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AnhTo\Project\FDT-Cluster\03_Project_management\01_Porsche_E3PA-G3\00._Test-management\"/>
    </mc:Choice>
  </mc:AlternateContent>
  <bookViews>
    <workbookView xWindow="240" yWindow="96" windowWidth="20112" windowHeight="9276" tabRatio="840" firstSheet="1" activeTab="1"/>
  </bookViews>
  <sheets>
    <sheet name="Cover" sheetId="2" state="hidden" r:id="rId1"/>
    <sheet name="TC_Summary" sheetId="3" r:id="rId2"/>
    <sheet name="Template" sheetId="10" state="hidden" r:id="rId3"/>
    <sheet name="WarningMasterTable" sheetId="131" r:id="rId4"/>
    <sheet name="WarningMessage" sheetId="101" r:id="rId5"/>
    <sheet name="WarningStatusLight" sheetId="130" r:id="rId6"/>
    <sheet name="WarningLight" sheetId="132" r:id="rId7"/>
    <sheet name="Diagnostics" sheetId="92" r:id="rId8"/>
    <sheet name="BeltWarning" sheetId="66" r:id="rId9"/>
    <sheet name="DiagramTC" sheetId="38" r:id="rId10"/>
    <sheet name="YYY" sheetId="103" state="hidden" r:id="rId11"/>
    <sheet name="ZZZ" sheetId="129" state="hidden" r:id="rId12"/>
    <sheet name="Ipod_Iphone" sheetId="37"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1" hidden="1">TC_Summary!$K$1:$K$68</definedName>
    <definedName name="_xlnm._FilterDatabase" localSheetId="3" hidden="1">WarningMasterTable!$A$15:$AZ$15</definedName>
    <definedName name="_xlnm._FilterDatabase" localSheetId="4" hidden="1">WarningMessage!$A$15:$AZ$15</definedName>
    <definedName name="_xlnm._FilterDatabase" localSheetId="5" hidden="1">WarningStatusLight!$A$15:$AZ$15</definedName>
    <definedName name="conn" localSheetId="0" hidden="1">{#N/A,#N/A,FALSE,"신규dep";#N/A,#N/A,FALSE,"신규dep-금형상각후";#N/A,#N/A,FALSE,"신규dep-연구비상각후";#N/A,#N/A,FALSE,"신규dep-기계,공구상각후"}</definedName>
    <definedName name="conn" localSheetId="1" hidden="1">{#N/A,#N/A,FALSE,"신규dep";#N/A,#N/A,FALSE,"신규dep-금형상각후";#N/A,#N/A,FALSE,"신규dep-연구비상각후";#N/A,#N/A,FALSE,"신규dep-기계,공구상각후"}</definedName>
    <definedName name="conn" hidden="1">{#N/A,#N/A,FALSE,"신규dep";#N/A,#N/A,FALSE,"신규dep-금형상각후";#N/A,#N/A,FALSE,"신규dep-연구비상각후";#N/A,#N/A,FALSE,"신규dep-기계,공구상각후"}</definedName>
    <definedName name="HUD_Factory_Settings_Config" localSheetId="6">TC_Summary!#REF!</definedName>
    <definedName name="HUD_Factory_Settings_Config">TC_Summary!#REF!</definedName>
    <definedName name="wrn.신규dep._.full._.set." localSheetId="0" hidden="1">{#N/A,#N/A,FALSE,"신규dep";#N/A,#N/A,FALSE,"신규dep-금형상각후";#N/A,#N/A,FALSE,"신규dep-연구비상각후";#N/A,#N/A,FALSE,"신규dep-기계,공구상각후"}</definedName>
    <definedName name="wrn.신규dep._.full._.set." localSheetId="1" hidden="1">{#N/A,#N/A,FALSE,"신규dep";#N/A,#N/A,FALSE,"신규dep-금형상각후";#N/A,#N/A,FALSE,"신규dep-연구비상각후";#N/A,#N/A,FALSE,"신규dep-기계,공구상각후"}</definedName>
    <definedName name="wrn.신규dep._.full._.set." hidden="1">{#N/A,#N/A,FALSE,"신규dep";#N/A,#N/A,FALSE,"신규dep-금형상각후";#N/A,#N/A,FALSE,"신규dep-연구비상각후";#N/A,#N/A,FALSE,"신규dep-기계,공구상각후"}</definedName>
  </definedNames>
  <calcPr calcId="152511"/>
</workbook>
</file>

<file path=xl/calcChain.xml><?xml version="1.0" encoding="utf-8"?>
<calcChain xmlns="http://schemas.openxmlformats.org/spreadsheetml/2006/main">
  <c r="E72" i="3" l="1"/>
  <c r="D72" i="3"/>
  <c r="F72" i="3" s="1"/>
  <c r="F71" i="3"/>
  <c r="F70" i="3"/>
  <c r="AE9" i="3" l="1"/>
  <c r="AE7" i="3"/>
  <c r="AE5" i="3"/>
  <c r="E67" i="3"/>
  <c r="D67" i="3"/>
  <c r="F67" i="3" s="1"/>
  <c r="F66" i="3"/>
  <c r="F65" i="3"/>
  <c r="J4" i="3" l="1"/>
  <c r="V7" i="131"/>
  <c r="F61" i="3"/>
  <c r="I24" i="3"/>
  <c r="I23" i="3"/>
  <c r="I22" i="3"/>
  <c r="I21" i="3"/>
  <c r="I20" i="3"/>
  <c r="I19" i="3"/>
  <c r="I18" i="3"/>
  <c r="H24" i="3"/>
  <c r="H23" i="3"/>
  <c r="H22" i="3"/>
  <c r="H21" i="3"/>
  <c r="H20" i="3"/>
  <c r="H19" i="3"/>
  <c r="H18" i="3"/>
  <c r="AB3" i="38"/>
  <c r="AB2" i="38"/>
  <c r="AB3" i="66"/>
  <c r="AB2" i="66"/>
  <c r="AB3" i="92"/>
  <c r="AB2" i="92"/>
  <c r="AB3" i="132"/>
  <c r="AB2" i="132"/>
  <c r="AB3" i="130"/>
  <c r="AB2" i="130"/>
  <c r="AB2" i="101"/>
  <c r="AB3" i="101"/>
  <c r="AB3" i="131"/>
  <c r="AB2" i="131"/>
  <c r="G4" i="131"/>
  <c r="F24" i="3"/>
  <c r="E24" i="3"/>
  <c r="V6" i="38"/>
  <c r="V5" i="38"/>
  <c r="F23" i="3"/>
  <c r="E23" i="3"/>
  <c r="F22" i="3"/>
  <c r="E22" i="3"/>
  <c r="F21" i="3"/>
  <c r="E21" i="3"/>
  <c r="F20" i="3"/>
  <c r="E20" i="3"/>
  <c r="F19" i="3"/>
  <c r="E19" i="3"/>
  <c r="F18" i="3"/>
  <c r="E18" i="3"/>
  <c r="V6" i="66"/>
  <c r="V5" i="66"/>
  <c r="V6" i="92"/>
  <c r="V5" i="92"/>
  <c r="V6" i="132"/>
  <c r="V5" i="132"/>
  <c r="V6" i="130"/>
  <c r="V5" i="130"/>
  <c r="V6" i="101"/>
  <c r="V5" i="101"/>
  <c r="V6" i="131"/>
  <c r="V5" i="131"/>
  <c r="E60" i="3" l="1"/>
  <c r="D60" i="3"/>
  <c r="D59" i="3"/>
  <c r="E59" i="3"/>
  <c r="E62" i="3" l="1"/>
  <c r="F60" i="3"/>
  <c r="D62" i="3"/>
  <c r="F59" i="3"/>
  <c r="T9" i="3"/>
  <c r="AZ123" i="92"/>
  <c r="AZ124" i="92"/>
  <c r="AZ125" i="92"/>
  <c r="AZ126" i="92"/>
  <c r="AZ127" i="92"/>
  <c r="AZ128" i="92"/>
  <c r="AZ129" i="92"/>
  <c r="AZ130" i="92"/>
  <c r="AZ131" i="92"/>
  <c r="AZ132" i="92"/>
  <c r="AZ133" i="92"/>
  <c r="AZ134" i="92"/>
  <c r="AZ135" i="92"/>
  <c r="AZ136" i="92"/>
  <c r="AZ137" i="92"/>
  <c r="AZ138" i="92"/>
  <c r="AZ139" i="92"/>
  <c r="AZ140" i="92"/>
  <c r="AZ141" i="92"/>
  <c r="AZ142" i="92"/>
  <c r="AZ143" i="92"/>
  <c r="AZ144" i="92"/>
  <c r="AZ145" i="92"/>
  <c r="AZ146" i="92"/>
  <c r="AZ147" i="92"/>
  <c r="AZ148" i="92"/>
  <c r="AZ149" i="92"/>
  <c r="AZ150" i="92"/>
  <c r="AZ151" i="92"/>
  <c r="AZ152" i="92"/>
  <c r="AZ153" i="92"/>
  <c r="AZ154" i="92"/>
  <c r="AZ155" i="92"/>
  <c r="AZ156" i="92"/>
  <c r="AZ157" i="92"/>
  <c r="AZ158" i="92"/>
  <c r="AZ159" i="92"/>
  <c r="AZ160" i="92"/>
  <c r="AZ161" i="92"/>
  <c r="AZ162" i="92"/>
  <c r="AZ163" i="92"/>
  <c r="AZ164" i="92"/>
  <c r="AZ165" i="92"/>
  <c r="AZ166" i="92"/>
  <c r="AZ167" i="92"/>
  <c r="AZ168" i="92"/>
  <c r="AZ169" i="92"/>
  <c r="AZ170" i="92"/>
  <c r="AZ171" i="92"/>
  <c r="AZ172" i="92"/>
  <c r="AZ173" i="92"/>
  <c r="AZ174" i="92"/>
  <c r="AZ175" i="92"/>
  <c r="AZ176" i="92"/>
  <c r="AZ177" i="92"/>
  <c r="AZ178" i="92"/>
  <c r="AZ179" i="92"/>
  <c r="AZ180" i="92"/>
  <c r="AZ181" i="92"/>
  <c r="AZ182" i="92"/>
  <c r="AZ183" i="92"/>
  <c r="AZ184" i="92"/>
  <c r="AZ185" i="92"/>
  <c r="AZ186" i="92"/>
  <c r="AZ187" i="92"/>
  <c r="AZ188" i="92"/>
  <c r="AZ189" i="92"/>
  <c r="AZ190" i="92"/>
  <c r="AZ191" i="92"/>
  <c r="AZ192" i="92"/>
  <c r="AZ193" i="92"/>
  <c r="AZ194" i="92"/>
  <c r="AZ195" i="92"/>
  <c r="AZ196" i="92"/>
  <c r="AZ197" i="92"/>
  <c r="AZ198" i="92"/>
  <c r="AZ199" i="92"/>
  <c r="AZ200" i="92"/>
  <c r="AZ201" i="92"/>
  <c r="AZ202" i="92"/>
  <c r="AZ203" i="92"/>
  <c r="AZ204" i="92"/>
  <c r="AZ205" i="92"/>
  <c r="AZ23" i="92"/>
  <c r="AZ24" i="92"/>
  <c r="AZ25" i="92"/>
  <c r="AZ26" i="92"/>
  <c r="AZ27" i="92"/>
  <c r="AZ28" i="92"/>
  <c r="AZ29" i="92"/>
  <c r="AZ30" i="92"/>
  <c r="AZ31" i="92"/>
  <c r="AZ32" i="92"/>
  <c r="AZ33" i="92"/>
  <c r="AZ34" i="92"/>
  <c r="AZ35" i="92"/>
  <c r="AZ36" i="92"/>
  <c r="AZ37" i="92"/>
  <c r="AZ38" i="92"/>
  <c r="AZ39" i="92"/>
  <c r="AZ40" i="92"/>
  <c r="AZ41" i="92"/>
  <c r="AZ42" i="92"/>
  <c r="AZ43" i="92"/>
  <c r="AZ44" i="92"/>
  <c r="AZ45" i="92"/>
  <c r="AZ46" i="92"/>
  <c r="AZ47" i="92"/>
  <c r="AZ48" i="92"/>
  <c r="AZ49" i="92"/>
  <c r="AZ50" i="92"/>
  <c r="AZ51" i="92"/>
  <c r="AZ52" i="92"/>
  <c r="AZ53" i="92"/>
  <c r="AZ54" i="92"/>
  <c r="AZ55" i="92"/>
  <c r="AZ56" i="92"/>
  <c r="AZ57" i="92"/>
  <c r="AZ58" i="92"/>
  <c r="AZ59" i="92"/>
  <c r="AZ60" i="92"/>
  <c r="AZ61" i="92"/>
  <c r="AZ62" i="92"/>
  <c r="AZ63" i="92"/>
  <c r="AZ64" i="92"/>
  <c r="AZ65" i="92"/>
  <c r="AZ66" i="92"/>
  <c r="AZ67" i="92"/>
  <c r="AZ68" i="92"/>
  <c r="AZ69" i="92"/>
  <c r="AZ70" i="92"/>
  <c r="AZ71" i="92"/>
  <c r="AZ72" i="92"/>
  <c r="AZ73" i="92"/>
  <c r="AZ74" i="92"/>
  <c r="AZ75" i="92"/>
  <c r="AZ76" i="92"/>
  <c r="AZ77" i="92"/>
  <c r="AZ78" i="92"/>
  <c r="AZ79" i="92"/>
  <c r="AZ80" i="92"/>
  <c r="AZ81" i="92"/>
  <c r="AZ82" i="92"/>
  <c r="AZ83" i="92"/>
  <c r="AZ84" i="92"/>
  <c r="AZ85" i="92"/>
  <c r="AZ86" i="92"/>
  <c r="AZ87" i="92"/>
  <c r="AZ88" i="92"/>
  <c r="AZ89" i="92"/>
  <c r="AZ90" i="92"/>
  <c r="AZ91" i="92"/>
  <c r="AZ92" i="92"/>
  <c r="AZ93" i="92"/>
  <c r="AZ94" i="92"/>
  <c r="AZ95" i="92"/>
  <c r="AZ96" i="92"/>
  <c r="AZ97" i="92"/>
  <c r="AZ98" i="92"/>
  <c r="AZ99" i="92"/>
  <c r="AZ100" i="92"/>
  <c r="AZ101" i="92"/>
  <c r="AZ102" i="92"/>
  <c r="AZ103" i="92"/>
  <c r="AZ104" i="92"/>
  <c r="AZ105" i="92"/>
  <c r="AZ106" i="92"/>
  <c r="AZ107" i="92"/>
  <c r="AZ108" i="92"/>
  <c r="AZ109" i="92"/>
  <c r="AZ110" i="92"/>
  <c r="AZ111" i="92"/>
  <c r="AZ112" i="92"/>
  <c r="AZ113" i="92"/>
  <c r="AZ114" i="92"/>
  <c r="AZ115" i="92"/>
  <c r="AZ116" i="92"/>
  <c r="AZ117" i="92"/>
  <c r="AZ118" i="92"/>
  <c r="AZ119" i="92"/>
  <c r="AZ120" i="92"/>
  <c r="AZ121" i="92"/>
  <c r="AZ122" i="92"/>
  <c r="AZ16" i="92"/>
  <c r="F62" i="3" l="1"/>
  <c r="AZ112" i="130"/>
  <c r="AZ113" i="130"/>
  <c r="AZ114" i="130"/>
  <c r="AZ115" i="130"/>
  <c r="AZ116" i="130"/>
  <c r="AZ117" i="130"/>
  <c r="AZ118" i="130"/>
  <c r="AZ119" i="130"/>
  <c r="AZ120" i="130"/>
  <c r="AZ121" i="130"/>
  <c r="AZ122" i="130"/>
  <c r="AZ123" i="130"/>
  <c r="AZ124" i="130"/>
  <c r="AZ125" i="130"/>
  <c r="AZ126" i="130"/>
  <c r="AZ127" i="130"/>
  <c r="AZ128" i="130"/>
  <c r="AZ129" i="130"/>
  <c r="AZ130" i="130"/>
  <c r="AZ131" i="130"/>
  <c r="AZ132" i="130"/>
  <c r="AZ133" i="130"/>
  <c r="AZ134" i="130"/>
  <c r="AZ135" i="130"/>
  <c r="AZ136" i="130"/>
  <c r="AZ137" i="130"/>
  <c r="AZ138" i="130"/>
  <c r="AZ139" i="130"/>
  <c r="AZ140" i="130"/>
  <c r="AZ141" i="130"/>
  <c r="AZ142" i="130"/>
  <c r="AZ143" i="130"/>
  <c r="AZ144" i="130"/>
  <c r="AZ145" i="130"/>
  <c r="AZ146" i="130"/>
  <c r="AZ147" i="130"/>
  <c r="AZ148" i="130"/>
  <c r="AZ149" i="130"/>
  <c r="AZ150" i="130"/>
  <c r="AZ151" i="130"/>
  <c r="AZ152" i="130"/>
  <c r="AZ153" i="130"/>
  <c r="AZ154" i="130"/>
  <c r="AZ155" i="130"/>
  <c r="AZ156" i="130"/>
  <c r="AZ157" i="130"/>
  <c r="AZ158" i="130"/>
  <c r="AZ159" i="130"/>
  <c r="AZ160" i="130"/>
  <c r="AZ161" i="130"/>
  <c r="AZ162" i="130"/>
  <c r="AZ163" i="130"/>
  <c r="AZ164" i="130"/>
  <c r="AZ165" i="130"/>
  <c r="AZ166" i="130"/>
  <c r="AZ167" i="130"/>
  <c r="AZ168" i="130"/>
  <c r="AZ169" i="130"/>
  <c r="AZ170" i="130"/>
  <c r="AZ171" i="130"/>
  <c r="AZ172" i="130"/>
  <c r="AZ173" i="130"/>
  <c r="AZ174" i="130"/>
  <c r="AZ175" i="130"/>
  <c r="AZ176" i="130"/>
  <c r="AZ177" i="130"/>
  <c r="AZ178" i="130"/>
  <c r="AZ179" i="130"/>
  <c r="AZ180" i="130"/>
  <c r="AZ181" i="130"/>
  <c r="AZ182" i="130"/>
  <c r="AZ183" i="130"/>
  <c r="AZ184" i="130"/>
  <c r="AZ185" i="130"/>
  <c r="AZ186" i="130"/>
  <c r="AZ187" i="130"/>
  <c r="AZ188" i="130"/>
  <c r="AZ189" i="130"/>
  <c r="AZ190" i="130"/>
  <c r="AZ191" i="130"/>
  <c r="AZ192" i="130"/>
  <c r="AZ193" i="130"/>
  <c r="AZ194" i="130"/>
  <c r="AZ195" i="130"/>
  <c r="AZ196" i="130"/>
  <c r="AZ197" i="130"/>
  <c r="AZ198" i="130"/>
  <c r="AZ199" i="130"/>
  <c r="AZ200" i="130"/>
  <c r="AZ201" i="130"/>
  <c r="AZ202" i="130"/>
  <c r="AZ203" i="130"/>
  <c r="AZ204" i="130"/>
  <c r="AZ205" i="130"/>
  <c r="AZ206" i="130"/>
  <c r="AZ207" i="130"/>
  <c r="AZ208" i="130"/>
  <c r="AZ209" i="130"/>
  <c r="AZ210" i="130"/>
  <c r="AZ211" i="130"/>
  <c r="AZ212" i="130"/>
  <c r="AZ213" i="130"/>
  <c r="AZ214" i="130"/>
  <c r="AZ215" i="130"/>
  <c r="AZ216" i="130"/>
  <c r="AZ217" i="130"/>
  <c r="AZ218" i="130"/>
  <c r="AZ219" i="130"/>
  <c r="AZ220" i="130"/>
  <c r="AZ221" i="130"/>
  <c r="AZ222" i="130"/>
  <c r="AZ223" i="130"/>
  <c r="AZ224" i="130"/>
  <c r="AZ225" i="130"/>
  <c r="AZ226" i="130"/>
  <c r="AZ227" i="130"/>
  <c r="AZ228" i="130"/>
  <c r="AZ229" i="130"/>
  <c r="AZ230" i="130"/>
  <c r="AZ231" i="130"/>
  <c r="AZ232" i="130"/>
  <c r="AZ233" i="130"/>
  <c r="AZ234" i="130"/>
  <c r="AZ235" i="130"/>
  <c r="AZ236" i="130"/>
  <c r="AZ237" i="130"/>
  <c r="AZ238" i="130"/>
  <c r="AZ239" i="130"/>
  <c r="AZ240" i="130"/>
  <c r="AZ241" i="130"/>
  <c r="AZ242" i="130"/>
  <c r="AZ243" i="130"/>
  <c r="AZ244" i="130"/>
  <c r="AZ245" i="130"/>
  <c r="AZ246" i="130"/>
  <c r="AZ247" i="130"/>
  <c r="AZ248" i="130"/>
  <c r="AZ249" i="130"/>
  <c r="AZ250" i="130"/>
  <c r="AZ251" i="130"/>
  <c r="AZ252" i="130"/>
  <c r="AZ253" i="130"/>
  <c r="AZ254" i="130"/>
  <c r="AZ255" i="130"/>
  <c r="AZ256" i="130"/>
  <c r="AZ257" i="130"/>
  <c r="AZ258" i="130"/>
  <c r="AZ259" i="130"/>
  <c r="AZ260" i="130"/>
  <c r="AZ261" i="130"/>
  <c r="AZ262" i="130"/>
  <c r="AZ263" i="130"/>
  <c r="AZ264" i="130"/>
  <c r="AZ265" i="130"/>
  <c r="AZ266" i="130"/>
  <c r="AZ267" i="130"/>
  <c r="AZ268" i="130"/>
  <c r="AZ269" i="130"/>
  <c r="AZ270" i="130"/>
  <c r="AZ271" i="130"/>
  <c r="AZ272" i="130"/>
  <c r="AZ273" i="130"/>
  <c r="AZ274" i="130"/>
  <c r="AZ275" i="130"/>
  <c r="AZ276" i="130"/>
  <c r="AZ277" i="130"/>
  <c r="AZ278" i="130"/>
  <c r="AZ279" i="130"/>
  <c r="AZ280" i="130"/>
  <c r="AZ281" i="130"/>
  <c r="AZ282" i="130"/>
  <c r="AZ283" i="130"/>
  <c r="AZ284" i="130"/>
  <c r="AZ285" i="130"/>
  <c r="AZ286" i="130"/>
  <c r="AZ287" i="130"/>
  <c r="AZ288" i="130"/>
  <c r="AZ289" i="130"/>
  <c r="AZ290" i="130"/>
  <c r="AZ291" i="130"/>
  <c r="AZ292" i="130"/>
  <c r="AZ293" i="130"/>
  <c r="AZ294" i="130"/>
  <c r="AZ295" i="130"/>
  <c r="AZ296" i="130"/>
  <c r="AZ297" i="130"/>
  <c r="AZ298" i="130"/>
  <c r="AZ299" i="130"/>
  <c r="AZ300" i="130"/>
  <c r="AZ301" i="130"/>
  <c r="AZ302" i="130"/>
  <c r="AZ303" i="130"/>
  <c r="AZ304" i="130"/>
  <c r="AZ305" i="130"/>
  <c r="AZ306" i="130"/>
  <c r="AZ307" i="130"/>
  <c r="AZ308" i="130"/>
  <c r="AZ309" i="130"/>
  <c r="AZ310" i="130"/>
  <c r="AZ311" i="130"/>
  <c r="AZ312" i="130"/>
  <c r="AZ313" i="130"/>
  <c r="AZ314" i="130"/>
  <c r="AZ315" i="130"/>
  <c r="AZ316" i="130"/>
  <c r="AZ317" i="130"/>
  <c r="AZ318" i="130"/>
  <c r="AZ319" i="130"/>
  <c r="AZ320" i="130"/>
  <c r="AZ321" i="130"/>
  <c r="AZ322" i="130"/>
  <c r="AZ323" i="130"/>
  <c r="AZ324" i="130"/>
  <c r="AZ325" i="130"/>
  <c r="AZ326" i="130"/>
  <c r="AZ327" i="130"/>
  <c r="AZ328" i="130"/>
  <c r="AZ329" i="130"/>
  <c r="AZ330" i="130"/>
  <c r="AZ331" i="130"/>
  <c r="AZ332" i="130"/>
  <c r="AZ333" i="130"/>
  <c r="AZ334" i="130"/>
  <c r="AZ335" i="130"/>
  <c r="AZ336" i="130"/>
  <c r="AZ337" i="130"/>
  <c r="AZ338" i="130"/>
  <c r="AZ339" i="130"/>
  <c r="AZ340" i="130"/>
  <c r="AZ341" i="130"/>
  <c r="AZ342" i="130"/>
  <c r="AZ343" i="130"/>
  <c r="AZ344" i="130"/>
  <c r="AZ345" i="130"/>
  <c r="AZ346" i="130"/>
  <c r="AZ347" i="130"/>
  <c r="AZ348" i="130"/>
  <c r="AZ349" i="130"/>
  <c r="AZ350" i="130"/>
  <c r="AZ351" i="130"/>
  <c r="AZ352" i="130"/>
  <c r="AZ353" i="130"/>
  <c r="AZ354" i="130"/>
  <c r="AZ355" i="130"/>
  <c r="AZ356" i="130"/>
  <c r="AZ357" i="130"/>
  <c r="AZ358" i="130"/>
  <c r="AZ359" i="130"/>
  <c r="AZ360" i="130"/>
  <c r="AZ361" i="130"/>
  <c r="AZ362" i="130"/>
  <c r="AZ363" i="130"/>
  <c r="AZ364" i="130"/>
  <c r="AZ365" i="130"/>
  <c r="AZ366" i="130"/>
  <c r="AZ367" i="130"/>
  <c r="AZ368" i="130"/>
  <c r="AZ369" i="130"/>
  <c r="AZ370" i="130"/>
  <c r="AZ371" i="130"/>
  <c r="AZ372" i="130"/>
  <c r="AZ373" i="130"/>
  <c r="AZ374" i="130"/>
  <c r="AZ375" i="130"/>
  <c r="AZ376" i="130"/>
  <c r="AZ377" i="130"/>
  <c r="AZ378" i="130"/>
  <c r="AZ379" i="130"/>
  <c r="AZ380" i="130"/>
  <c r="AZ381" i="130"/>
  <c r="AZ382" i="130"/>
  <c r="AZ383" i="130"/>
  <c r="AZ384" i="130"/>
  <c r="AZ385" i="130"/>
  <c r="AZ386" i="130"/>
  <c r="AZ387" i="130"/>
  <c r="AZ388" i="130"/>
  <c r="AZ389" i="130"/>
  <c r="AZ390" i="130"/>
  <c r="AZ391" i="130"/>
  <c r="AZ392" i="130"/>
  <c r="AZ393" i="130"/>
  <c r="AZ394" i="130"/>
  <c r="AZ395" i="130"/>
  <c r="AZ396" i="130"/>
  <c r="AZ397" i="130"/>
  <c r="AZ398" i="130"/>
  <c r="AZ399" i="130"/>
  <c r="AZ400" i="130"/>
  <c r="AZ401" i="130"/>
  <c r="AZ402" i="130"/>
  <c r="AZ403" i="130"/>
  <c r="AZ404" i="130"/>
  <c r="AZ405" i="130"/>
  <c r="AZ406" i="130"/>
  <c r="AZ407" i="130"/>
  <c r="AZ408" i="130"/>
  <c r="AZ409" i="130"/>
  <c r="AZ410" i="130"/>
  <c r="AZ411" i="130"/>
  <c r="AZ412" i="130"/>
  <c r="AZ413" i="130"/>
  <c r="AZ414" i="130"/>
  <c r="AZ415" i="130"/>
  <c r="AZ416" i="130"/>
  <c r="AZ417" i="130"/>
  <c r="AZ418" i="130"/>
  <c r="AZ419" i="130"/>
  <c r="AZ420" i="130"/>
  <c r="AZ421" i="130"/>
  <c r="AZ422" i="130"/>
  <c r="AZ423" i="130"/>
  <c r="AZ424" i="130"/>
  <c r="AZ425" i="130"/>
  <c r="AZ426" i="130"/>
  <c r="AZ427" i="130"/>
  <c r="AZ428" i="130"/>
  <c r="AZ429" i="130"/>
  <c r="AZ430" i="130"/>
  <c r="AZ431" i="130"/>
  <c r="AZ432" i="130"/>
  <c r="AZ433" i="130"/>
  <c r="AZ434" i="130"/>
  <c r="AZ435" i="130"/>
  <c r="AZ436" i="130"/>
  <c r="AZ437" i="130"/>
  <c r="AZ438" i="130"/>
  <c r="AZ439" i="130"/>
  <c r="AZ440" i="130"/>
  <c r="AZ441" i="130"/>
  <c r="AZ442" i="130"/>
  <c r="AZ443" i="130"/>
  <c r="AZ444" i="130"/>
  <c r="AZ445" i="130"/>
  <c r="AZ446" i="130"/>
  <c r="AZ447" i="130"/>
  <c r="AZ448" i="130"/>
  <c r="AZ449" i="130"/>
  <c r="AZ450" i="130"/>
  <c r="AZ451" i="130"/>
  <c r="AZ452" i="130"/>
  <c r="AZ453" i="130"/>
  <c r="AZ454" i="130"/>
  <c r="AZ455" i="130"/>
  <c r="AZ456" i="130"/>
  <c r="AZ457" i="130"/>
  <c r="AZ458" i="130"/>
  <c r="AZ459" i="130"/>
  <c r="AZ460" i="130"/>
  <c r="AZ461" i="130"/>
  <c r="AZ462" i="130"/>
  <c r="AZ463" i="130"/>
  <c r="AZ464" i="130"/>
  <c r="AZ465" i="130"/>
  <c r="AZ466" i="130"/>
  <c r="AZ467" i="130"/>
  <c r="AZ468" i="130"/>
  <c r="AZ469" i="130"/>
  <c r="AZ470" i="130"/>
  <c r="AZ471" i="130"/>
  <c r="AZ472" i="130"/>
  <c r="AZ473" i="130"/>
  <c r="AZ474" i="130"/>
  <c r="AZ475" i="130"/>
  <c r="AZ476" i="130"/>
  <c r="AZ477" i="130"/>
  <c r="AZ478" i="130"/>
  <c r="AZ479" i="130"/>
  <c r="AZ480" i="130"/>
  <c r="AZ481" i="130"/>
  <c r="AZ482" i="130"/>
  <c r="AZ483" i="130"/>
  <c r="AZ484" i="130"/>
  <c r="AZ485" i="130"/>
  <c r="AZ486" i="130"/>
  <c r="AZ487" i="130"/>
  <c r="AZ488" i="130"/>
  <c r="AZ489" i="130"/>
  <c r="AZ490" i="130"/>
  <c r="AZ491" i="130"/>
  <c r="AZ492" i="130"/>
  <c r="AZ493" i="130"/>
  <c r="AZ494" i="130"/>
  <c r="AZ495" i="130"/>
  <c r="AZ496" i="130"/>
  <c r="AZ497" i="130"/>
  <c r="AZ498" i="130"/>
  <c r="AZ499" i="130"/>
  <c r="AZ500" i="130"/>
  <c r="AZ501" i="130"/>
  <c r="AZ502" i="130"/>
  <c r="AZ503" i="130"/>
  <c r="AZ504" i="130"/>
  <c r="AZ505" i="130"/>
  <c r="AZ506" i="130"/>
  <c r="AZ507" i="130"/>
  <c r="AZ508" i="130"/>
  <c r="AZ509" i="130"/>
  <c r="AZ510" i="130"/>
  <c r="AZ511" i="130"/>
  <c r="AZ512" i="130"/>
  <c r="AZ513" i="130"/>
  <c r="AZ514" i="130"/>
  <c r="AZ515" i="130"/>
  <c r="AZ516" i="130"/>
  <c r="AZ517" i="130"/>
  <c r="AZ518" i="130"/>
  <c r="AZ519" i="130"/>
  <c r="AZ520" i="130"/>
  <c r="AZ521" i="130"/>
  <c r="AZ522" i="130"/>
  <c r="AZ523" i="130"/>
  <c r="AZ524" i="130"/>
  <c r="AZ525" i="130"/>
  <c r="AZ526" i="130"/>
  <c r="AZ527" i="130"/>
  <c r="AZ528" i="130"/>
  <c r="AZ529" i="130"/>
  <c r="AZ530" i="130"/>
  <c r="AZ531" i="130"/>
  <c r="AZ532" i="130"/>
  <c r="AZ533" i="130"/>
  <c r="AZ534" i="130"/>
  <c r="AZ535" i="130"/>
  <c r="AZ536" i="130"/>
  <c r="AZ537" i="130"/>
  <c r="AZ538" i="130"/>
  <c r="AZ539" i="130"/>
  <c r="AZ540" i="130"/>
  <c r="AZ541" i="130"/>
  <c r="AZ542" i="130"/>
  <c r="AZ543" i="130"/>
  <c r="AZ544" i="130"/>
  <c r="AZ545" i="130"/>
  <c r="AZ546" i="130"/>
  <c r="AZ547" i="130"/>
  <c r="AZ548" i="130"/>
  <c r="AZ549" i="130"/>
  <c r="AZ550" i="130"/>
  <c r="AZ551" i="130"/>
  <c r="AZ552" i="130"/>
  <c r="AZ553" i="130"/>
  <c r="AZ17" i="101" l="1"/>
  <c r="AZ18" i="101"/>
  <c r="AZ19" i="101"/>
  <c r="AZ20" i="101"/>
  <c r="AZ21" i="101"/>
  <c r="AZ22" i="101"/>
  <c r="AZ23" i="101"/>
  <c r="AZ24" i="101"/>
  <c r="AZ25" i="101"/>
  <c r="AZ26" i="101"/>
  <c r="AZ27" i="101"/>
  <c r="AZ28" i="101"/>
  <c r="AZ29" i="101"/>
  <c r="AZ30" i="101"/>
  <c r="AZ31" i="101"/>
  <c r="AZ32" i="101"/>
  <c r="AZ33" i="101"/>
  <c r="AZ34" i="101"/>
  <c r="AZ35" i="101"/>
  <c r="AZ36" i="101"/>
  <c r="AZ37" i="101"/>
  <c r="AZ38" i="101"/>
  <c r="AZ39" i="101"/>
  <c r="AZ40" i="101"/>
  <c r="AZ41" i="101"/>
  <c r="AZ42" i="101"/>
  <c r="AZ43" i="101"/>
  <c r="AZ44" i="101"/>
  <c r="AZ45" i="101"/>
  <c r="AZ46" i="101"/>
  <c r="AZ47" i="101"/>
  <c r="AZ48" i="101"/>
  <c r="AZ49" i="101"/>
  <c r="AZ50" i="101"/>
  <c r="AZ51" i="101"/>
  <c r="AZ52" i="101"/>
  <c r="AZ53" i="101"/>
  <c r="AZ54" i="101"/>
  <c r="AZ55" i="101"/>
  <c r="AZ56" i="101"/>
  <c r="AZ57" i="101"/>
  <c r="AZ58" i="101"/>
  <c r="AZ59" i="101"/>
  <c r="AZ60" i="101"/>
  <c r="AZ61" i="101"/>
  <c r="AZ62" i="101"/>
  <c r="AZ63" i="101"/>
  <c r="AZ64" i="101"/>
  <c r="AZ65" i="101"/>
  <c r="AZ66" i="101"/>
  <c r="AZ67" i="101"/>
  <c r="AZ16" i="101"/>
  <c r="AZ802" i="131" l="1"/>
  <c r="AZ803" i="131"/>
  <c r="AZ804" i="131"/>
  <c r="AZ805" i="131"/>
  <c r="AZ806" i="131"/>
  <c r="AZ807" i="131"/>
  <c r="AZ808" i="131"/>
  <c r="AZ809" i="131"/>
  <c r="AZ810" i="131"/>
  <c r="AZ124" i="131" l="1"/>
  <c r="AZ125" i="131"/>
  <c r="AZ126" i="131"/>
  <c r="AZ127" i="131"/>
  <c r="AZ128" i="131"/>
  <c r="AZ129" i="131"/>
  <c r="AZ130" i="131"/>
  <c r="AZ131" i="131"/>
  <c r="AZ132" i="131"/>
  <c r="AZ133" i="131"/>
  <c r="AZ134" i="131"/>
  <c r="AZ135" i="131"/>
  <c r="AZ136" i="131"/>
  <c r="AZ137" i="131"/>
  <c r="AZ138" i="131"/>
  <c r="AZ139" i="131"/>
  <c r="AZ140" i="131"/>
  <c r="AZ141" i="131"/>
  <c r="AZ142" i="131"/>
  <c r="AZ143" i="131"/>
  <c r="AZ144" i="131"/>
  <c r="AZ145" i="131"/>
  <c r="AZ146" i="131"/>
  <c r="AZ147" i="131"/>
  <c r="AZ148" i="131"/>
  <c r="AZ149" i="131"/>
  <c r="AZ150" i="131"/>
  <c r="AZ151" i="131"/>
  <c r="AZ152" i="131"/>
  <c r="AZ153" i="131"/>
  <c r="AZ154" i="131"/>
  <c r="AZ155" i="131"/>
  <c r="AZ156" i="131"/>
  <c r="AZ157" i="131"/>
  <c r="AZ158" i="131"/>
  <c r="AZ159" i="131"/>
  <c r="AZ160" i="131"/>
  <c r="AZ161" i="131"/>
  <c r="AZ162" i="131"/>
  <c r="AZ163" i="131"/>
  <c r="AZ164" i="131"/>
  <c r="AZ165" i="131"/>
  <c r="AZ166" i="131"/>
  <c r="AZ167" i="131"/>
  <c r="AZ168" i="131"/>
  <c r="AZ169" i="131"/>
  <c r="AZ170" i="131"/>
  <c r="AZ171" i="131"/>
  <c r="AZ172" i="131"/>
  <c r="AZ173" i="131"/>
  <c r="AZ174" i="131"/>
  <c r="AZ175" i="131"/>
  <c r="AZ176" i="131"/>
  <c r="AZ177" i="131"/>
  <c r="AZ178" i="131"/>
  <c r="AZ179" i="131"/>
  <c r="AZ180" i="131"/>
  <c r="AZ181" i="131"/>
  <c r="AZ182" i="131"/>
  <c r="AZ183" i="131"/>
  <c r="AZ184" i="131"/>
  <c r="AZ185" i="131"/>
  <c r="AZ186" i="131"/>
  <c r="AZ187" i="131"/>
  <c r="AZ188" i="131"/>
  <c r="AZ189" i="131"/>
  <c r="AZ190" i="131"/>
  <c r="AZ191" i="131"/>
  <c r="AZ192" i="131"/>
  <c r="AZ193" i="131"/>
  <c r="AZ194" i="131"/>
  <c r="AZ195" i="131"/>
  <c r="AZ196" i="131"/>
  <c r="AZ197" i="131"/>
  <c r="AZ198" i="131"/>
  <c r="AZ199" i="131"/>
  <c r="AZ200" i="131"/>
  <c r="AZ201" i="131"/>
  <c r="AZ202" i="131"/>
  <c r="AZ203" i="131"/>
  <c r="AZ204" i="131"/>
  <c r="AZ205" i="131"/>
  <c r="AZ206" i="131"/>
  <c r="AZ207" i="131"/>
  <c r="AZ208" i="131"/>
  <c r="AZ209" i="131"/>
  <c r="AZ210" i="131"/>
  <c r="AZ211" i="131"/>
  <c r="AZ212" i="131"/>
  <c r="AZ213" i="131"/>
  <c r="AZ214" i="131"/>
  <c r="AZ215" i="131"/>
  <c r="AZ216" i="131"/>
  <c r="AZ217" i="131"/>
  <c r="AZ218" i="131"/>
  <c r="AZ219" i="131"/>
  <c r="AZ220" i="131"/>
  <c r="AZ221" i="131"/>
  <c r="AZ222" i="131"/>
  <c r="AZ223" i="131"/>
  <c r="AZ224" i="131"/>
  <c r="AZ225" i="131"/>
  <c r="AZ226" i="131"/>
  <c r="AZ227" i="131"/>
  <c r="AZ228" i="131"/>
  <c r="AZ229" i="131"/>
  <c r="AZ230" i="131"/>
  <c r="AZ231" i="131"/>
  <c r="AZ232" i="131"/>
  <c r="AZ233" i="131"/>
  <c r="AZ234" i="131"/>
  <c r="AZ235" i="131"/>
  <c r="AZ236" i="131"/>
  <c r="AZ237" i="131"/>
  <c r="AZ238" i="131"/>
  <c r="AZ239" i="131"/>
  <c r="AZ240" i="131"/>
  <c r="AZ241" i="131"/>
  <c r="AZ242" i="131"/>
  <c r="AZ243" i="131"/>
  <c r="AZ244" i="131"/>
  <c r="AZ245" i="131"/>
  <c r="AZ246" i="131"/>
  <c r="AZ247" i="131"/>
  <c r="AZ248" i="131"/>
  <c r="AZ249" i="131"/>
  <c r="AZ250" i="131"/>
  <c r="AZ251" i="131"/>
  <c r="AZ252" i="131"/>
  <c r="AZ253" i="131"/>
  <c r="AZ254" i="131"/>
  <c r="AZ255" i="131"/>
  <c r="AZ256" i="131"/>
  <c r="AZ257" i="131"/>
  <c r="AZ258" i="131"/>
  <c r="AZ259" i="131"/>
  <c r="AZ260" i="131"/>
  <c r="AZ261" i="131"/>
  <c r="AZ262" i="131"/>
  <c r="AZ263" i="131"/>
  <c r="AZ264" i="131"/>
  <c r="AZ265" i="131"/>
  <c r="AZ266" i="131"/>
  <c r="AZ267" i="131"/>
  <c r="AZ268" i="131"/>
  <c r="AZ269" i="131"/>
  <c r="AZ270" i="131"/>
  <c r="AZ271" i="131"/>
  <c r="AZ272" i="131"/>
  <c r="AZ273" i="131"/>
  <c r="AZ274" i="131"/>
  <c r="AZ275" i="131"/>
  <c r="AZ276" i="131"/>
  <c r="AZ277" i="131"/>
  <c r="AZ278" i="131"/>
  <c r="AZ279" i="131"/>
  <c r="AZ280" i="131"/>
  <c r="AZ281" i="131"/>
  <c r="AZ282" i="131"/>
  <c r="AZ283" i="131"/>
  <c r="AZ284" i="131"/>
  <c r="AZ285" i="131"/>
  <c r="AZ286" i="131"/>
  <c r="AZ287" i="131"/>
  <c r="AZ288" i="131"/>
  <c r="AZ289" i="131"/>
  <c r="AZ290" i="131"/>
  <c r="AZ291" i="131"/>
  <c r="AZ292" i="131"/>
  <c r="AZ293" i="131"/>
  <c r="AZ294" i="131"/>
  <c r="AZ295" i="131"/>
  <c r="AZ296" i="131"/>
  <c r="AZ297" i="131"/>
  <c r="AZ298" i="131"/>
  <c r="AZ299" i="131"/>
  <c r="AZ300" i="131"/>
  <c r="AZ301" i="131"/>
  <c r="AZ302" i="131"/>
  <c r="AZ303" i="131"/>
  <c r="AZ304" i="131"/>
  <c r="AZ305" i="131"/>
  <c r="AZ306" i="131"/>
  <c r="AZ307" i="131"/>
  <c r="AZ308" i="131"/>
  <c r="AZ309" i="131"/>
  <c r="AZ310" i="131"/>
  <c r="AZ311" i="131"/>
  <c r="AZ312" i="131"/>
  <c r="AZ313" i="131"/>
  <c r="AZ314" i="131"/>
  <c r="AZ315" i="131"/>
  <c r="AZ316" i="131"/>
  <c r="AZ317" i="131"/>
  <c r="AZ318" i="131"/>
  <c r="AZ319" i="131"/>
  <c r="AZ320" i="131"/>
  <c r="AZ321" i="131"/>
  <c r="AZ322" i="131"/>
  <c r="AZ323" i="131"/>
  <c r="AZ324" i="131"/>
  <c r="AZ325" i="131"/>
  <c r="AZ326" i="131"/>
  <c r="AZ327" i="131"/>
  <c r="AZ328" i="131"/>
  <c r="AZ329" i="131"/>
  <c r="AZ330" i="131"/>
  <c r="AZ331" i="131"/>
  <c r="AZ332" i="131"/>
  <c r="AZ333" i="131"/>
  <c r="AZ334" i="131"/>
  <c r="AZ335" i="131"/>
  <c r="AZ336" i="131"/>
  <c r="AZ337" i="131"/>
  <c r="AZ338" i="131"/>
  <c r="AZ339" i="131"/>
  <c r="AZ340" i="131"/>
  <c r="AZ341" i="131"/>
  <c r="AZ342" i="131"/>
  <c r="AZ343" i="131"/>
  <c r="AZ344" i="131"/>
  <c r="AZ345" i="131"/>
  <c r="AZ346" i="131"/>
  <c r="AZ347" i="131"/>
  <c r="AZ348" i="131"/>
  <c r="AZ349" i="131"/>
  <c r="AZ350" i="131"/>
  <c r="AZ351" i="131"/>
  <c r="AZ352" i="131"/>
  <c r="AZ353" i="131"/>
  <c r="AZ354" i="131"/>
  <c r="AZ355" i="131"/>
  <c r="AZ356" i="131"/>
  <c r="AZ357" i="131"/>
  <c r="AZ358" i="131"/>
  <c r="AZ359" i="131"/>
  <c r="AZ360" i="131"/>
  <c r="AZ361" i="131"/>
  <c r="AZ362" i="131"/>
  <c r="AZ363" i="131"/>
  <c r="AZ364" i="131"/>
  <c r="AZ365" i="131"/>
  <c r="AZ366" i="131"/>
  <c r="AZ367" i="131"/>
  <c r="AZ368" i="131"/>
  <c r="AZ369" i="131"/>
  <c r="AZ370" i="131"/>
  <c r="AZ371" i="131"/>
  <c r="AZ372" i="131"/>
  <c r="AZ373" i="131"/>
  <c r="AZ374" i="131"/>
  <c r="AZ375" i="131"/>
  <c r="AZ376" i="131"/>
  <c r="AZ377" i="131"/>
  <c r="AZ378" i="131"/>
  <c r="AZ379" i="131"/>
  <c r="AZ380" i="131"/>
  <c r="AZ381" i="131"/>
  <c r="AZ382" i="131"/>
  <c r="AZ383" i="131"/>
  <c r="AZ384" i="131"/>
  <c r="AZ385" i="131"/>
  <c r="AZ386" i="131"/>
  <c r="AZ387" i="131"/>
  <c r="AZ388" i="131"/>
  <c r="AZ389" i="131"/>
  <c r="AZ390" i="131"/>
  <c r="AZ391" i="131"/>
  <c r="AZ392" i="131"/>
  <c r="AZ393" i="131"/>
  <c r="AZ394" i="131"/>
  <c r="AZ395" i="131"/>
  <c r="AZ396" i="131"/>
  <c r="AZ397" i="131"/>
  <c r="AZ398" i="131"/>
  <c r="AZ399" i="131"/>
  <c r="AZ400" i="131"/>
  <c r="AZ401" i="131"/>
  <c r="AZ402" i="131"/>
  <c r="AZ403" i="131"/>
  <c r="AZ404" i="131"/>
  <c r="AZ405" i="131"/>
  <c r="AZ406" i="131"/>
  <c r="AZ407" i="131"/>
  <c r="AZ408" i="131"/>
  <c r="AZ409" i="131"/>
  <c r="AZ410" i="131"/>
  <c r="AZ411" i="131"/>
  <c r="AZ412" i="131"/>
  <c r="AZ413" i="131"/>
  <c r="AZ414" i="131"/>
  <c r="AZ415" i="131"/>
  <c r="AZ416" i="131"/>
  <c r="AZ417" i="131"/>
  <c r="AZ418" i="131"/>
  <c r="AZ419" i="131"/>
  <c r="AZ420" i="131"/>
  <c r="AZ421" i="131"/>
  <c r="AZ422" i="131"/>
  <c r="AZ423" i="131"/>
  <c r="AZ424" i="131"/>
  <c r="AZ425" i="131"/>
  <c r="AZ426" i="131"/>
  <c r="AZ427" i="131"/>
  <c r="AZ428" i="131"/>
  <c r="AZ429" i="131"/>
  <c r="AZ430" i="131"/>
  <c r="AZ431" i="131"/>
  <c r="AZ432" i="131"/>
  <c r="AZ433" i="131"/>
  <c r="AZ434" i="131"/>
  <c r="AZ435" i="131"/>
  <c r="AZ436" i="131"/>
  <c r="AZ437" i="131"/>
  <c r="AZ438" i="131"/>
  <c r="AZ439" i="131"/>
  <c r="AZ440" i="131"/>
  <c r="AZ441" i="131"/>
  <c r="AZ442" i="131"/>
  <c r="AZ443" i="131"/>
  <c r="AZ444" i="131"/>
  <c r="AZ445" i="131"/>
  <c r="AZ446" i="131"/>
  <c r="AZ447" i="131"/>
  <c r="AZ448" i="131"/>
  <c r="AZ449" i="131"/>
  <c r="AZ450" i="131"/>
  <c r="AZ451" i="131"/>
  <c r="AZ452" i="131"/>
  <c r="AZ453" i="131"/>
  <c r="AZ454" i="131"/>
  <c r="AZ455" i="131"/>
  <c r="AZ456" i="131"/>
  <c r="AZ457" i="131"/>
  <c r="AZ458" i="131"/>
  <c r="AZ459" i="131"/>
  <c r="AZ460" i="131"/>
  <c r="AZ461" i="131"/>
  <c r="AZ462" i="131"/>
  <c r="AZ463" i="131"/>
  <c r="AZ464" i="131"/>
  <c r="AZ465" i="131"/>
  <c r="AZ466" i="131"/>
  <c r="AZ467" i="131"/>
  <c r="AZ468" i="131"/>
  <c r="AZ469" i="131"/>
  <c r="AZ470" i="131"/>
  <c r="AZ471" i="131"/>
  <c r="AZ472" i="131"/>
  <c r="AZ473" i="131"/>
  <c r="AZ474" i="131"/>
  <c r="AZ475" i="131"/>
  <c r="AZ476" i="131"/>
  <c r="AZ477" i="131"/>
  <c r="AZ478" i="131"/>
  <c r="AZ479" i="131"/>
  <c r="AZ480" i="131"/>
  <c r="AZ481" i="131"/>
  <c r="AZ482" i="131"/>
  <c r="AZ483" i="131"/>
  <c r="AZ484" i="131"/>
  <c r="AZ485" i="131"/>
  <c r="AZ486" i="131"/>
  <c r="AZ487" i="131"/>
  <c r="AZ488" i="131"/>
  <c r="AZ489" i="131"/>
  <c r="AZ490" i="131"/>
  <c r="AZ491" i="131"/>
  <c r="AZ492" i="131"/>
  <c r="AZ493" i="131"/>
  <c r="AZ494" i="131"/>
  <c r="AZ495" i="131"/>
  <c r="AZ496" i="131"/>
  <c r="AZ497" i="131"/>
  <c r="AZ498" i="131"/>
  <c r="AZ499" i="131"/>
  <c r="AZ500" i="131"/>
  <c r="AZ501" i="131"/>
  <c r="AZ502" i="131"/>
  <c r="AZ503" i="131"/>
  <c r="AZ504" i="131"/>
  <c r="AZ505" i="131"/>
  <c r="AZ506" i="131"/>
  <c r="AZ507" i="131"/>
  <c r="AZ508" i="131"/>
  <c r="AZ509" i="131"/>
  <c r="AZ510" i="131"/>
  <c r="AZ511" i="131"/>
  <c r="AZ512" i="131"/>
  <c r="AZ513" i="131"/>
  <c r="AZ514" i="131"/>
  <c r="AZ515" i="131"/>
  <c r="AZ516" i="131"/>
  <c r="AZ517" i="131"/>
  <c r="AZ518" i="131"/>
  <c r="AZ519" i="131"/>
  <c r="AZ520" i="131"/>
  <c r="AZ521" i="131"/>
  <c r="AZ522" i="131"/>
  <c r="AZ523" i="131"/>
  <c r="AZ524" i="131"/>
  <c r="AZ525" i="131"/>
  <c r="AZ526" i="131"/>
  <c r="AZ527" i="131"/>
  <c r="AZ528" i="131"/>
  <c r="AZ529" i="131"/>
  <c r="AZ530" i="131"/>
  <c r="AZ531" i="131"/>
  <c r="AZ532" i="131"/>
  <c r="AZ533" i="131"/>
  <c r="AZ534" i="131"/>
  <c r="AZ535" i="131"/>
  <c r="AZ536" i="131"/>
  <c r="AZ537" i="131"/>
  <c r="AZ538" i="131"/>
  <c r="AZ539" i="131"/>
  <c r="AZ540" i="131"/>
  <c r="AZ541" i="131"/>
  <c r="AZ542" i="131"/>
  <c r="AZ543" i="131"/>
  <c r="AZ544" i="131"/>
  <c r="AZ545" i="131"/>
  <c r="AZ546" i="131"/>
  <c r="AZ547" i="131"/>
  <c r="AZ548" i="131"/>
  <c r="AZ549" i="131"/>
  <c r="AZ550" i="131"/>
  <c r="AZ551" i="131"/>
  <c r="AZ552" i="131"/>
  <c r="AZ553" i="131"/>
  <c r="AZ554" i="131"/>
  <c r="AZ555" i="131"/>
  <c r="AZ556" i="131"/>
  <c r="AZ557" i="131"/>
  <c r="AZ558" i="131"/>
  <c r="AZ559" i="131"/>
  <c r="AZ560" i="131"/>
  <c r="AZ561" i="131"/>
  <c r="AZ562" i="131"/>
  <c r="AZ563" i="131"/>
  <c r="AZ564" i="131"/>
  <c r="AZ565" i="131"/>
  <c r="AZ566" i="131"/>
  <c r="AZ567" i="131"/>
  <c r="AZ568" i="131"/>
  <c r="AZ569" i="131"/>
  <c r="AZ570" i="131"/>
  <c r="AZ571" i="131"/>
  <c r="AZ572" i="131"/>
  <c r="AZ573" i="131"/>
  <c r="AZ574" i="131"/>
  <c r="AZ575" i="131"/>
  <c r="AZ576" i="131"/>
  <c r="AZ577" i="131"/>
  <c r="AZ578" i="131"/>
  <c r="AZ579" i="131"/>
  <c r="AZ580" i="131"/>
  <c r="AZ581" i="131"/>
  <c r="AZ582" i="131"/>
  <c r="AZ583" i="131"/>
  <c r="AZ584" i="131"/>
  <c r="AZ585" i="131"/>
  <c r="AZ586" i="131"/>
  <c r="AZ587" i="131"/>
  <c r="AZ588" i="131"/>
  <c r="AZ589" i="131"/>
  <c r="AZ590" i="131"/>
  <c r="AZ591" i="131"/>
  <c r="AZ592" i="131"/>
  <c r="AZ593" i="131"/>
  <c r="AZ594" i="131"/>
  <c r="AZ595" i="131"/>
  <c r="AZ596" i="131"/>
  <c r="AZ597" i="131"/>
  <c r="AZ598" i="131"/>
  <c r="AZ599" i="131"/>
  <c r="AZ600" i="131"/>
  <c r="AZ601" i="131"/>
  <c r="AZ602" i="131"/>
  <c r="AZ603" i="131"/>
  <c r="AZ604" i="131"/>
  <c r="AZ605" i="131"/>
  <c r="AZ606" i="131"/>
  <c r="AZ607" i="131"/>
  <c r="AZ608" i="131"/>
  <c r="AZ609" i="131"/>
  <c r="AZ610" i="131"/>
  <c r="AZ611" i="131"/>
  <c r="AZ612" i="131"/>
  <c r="AZ613" i="131"/>
  <c r="AZ614" i="131"/>
  <c r="AZ615" i="131"/>
  <c r="AZ616" i="131"/>
  <c r="AZ617" i="131"/>
  <c r="AZ618" i="131"/>
  <c r="AZ619" i="131"/>
  <c r="AZ620" i="131"/>
  <c r="AZ621" i="131"/>
  <c r="AZ622" i="131"/>
  <c r="AZ623" i="131"/>
  <c r="AZ624" i="131"/>
  <c r="AZ625" i="131"/>
  <c r="AZ626" i="131"/>
  <c r="AZ627" i="131"/>
  <c r="AZ628" i="131"/>
  <c r="AZ629" i="131"/>
  <c r="AZ630" i="131"/>
  <c r="AZ631" i="131"/>
  <c r="AZ632" i="131"/>
  <c r="AZ633" i="131"/>
  <c r="AZ634" i="131"/>
  <c r="AZ635" i="131"/>
  <c r="AZ636" i="131"/>
  <c r="AZ637" i="131"/>
  <c r="AZ638" i="131"/>
  <c r="AZ639" i="131"/>
  <c r="AZ640" i="131"/>
  <c r="AZ641" i="131"/>
  <c r="AZ642" i="131"/>
  <c r="AZ643" i="131"/>
  <c r="AZ644" i="131"/>
  <c r="AZ645" i="131"/>
  <c r="AZ646" i="131"/>
  <c r="AZ647" i="131"/>
  <c r="AZ648" i="131"/>
  <c r="AZ649" i="131"/>
  <c r="AZ650" i="131"/>
  <c r="AZ651" i="131"/>
  <c r="AZ652" i="131"/>
  <c r="AZ653" i="131"/>
  <c r="AZ654" i="131"/>
  <c r="AZ655" i="131"/>
  <c r="AZ656" i="131"/>
  <c r="AZ657" i="131"/>
  <c r="AZ658" i="131"/>
  <c r="AZ659" i="131"/>
  <c r="AZ660" i="131"/>
  <c r="AZ661" i="131"/>
  <c r="AZ662" i="131"/>
  <c r="AZ663" i="131"/>
  <c r="AZ664" i="131"/>
  <c r="AZ665" i="131"/>
  <c r="AZ666" i="131"/>
  <c r="AZ667" i="131"/>
  <c r="AZ668" i="131"/>
  <c r="AZ669" i="131"/>
  <c r="AZ670" i="131"/>
  <c r="AZ671" i="131"/>
  <c r="AZ672" i="131"/>
  <c r="AZ673" i="131"/>
  <c r="AZ674" i="131"/>
  <c r="AZ675" i="131"/>
  <c r="AZ676" i="131"/>
  <c r="AZ677" i="131"/>
  <c r="AZ678" i="131"/>
  <c r="AZ679" i="131"/>
  <c r="AZ680" i="131"/>
  <c r="AZ681" i="131"/>
  <c r="AZ682" i="131"/>
  <c r="AZ683" i="131"/>
  <c r="AZ684" i="131"/>
  <c r="AZ685" i="131"/>
  <c r="AZ686" i="131"/>
  <c r="AZ687" i="131"/>
  <c r="AZ688" i="131"/>
  <c r="AZ689" i="131"/>
  <c r="AZ690" i="131"/>
  <c r="AZ691" i="131"/>
  <c r="AZ692" i="131"/>
  <c r="AZ693" i="131"/>
  <c r="AZ694" i="131"/>
  <c r="AZ695" i="131"/>
  <c r="AZ696" i="131"/>
  <c r="AZ697" i="131"/>
  <c r="AZ698" i="131"/>
  <c r="AZ699" i="131"/>
  <c r="AZ700" i="131"/>
  <c r="AZ701" i="131"/>
  <c r="AZ702" i="131"/>
  <c r="AZ703" i="131"/>
  <c r="AZ704" i="131"/>
  <c r="AZ705" i="131"/>
  <c r="AZ706" i="131"/>
  <c r="AZ707" i="131"/>
  <c r="AZ708" i="131"/>
  <c r="AZ709" i="131"/>
  <c r="AZ710" i="131"/>
  <c r="AZ711" i="131"/>
  <c r="AZ712" i="131"/>
  <c r="AZ713" i="131"/>
  <c r="AZ714" i="131"/>
  <c r="AZ715" i="131"/>
  <c r="AZ716" i="131"/>
  <c r="AZ717" i="131"/>
  <c r="AZ718" i="131"/>
  <c r="AZ719" i="131"/>
  <c r="AZ720" i="131"/>
  <c r="AZ721" i="131"/>
  <c r="AZ722" i="131"/>
  <c r="AZ723" i="131"/>
  <c r="AZ724" i="131"/>
  <c r="AZ725" i="131"/>
  <c r="AZ726" i="131"/>
  <c r="AZ727" i="131"/>
  <c r="AZ728" i="131"/>
  <c r="AZ729" i="131"/>
  <c r="AZ730" i="131"/>
  <c r="AZ731" i="131"/>
  <c r="AZ732" i="131"/>
  <c r="AZ733" i="131"/>
  <c r="AZ734" i="131"/>
  <c r="AZ735" i="131"/>
  <c r="AZ736" i="131"/>
  <c r="AZ737" i="131"/>
  <c r="AZ738" i="131"/>
  <c r="AZ739" i="131"/>
  <c r="AZ740" i="131"/>
  <c r="AZ741" i="131"/>
  <c r="AZ742" i="131"/>
  <c r="AZ743" i="131"/>
  <c r="AZ744" i="131"/>
  <c r="AZ745" i="131"/>
  <c r="AZ746" i="131"/>
  <c r="AZ747" i="131"/>
  <c r="AZ748" i="131"/>
  <c r="AZ749" i="131"/>
  <c r="AZ750" i="131"/>
  <c r="AZ751" i="131"/>
  <c r="AZ752" i="131"/>
  <c r="AZ753" i="131"/>
  <c r="AZ754" i="131"/>
  <c r="AZ755" i="131"/>
  <c r="AZ756" i="131"/>
  <c r="AZ757" i="131"/>
  <c r="AZ758" i="131"/>
  <c r="AZ759" i="131"/>
  <c r="AZ760" i="131"/>
  <c r="AZ761" i="131"/>
  <c r="AZ762" i="131"/>
  <c r="AZ763" i="131"/>
  <c r="AZ764" i="131"/>
  <c r="AZ765" i="131"/>
  <c r="AZ766" i="131"/>
  <c r="AZ767" i="131"/>
  <c r="AZ768" i="131"/>
  <c r="AZ769" i="131"/>
  <c r="AZ770" i="131"/>
  <c r="AZ771" i="131"/>
  <c r="AZ772" i="131"/>
  <c r="AZ773" i="131"/>
  <c r="AZ774" i="131"/>
  <c r="AZ775" i="131"/>
  <c r="AZ776" i="131"/>
  <c r="AZ777" i="131"/>
  <c r="AZ778" i="131"/>
  <c r="AZ779" i="131"/>
  <c r="AZ780" i="131"/>
  <c r="AZ781" i="131"/>
  <c r="AZ782" i="131"/>
  <c r="AZ783" i="131"/>
  <c r="AZ784" i="131"/>
  <c r="AZ785" i="131"/>
  <c r="AZ786" i="131"/>
  <c r="AZ787" i="131"/>
  <c r="AZ788" i="131"/>
  <c r="AZ789" i="131"/>
  <c r="AZ790" i="131"/>
  <c r="AZ791" i="131"/>
  <c r="AZ792" i="131"/>
  <c r="AZ793" i="131"/>
  <c r="AZ794" i="131"/>
  <c r="AZ795" i="131"/>
  <c r="AZ796" i="131"/>
  <c r="AZ797" i="131"/>
  <c r="AZ798" i="131"/>
  <c r="AZ799" i="131"/>
  <c r="AZ800" i="131"/>
  <c r="AZ801" i="131"/>
  <c r="AZ17" i="131"/>
  <c r="AZ18" i="131"/>
  <c r="AZ19" i="131"/>
  <c r="AZ20" i="131"/>
  <c r="AZ21" i="131"/>
  <c r="AZ22" i="131"/>
  <c r="AZ23" i="131"/>
  <c r="AZ24" i="131"/>
  <c r="AZ25" i="131"/>
  <c r="AZ26" i="131"/>
  <c r="AZ27" i="131"/>
  <c r="AZ28" i="131"/>
  <c r="AZ29" i="131"/>
  <c r="AZ30" i="131"/>
  <c r="AZ31" i="131"/>
  <c r="AZ32" i="131"/>
  <c r="AZ33" i="131"/>
  <c r="AZ34" i="131"/>
  <c r="AZ35" i="131"/>
  <c r="AZ36" i="131"/>
  <c r="AZ37" i="131"/>
  <c r="AZ38" i="131"/>
  <c r="AZ39" i="131"/>
  <c r="AZ40" i="131"/>
  <c r="AZ41" i="131"/>
  <c r="AZ42" i="131"/>
  <c r="AZ43" i="131"/>
  <c r="AZ44" i="131"/>
  <c r="AZ45" i="131"/>
  <c r="AZ46" i="131"/>
  <c r="AZ47" i="131"/>
  <c r="AZ48" i="131"/>
  <c r="AZ49" i="131"/>
  <c r="AZ50" i="131"/>
  <c r="AZ51" i="131"/>
  <c r="AZ52" i="131"/>
  <c r="AZ53" i="131"/>
  <c r="AZ54" i="131"/>
  <c r="AZ55" i="131"/>
  <c r="AZ56" i="131"/>
  <c r="AZ57" i="131"/>
  <c r="AZ58" i="131"/>
  <c r="AZ59" i="131"/>
  <c r="AZ60" i="131"/>
  <c r="AZ61" i="131"/>
  <c r="AZ62" i="131"/>
  <c r="AZ63" i="131"/>
  <c r="AZ64" i="131"/>
  <c r="AZ65" i="131"/>
  <c r="AZ66" i="131"/>
  <c r="AZ67" i="131"/>
  <c r="AZ68" i="131"/>
  <c r="AZ69" i="131"/>
  <c r="AZ70" i="131"/>
  <c r="AZ71" i="131"/>
  <c r="AZ72" i="131"/>
  <c r="AZ73" i="131"/>
  <c r="AZ74" i="131"/>
  <c r="AZ75" i="131"/>
  <c r="AZ76" i="131"/>
  <c r="AZ77" i="131"/>
  <c r="AZ78" i="131"/>
  <c r="AZ79" i="131"/>
  <c r="AZ80" i="131"/>
  <c r="AZ81" i="131"/>
  <c r="AZ82" i="131"/>
  <c r="AZ83" i="131"/>
  <c r="AZ84" i="131"/>
  <c r="AZ85" i="131"/>
  <c r="AZ86" i="131"/>
  <c r="AZ87" i="131"/>
  <c r="AZ88" i="131"/>
  <c r="AZ89" i="131"/>
  <c r="AZ90" i="131"/>
  <c r="AZ91" i="131"/>
  <c r="AZ92" i="131"/>
  <c r="AZ93" i="131"/>
  <c r="AZ94" i="131"/>
  <c r="AZ95" i="131"/>
  <c r="AZ96" i="131"/>
  <c r="AZ97" i="131"/>
  <c r="AZ98" i="131"/>
  <c r="AZ99" i="131"/>
  <c r="AZ100" i="131"/>
  <c r="AZ101" i="131"/>
  <c r="AZ102" i="131"/>
  <c r="AZ103" i="131"/>
  <c r="AZ104" i="131"/>
  <c r="AZ105" i="131"/>
  <c r="AZ106" i="131"/>
  <c r="AZ107" i="131"/>
  <c r="AZ108" i="131"/>
  <c r="AZ109" i="131"/>
  <c r="AZ110" i="131"/>
  <c r="AZ111" i="131"/>
  <c r="AZ112" i="131"/>
  <c r="AZ113" i="131"/>
  <c r="AZ114" i="131"/>
  <c r="AZ115" i="131"/>
  <c r="AZ116" i="131"/>
  <c r="AZ117" i="131"/>
  <c r="AZ118" i="131"/>
  <c r="AZ119" i="131"/>
  <c r="AZ120" i="131"/>
  <c r="AZ121" i="131"/>
  <c r="AZ122" i="131"/>
  <c r="AZ123" i="131"/>
  <c r="AZ16" i="131"/>
  <c r="AZ17" i="66" l="1"/>
  <c r="AZ18" i="66"/>
  <c r="AZ19" i="66"/>
  <c r="AZ20" i="66"/>
  <c r="AZ21" i="66"/>
  <c r="AZ22" i="66"/>
  <c r="AZ23" i="66"/>
  <c r="AZ24" i="66"/>
  <c r="AZ25" i="66"/>
  <c r="AZ26" i="66"/>
  <c r="AZ27" i="66"/>
  <c r="AZ28" i="66"/>
  <c r="AZ29" i="66"/>
  <c r="AZ30" i="66"/>
  <c r="AZ31" i="66"/>
  <c r="AZ32" i="66"/>
  <c r="AZ33" i="66"/>
  <c r="AZ34" i="66"/>
  <c r="AZ35" i="66"/>
  <c r="AZ36" i="66"/>
  <c r="AZ37" i="66"/>
  <c r="AZ38" i="66"/>
  <c r="AZ39" i="66"/>
  <c r="AZ40" i="66"/>
  <c r="AZ41" i="66"/>
  <c r="AZ42" i="66"/>
  <c r="AZ43" i="66"/>
  <c r="AZ44" i="66"/>
  <c r="AZ45" i="66"/>
  <c r="AZ46" i="66"/>
  <c r="AZ47" i="66"/>
  <c r="AZ48" i="66"/>
  <c r="AZ49" i="66"/>
  <c r="AZ50" i="66"/>
  <c r="AZ51" i="66"/>
  <c r="AZ52" i="66"/>
  <c r="AZ53" i="66"/>
  <c r="AZ54" i="66"/>
  <c r="AZ55" i="66"/>
  <c r="AZ56" i="66"/>
  <c r="AZ57" i="66"/>
  <c r="AZ58" i="66"/>
  <c r="AZ59" i="66"/>
  <c r="AZ60" i="66"/>
  <c r="AZ61" i="66"/>
  <c r="AZ62" i="66"/>
  <c r="AZ63" i="66"/>
  <c r="AZ64" i="66"/>
  <c r="AZ65" i="66"/>
  <c r="AZ66" i="66"/>
  <c r="AZ67" i="66"/>
  <c r="AZ68" i="66"/>
  <c r="AZ69" i="66"/>
  <c r="AZ70" i="66"/>
  <c r="AZ71" i="66"/>
  <c r="AZ72" i="66"/>
  <c r="AZ73" i="66"/>
  <c r="AZ74" i="66"/>
  <c r="AZ75" i="66"/>
  <c r="AZ76" i="66"/>
  <c r="AZ77" i="66"/>
  <c r="AZ78" i="66"/>
  <c r="AZ79" i="66"/>
  <c r="AZ80" i="66"/>
  <c r="AZ81" i="66"/>
  <c r="AZ82" i="66"/>
  <c r="AZ83" i="66"/>
  <c r="AZ84" i="66"/>
  <c r="AZ85" i="66"/>
  <c r="AZ86" i="66"/>
  <c r="AZ87" i="66"/>
  <c r="AZ88" i="66"/>
  <c r="AZ89" i="66"/>
  <c r="AZ90" i="66"/>
  <c r="AZ91" i="66"/>
  <c r="AZ92" i="66"/>
  <c r="AZ93" i="66"/>
  <c r="AZ94" i="66"/>
  <c r="AZ95" i="66"/>
  <c r="AZ96" i="66"/>
  <c r="AZ97" i="66"/>
  <c r="AZ98" i="66"/>
  <c r="AZ99" i="66"/>
  <c r="AZ100" i="66"/>
  <c r="AZ101" i="66"/>
  <c r="AZ102" i="66"/>
  <c r="AZ103" i="66"/>
  <c r="AZ104" i="66"/>
  <c r="AZ105" i="66"/>
  <c r="AZ106" i="66"/>
  <c r="AZ107" i="66"/>
  <c r="AZ108" i="66"/>
  <c r="AZ109" i="66"/>
  <c r="AZ110" i="66"/>
  <c r="AZ111" i="66"/>
  <c r="AZ112" i="66"/>
  <c r="AZ113" i="66"/>
  <c r="AZ114" i="66"/>
  <c r="AZ115" i="66"/>
  <c r="AZ116" i="66"/>
  <c r="AZ117" i="66"/>
  <c r="AZ118" i="66"/>
  <c r="AZ119" i="66"/>
  <c r="AZ120" i="66"/>
  <c r="AZ121" i="66"/>
  <c r="AZ122" i="66"/>
  <c r="AZ123" i="66"/>
  <c r="AZ124" i="66"/>
  <c r="AZ125" i="66"/>
  <c r="AZ126" i="66"/>
  <c r="AZ127" i="66"/>
  <c r="AZ128" i="66"/>
  <c r="AZ129" i="66"/>
  <c r="AZ130" i="66"/>
  <c r="AZ131" i="66"/>
  <c r="AZ132" i="66"/>
  <c r="AZ133" i="66"/>
  <c r="AZ134" i="66"/>
  <c r="AZ135" i="66"/>
  <c r="AZ136" i="66"/>
  <c r="AZ137" i="66"/>
  <c r="AZ138" i="66"/>
  <c r="AZ139" i="66"/>
  <c r="AZ140" i="66"/>
  <c r="AZ141" i="66"/>
  <c r="AZ142" i="66"/>
  <c r="AZ143" i="66"/>
  <c r="AZ144" i="66"/>
  <c r="AZ145" i="66"/>
  <c r="AZ146" i="66"/>
  <c r="AZ147" i="66"/>
  <c r="AZ148" i="66"/>
  <c r="AZ149" i="66"/>
  <c r="AZ150" i="66"/>
  <c r="AZ151" i="66"/>
  <c r="AZ152" i="66"/>
  <c r="AZ153" i="66"/>
  <c r="AZ154" i="66"/>
  <c r="AZ155" i="66"/>
  <c r="AZ156" i="66"/>
  <c r="AZ157" i="66"/>
  <c r="AZ158" i="66"/>
  <c r="AZ159" i="66"/>
  <c r="AZ160" i="66"/>
  <c r="AZ161" i="66"/>
  <c r="AZ162" i="66"/>
  <c r="AZ163" i="66"/>
  <c r="AZ164" i="66"/>
  <c r="AZ165" i="66"/>
  <c r="AZ166" i="66"/>
  <c r="AZ167" i="66"/>
  <c r="AZ168" i="66"/>
  <c r="AZ169" i="66"/>
  <c r="AZ170" i="66"/>
  <c r="AZ171" i="66"/>
  <c r="AZ172" i="66"/>
  <c r="AZ173" i="66"/>
  <c r="AZ174" i="66"/>
  <c r="AZ175" i="66"/>
  <c r="AZ176" i="66"/>
  <c r="AZ177" i="66"/>
  <c r="AZ178" i="66"/>
  <c r="AZ179" i="66"/>
  <c r="AZ180" i="66"/>
  <c r="AZ181" i="66"/>
  <c r="AZ16" i="66"/>
  <c r="G9" i="132" l="1"/>
  <c r="N8" i="3" s="1"/>
  <c r="AZ20" i="132" l="1"/>
  <c r="AZ19" i="132"/>
  <c r="AZ18" i="132"/>
  <c r="AZ17" i="132"/>
  <c r="AZ16" i="132"/>
  <c r="P9" i="132"/>
  <c r="M8" i="3" s="1"/>
  <c r="M9" i="132"/>
  <c r="J9" i="132"/>
  <c r="L8" i="3" s="1"/>
  <c r="S8" i="132"/>
  <c r="M8" i="132"/>
  <c r="G8" i="132"/>
  <c r="S7" i="132"/>
  <c r="P7" i="132"/>
  <c r="AO8" i="3" s="1"/>
  <c r="M7" i="132"/>
  <c r="J7" i="132"/>
  <c r="AA8" i="3" s="1"/>
  <c r="G7" i="132"/>
  <c r="S6" i="132"/>
  <c r="P6" i="132"/>
  <c r="AN8" i="3" s="1"/>
  <c r="M6" i="132"/>
  <c r="J6" i="132"/>
  <c r="Z8" i="3" s="1"/>
  <c r="G6" i="132"/>
  <c r="S5" i="132"/>
  <c r="P5" i="132"/>
  <c r="AM8" i="3" s="1"/>
  <c r="M5" i="132"/>
  <c r="AG8" i="3" s="1"/>
  <c r="J5" i="132"/>
  <c r="Y8" i="3" s="1"/>
  <c r="G5" i="132"/>
  <c r="S8" i="3" s="1"/>
  <c r="S4" i="132"/>
  <c r="P4" i="132"/>
  <c r="AL8" i="3" s="1"/>
  <c r="M4" i="132"/>
  <c r="AH8" i="3" s="1"/>
  <c r="J4" i="132"/>
  <c r="X8" i="3" s="1"/>
  <c r="G4" i="132"/>
  <c r="T8" i="3" s="1"/>
  <c r="S3" i="132"/>
  <c r="P3" i="132"/>
  <c r="AK8" i="3" s="1"/>
  <c r="M3" i="132"/>
  <c r="J3" i="132"/>
  <c r="W8" i="3" s="1"/>
  <c r="G3" i="132"/>
  <c r="S2" i="132"/>
  <c r="P2" i="132"/>
  <c r="M2" i="132"/>
  <c r="J2" i="132"/>
  <c r="G2" i="132"/>
  <c r="V8" i="3" s="1"/>
  <c r="V1" i="132"/>
  <c r="O8" i="3" s="1"/>
  <c r="E8" i="3"/>
  <c r="P2" i="130"/>
  <c r="G9" i="130"/>
  <c r="J9" i="130"/>
  <c r="L7" i="3" s="1"/>
  <c r="AZ105" i="130"/>
  <c r="AZ106" i="130"/>
  <c r="AZ107" i="130"/>
  <c r="AZ108" i="130"/>
  <c r="AZ109" i="130"/>
  <c r="AZ110" i="130"/>
  <c r="AZ111" i="130"/>
  <c r="AZ104" i="130"/>
  <c r="Y12" i="132" l="1"/>
  <c r="BC8" i="3" s="1"/>
  <c r="K8" i="3"/>
  <c r="Y9" i="132"/>
  <c r="AZ8" i="3" s="1"/>
  <c r="M10" i="132"/>
  <c r="AE8" i="3" s="1"/>
  <c r="P10" i="132"/>
  <c r="AP8" i="3" s="1"/>
  <c r="G10" i="132"/>
  <c r="Q8" i="3" s="1"/>
  <c r="U8" i="3" s="1"/>
  <c r="J10" i="132"/>
  <c r="AB8" i="3" s="1"/>
  <c r="AJ8" i="3"/>
  <c r="S10" i="132"/>
  <c r="Y11" i="132"/>
  <c r="BB8" i="3" s="1"/>
  <c r="Y2" i="132"/>
  <c r="AS8" i="3" s="1"/>
  <c r="Y4" i="132"/>
  <c r="AU8" i="3" s="1"/>
  <c r="Y6" i="132"/>
  <c r="AW8" i="3" s="1"/>
  <c r="Y10" i="132"/>
  <c r="BA8" i="3" s="1"/>
  <c r="Y1" i="132"/>
  <c r="AR8" i="3" s="1"/>
  <c r="Y3" i="132"/>
  <c r="AT8" i="3" s="1"/>
  <c r="Y5" i="132"/>
  <c r="AV8" i="3" s="1"/>
  <c r="Y7" i="132"/>
  <c r="AX8" i="3" s="1"/>
  <c r="Y8" i="132"/>
  <c r="AY8" i="3" s="1"/>
  <c r="AF8" i="3" l="1"/>
  <c r="AI8" i="3"/>
  <c r="AQ8" i="3"/>
  <c r="AC8" i="3"/>
  <c r="R8" i="3"/>
  <c r="G9" i="101"/>
  <c r="G2" i="101"/>
  <c r="G7" i="101"/>
  <c r="G6" i="101"/>
  <c r="G11" i="101"/>
  <c r="N13" i="130" l="1"/>
  <c r="N13" i="101" l="1"/>
  <c r="N13" i="131"/>
  <c r="O78" i="3" l="1"/>
  <c r="O79" i="3"/>
  <c r="G9" i="38" l="1"/>
  <c r="J9" i="38" l="1"/>
  <c r="L11" i="3" s="1"/>
  <c r="AZ16" i="38"/>
  <c r="P9" i="38"/>
  <c r="S8" i="38"/>
  <c r="M8" i="38"/>
  <c r="G8" i="38"/>
  <c r="S7" i="38"/>
  <c r="P7" i="38"/>
  <c r="M7" i="38"/>
  <c r="J7" i="38"/>
  <c r="G7" i="38"/>
  <c r="S6" i="38"/>
  <c r="P6" i="38"/>
  <c r="M6" i="38"/>
  <c r="J6" i="38"/>
  <c r="G6" i="38"/>
  <c r="S5" i="38"/>
  <c r="P5" i="38"/>
  <c r="M5" i="38"/>
  <c r="J5" i="38"/>
  <c r="G5" i="38"/>
  <c r="S4" i="38"/>
  <c r="P4" i="38"/>
  <c r="M4" i="38"/>
  <c r="J4" i="38"/>
  <c r="G4" i="38"/>
  <c r="S3" i="38"/>
  <c r="P3" i="38"/>
  <c r="M3" i="38"/>
  <c r="J3" i="38"/>
  <c r="G3" i="38"/>
  <c r="S2" i="38"/>
  <c r="S10" i="38" s="1"/>
  <c r="P2" i="38"/>
  <c r="M2" i="38"/>
  <c r="J2" i="38"/>
  <c r="G2" i="38"/>
  <c r="V1" i="38"/>
  <c r="AZ17" i="38"/>
  <c r="AZ18" i="38"/>
  <c r="AZ19" i="38"/>
  <c r="AZ20" i="38"/>
  <c r="AZ21" i="38"/>
  <c r="AZ22" i="38"/>
  <c r="AZ23" i="38"/>
  <c r="AZ24" i="38"/>
  <c r="AZ25" i="38"/>
  <c r="AZ26" i="38"/>
  <c r="AZ27" i="38"/>
  <c r="AZ28" i="38"/>
  <c r="AZ29" i="38"/>
  <c r="AZ30" i="38"/>
  <c r="AZ31" i="38"/>
  <c r="AZ32" i="38"/>
  <c r="AZ33" i="38"/>
  <c r="AZ34" i="38"/>
  <c r="AZ35" i="38"/>
  <c r="AZ36" i="38"/>
  <c r="AZ37" i="38"/>
  <c r="AZ38" i="38"/>
  <c r="AZ39" i="38"/>
  <c r="AZ40" i="38"/>
  <c r="Y3" i="38" l="1"/>
  <c r="G10" i="38"/>
  <c r="Y10" i="38"/>
  <c r="Y7" i="38"/>
  <c r="Y11" i="38"/>
  <c r="Y4" i="38"/>
  <c r="Y8" i="38"/>
  <c r="Y12" i="38"/>
  <c r="J10" i="38"/>
  <c r="Y1" i="38"/>
  <c r="Y5" i="38"/>
  <c r="Y9" i="38"/>
  <c r="M10" i="38"/>
  <c r="Y2" i="38"/>
  <c r="Y6" i="38"/>
  <c r="P10" i="38"/>
  <c r="O76" i="3"/>
  <c r="AZ17" i="92"/>
  <c r="AZ18" i="92"/>
  <c r="AZ19" i="92"/>
  <c r="AZ20" i="92"/>
  <c r="AZ21" i="92"/>
  <c r="AZ22" i="92"/>
  <c r="Y10" i="92"/>
  <c r="Y3" i="92" l="1"/>
  <c r="AT9" i="3" s="1"/>
  <c r="Y7" i="92"/>
  <c r="Y11" i="92"/>
  <c r="Y4" i="92"/>
  <c r="Y8" i="92"/>
  <c r="Y12" i="92"/>
  <c r="Y5" i="92"/>
  <c r="Y9" i="92"/>
  <c r="Y1" i="92"/>
  <c r="Y2" i="92"/>
  <c r="Y6" i="92"/>
  <c r="AZ89" i="130"/>
  <c r="AZ90" i="130"/>
  <c r="AZ91" i="130"/>
  <c r="AZ92" i="130"/>
  <c r="AZ93" i="130"/>
  <c r="AZ94" i="130"/>
  <c r="AZ95" i="130"/>
  <c r="AZ96" i="130"/>
  <c r="AZ97" i="130"/>
  <c r="AZ98" i="130"/>
  <c r="AZ99" i="130"/>
  <c r="AZ100" i="130"/>
  <c r="AZ101" i="130"/>
  <c r="AZ102" i="130"/>
  <c r="AZ103" i="130"/>
  <c r="AZ17" i="130" l="1"/>
  <c r="AZ18" i="130"/>
  <c r="AZ19" i="130"/>
  <c r="AZ20" i="130"/>
  <c r="AZ21" i="130"/>
  <c r="AZ22" i="130"/>
  <c r="AZ23" i="130"/>
  <c r="AZ24" i="130"/>
  <c r="AZ25" i="130"/>
  <c r="AZ26" i="130"/>
  <c r="AZ27" i="130"/>
  <c r="AZ28" i="130"/>
  <c r="AZ29" i="130"/>
  <c r="AZ30" i="130"/>
  <c r="AZ31" i="130"/>
  <c r="AZ32" i="130"/>
  <c r="AZ33" i="130"/>
  <c r="AZ34" i="130"/>
  <c r="AZ35" i="130"/>
  <c r="AZ36" i="130"/>
  <c r="AZ37" i="130"/>
  <c r="AZ38" i="130"/>
  <c r="AZ39" i="130"/>
  <c r="AZ40" i="130"/>
  <c r="AZ41" i="130"/>
  <c r="AZ42" i="130"/>
  <c r="AZ43" i="130"/>
  <c r="AZ44" i="130"/>
  <c r="AZ45" i="130"/>
  <c r="AZ46" i="130"/>
  <c r="AZ47" i="130"/>
  <c r="AZ48" i="130"/>
  <c r="AZ49" i="130"/>
  <c r="AZ50" i="130"/>
  <c r="AZ51" i="130"/>
  <c r="AZ52" i="130"/>
  <c r="AZ53" i="130"/>
  <c r="AZ54" i="130"/>
  <c r="AZ55" i="130"/>
  <c r="AZ56" i="130"/>
  <c r="AZ57" i="130"/>
  <c r="AZ58" i="130"/>
  <c r="AZ59" i="130"/>
  <c r="AZ60" i="130"/>
  <c r="AZ61" i="130"/>
  <c r="AZ62" i="130"/>
  <c r="AZ63" i="130"/>
  <c r="AZ64" i="130"/>
  <c r="AZ65" i="130"/>
  <c r="AZ66" i="130"/>
  <c r="AZ67" i="130"/>
  <c r="AZ68" i="130"/>
  <c r="AZ69" i="130"/>
  <c r="AZ70" i="130"/>
  <c r="AZ71" i="130"/>
  <c r="AZ72" i="130"/>
  <c r="AZ73" i="130"/>
  <c r="AZ74" i="130"/>
  <c r="AZ75" i="130"/>
  <c r="AZ76" i="130"/>
  <c r="AZ77" i="130"/>
  <c r="AZ78" i="130"/>
  <c r="AZ79" i="130"/>
  <c r="AZ80" i="130"/>
  <c r="AZ81" i="130"/>
  <c r="AZ82" i="130"/>
  <c r="AZ83" i="130"/>
  <c r="AZ84" i="130"/>
  <c r="AZ85" i="130"/>
  <c r="AZ86" i="130"/>
  <c r="AZ87" i="130"/>
  <c r="AZ88" i="130"/>
  <c r="AZ16" i="130"/>
  <c r="Y2" i="130" l="1"/>
  <c r="AS7" i="3" s="1"/>
  <c r="Y3" i="130"/>
  <c r="L76" i="3" l="1"/>
  <c r="G9" i="131" l="1"/>
  <c r="N5" i="3" s="1"/>
  <c r="AZ18" i="129"/>
  <c r="AZ19" i="129"/>
  <c r="AZ20" i="129"/>
  <c r="AZ21" i="129"/>
  <c r="AZ22" i="129"/>
  <c r="AZ23" i="129"/>
  <c r="AZ24" i="129"/>
  <c r="AZ25" i="129"/>
  <c r="AZ26" i="129"/>
  <c r="AZ27" i="129"/>
  <c r="AZ28" i="129"/>
  <c r="AZ29" i="129"/>
  <c r="AZ30" i="129"/>
  <c r="AZ31" i="129"/>
  <c r="AZ32" i="129"/>
  <c r="AZ33" i="129"/>
  <c r="AZ34" i="129"/>
  <c r="AZ35" i="129"/>
  <c r="AZ36" i="129"/>
  <c r="AZ37" i="129"/>
  <c r="AZ38" i="129"/>
  <c r="AZ39" i="129"/>
  <c r="AZ40" i="129"/>
  <c r="AZ41" i="129"/>
  <c r="AZ42" i="129"/>
  <c r="AZ43" i="129"/>
  <c r="AZ44" i="129"/>
  <c r="AZ45" i="129"/>
  <c r="AZ46" i="129"/>
  <c r="AZ47" i="129"/>
  <c r="AZ48" i="129"/>
  <c r="AZ49" i="129"/>
  <c r="AZ50" i="129"/>
  <c r="AZ51" i="129"/>
  <c r="AZ52" i="129"/>
  <c r="AZ53" i="129"/>
  <c r="AZ54" i="129"/>
  <c r="AZ55" i="129"/>
  <c r="AZ56" i="129"/>
  <c r="AZ57" i="129"/>
  <c r="AZ58" i="129"/>
  <c r="AZ59" i="129"/>
  <c r="AZ60" i="129"/>
  <c r="AZ61" i="129"/>
  <c r="AZ62" i="129"/>
  <c r="AZ63" i="129"/>
  <c r="AZ64" i="129"/>
  <c r="AZ65" i="129"/>
  <c r="AZ66" i="129"/>
  <c r="AZ67" i="129"/>
  <c r="AZ68" i="129"/>
  <c r="AZ69" i="129"/>
  <c r="AZ70" i="129"/>
  <c r="AZ71" i="129"/>
  <c r="AZ72" i="129"/>
  <c r="AZ73" i="129"/>
  <c r="AZ74" i="129"/>
  <c r="AZ75" i="129"/>
  <c r="AZ76" i="129"/>
  <c r="AZ77" i="129"/>
  <c r="AZ78" i="129"/>
  <c r="AZ79" i="129"/>
  <c r="AZ80" i="129"/>
  <c r="AZ81" i="129"/>
  <c r="AZ17" i="129"/>
  <c r="AZ16" i="129"/>
  <c r="AZ24" i="103" l="1"/>
  <c r="AZ25" i="103"/>
  <c r="AZ26" i="103"/>
  <c r="AZ27" i="103"/>
  <c r="AZ28" i="103"/>
  <c r="AZ29" i="103"/>
  <c r="AZ30" i="103"/>
  <c r="AZ31" i="103"/>
  <c r="AZ32" i="103"/>
  <c r="AZ23" i="103"/>
  <c r="AZ22" i="103"/>
  <c r="AZ21" i="103"/>
  <c r="AZ20" i="103"/>
  <c r="AZ19" i="103"/>
  <c r="AZ18" i="103"/>
  <c r="AZ17" i="103"/>
  <c r="AZ16" i="103"/>
  <c r="Y3" i="131" l="1"/>
  <c r="J9" i="103"/>
  <c r="G9" i="103"/>
  <c r="BC9" i="3" l="1"/>
  <c r="BC11" i="3"/>
  <c r="BB9" i="3"/>
  <c r="BB11" i="3"/>
  <c r="BA9" i="3"/>
  <c r="BA11" i="3"/>
  <c r="AZ9" i="3"/>
  <c r="AZ11" i="3"/>
  <c r="AY9" i="3"/>
  <c r="AY11" i="3"/>
  <c r="AX9" i="3"/>
  <c r="AX11" i="3"/>
  <c r="AW9" i="3"/>
  <c r="AW11" i="3"/>
  <c r="AV9" i="3"/>
  <c r="AV11" i="3"/>
  <c r="AU9" i="3"/>
  <c r="AU11" i="3"/>
  <c r="AT11" i="3"/>
  <c r="AS9" i="3"/>
  <c r="AS11" i="3"/>
  <c r="AR9" i="3"/>
  <c r="AR11" i="3"/>
  <c r="E5" i="3"/>
  <c r="O45" i="3" l="1"/>
  <c r="O50" i="3"/>
  <c r="O48" i="3"/>
  <c r="O49" i="3"/>
  <c r="O54" i="3"/>
  <c r="O55" i="3"/>
  <c r="E12" i="3"/>
  <c r="E13" i="3"/>
  <c r="E7" i="3"/>
  <c r="E6" i="3"/>
  <c r="E9" i="3"/>
  <c r="E10" i="3"/>
  <c r="E11" i="3"/>
  <c r="AG45" i="3" l="1"/>
  <c r="AG48" i="3"/>
  <c r="AG50" i="3"/>
  <c r="AG54" i="3"/>
  <c r="AG55" i="3"/>
  <c r="S45" i="3"/>
  <c r="S48" i="3"/>
  <c r="S50" i="3"/>
  <c r="S54" i="3"/>
  <c r="S55" i="3"/>
  <c r="O53" i="3"/>
  <c r="Z85" i="3"/>
  <c r="Y85" i="3"/>
  <c r="X85" i="3"/>
  <c r="W85" i="3"/>
  <c r="V85" i="3"/>
  <c r="U85" i="3"/>
  <c r="T85" i="3"/>
  <c r="S85" i="3"/>
  <c r="R85" i="3"/>
  <c r="Q85" i="3"/>
  <c r="P85" i="3"/>
  <c r="O85" i="3"/>
  <c r="O51" i="3"/>
  <c r="O47" i="3"/>
  <c r="Z81" i="3"/>
  <c r="Y81" i="3"/>
  <c r="X81" i="3"/>
  <c r="W81" i="3"/>
  <c r="V81" i="3"/>
  <c r="U81" i="3"/>
  <c r="T81" i="3"/>
  <c r="S81" i="3"/>
  <c r="R81" i="3"/>
  <c r="Q81" i="3"/>
  <c r="P81" i="3"/>
  <c r="O81" i="3"/>
  <c r="O46" i="3"/>
  <c r="Z84" i="3"/>
  <c r="Y84" i="3"/>
  <c r="X84" i="3"/>
  <c r="W84" i="3"/>
  <c r="V84" i="3"/>
  <c r="U84" i="3"/>
  <c r="T84" i="3"/>
  <c r="S84" i="3"/>
  <c r="R84" i="3"/>
  <c r="Q84" i="3"/>
  <c r="P84" i="3"/>
  <c r="O84" i="3"/>
  <c r="O44" i="3"/>
  <c r="Z83" i="3"/>
  <c r="Y83" i="3"/>
  <c r="X83" i="3"/>
  <c r="W83" i="3"/>
  <c r="V83" i="3"/>
  <c r="U83" i="3"/>
  <c r="T83" i="3"/>
  <c r="S83" i="3"/>
  <c r="R83" i="3"/>
  <c r="Q83" i="3"/>
  <c r="P83" i="3"/>
  <c r="O83" i="3"/>
  <c r="O43" i="3"/>
  <c r="Z82" i="3"/>
  <c r="Y82" i="3"/>
  <c r="X82" i="3"/>
  <c r="W82" i="3"/>
  <c r="V82" i="3"/>
  <c r="U82" i="3"/>
  <c r="T82" i="3"/>
  <c r="S82" i="3"/>
  <c r="R82" i="3"/>
  <c r="Q82" i="3"/>
  <c r="P82" i="3"/>
  <c r="O82" i="3"/>
  <c r="Y12" i="37"/>
  <c r="Y11" i="37"/>
  <c r="Y10" i="37"/>
  <c r="Y9" i="37"/>
  <c r="Y8" i="37"/>
  <c r="S8" i="37"/>
  <c r="Y7" i="37"/>
  <c r="S7" i="37"/>
  <c r="Y6" i="37"/>
  <c r="S6" i="37"/>
  <c r="Y5" i="37"/>
  <c r="S5" i="37"/>
  <c r="Y4" i="37"/>
  <c r="S4" i="37"/>
  <c r="Y3" i="37"/>
  <c r="S3" i="37"/>
  <c r="Y2" i="37"/>
  <c r="S2" i="37"/>
  <c r="Y1" i="37"/>
  <c r="V1" i="37"/>
  <c r="O41" i="3" s="1"/>
  <c r="O11" i="3"/>
  <c r="O40" i="3" s="1"/>
  <c r="Y12" i="66"/>
  <c r="BC10" i="3" s="1"/>
  <c r="Y11" i="66"/>
  <c r="BB10" i="3" s="1"/>
  <c r="Y10" i="66"/>
  <c r="BA10" i="3" s="1"/>
  <c r="Y9" i="66"/>
  <c r="AZ10" i="3" s="1"/>
  <c r="Y8" i="66"/>
  <c r="AY10" i="3" s="1"/>
  <c r="S8" i="66"/>
  <c r="Y7" i="66"/>
  <c r="AX10" i="3" s="1"/>
  <c r="S7" i="66"/>
  <c r="Y6" i="66"/>
  <c r="AW10" i="3" s="1"/>
  <c r="S6" i="66"/>
  <c r="Y5" i="66"/>
  <c r="AV10" i="3" s="1"/>
  <c r="S5" i="66"/>
  <c r="Y4" i="66"/>
  <c r="AU10" i="3" s="1"/>
  <c r="S4" i="66"/>
  <c r="Y3" i="66"/>
  <c r="AT10" i="3" s="1"/>
  <c r="S3" i="66"/>
  <c r="Y2" i="66"/>
  <c r="AS10" i="3" s="1"/>
  <c r="S2" i="66"/>
  <c r="Y1" i="66"/>
  <c r="AR10" i="3" s="1"/>
  <c r="V1" i="66"/>
  <c r="O10" i="3" s="1"/>
  <c r="S8" i="92"/>
  <c r="S7" i="92"/>
  <c r="S6" i="92"/>
  <c r="S5" i="92"/>
  <c r="S4" i="92"/>
  <c r="S3" i="92"/>
  <c r="S2" i="92"/>
  <c r="V1" i="92"/>
  <c r="O9" i="3" s="1"/>
  <c r="O37" i="3" s="1"/>
  <c r="Y12" i="101"/>
  <c r="BC6" i="3" s="1"/>
  <c r="Y11" i="101"/>
  <c r="BB6" i="3" s="1"/>
  <c r="Y10" i="101"/>
  <c r="BA6" i="3" s="1"/>
  <c r="Y9" i="101"/>
  <c r="AZ6" i="3" s="1"/>
  <c r="Y8" i="101"/>
  <c r="AY6" i="3" s="1"/>
  <c r="S8" i="101"/>
  <c r="Y7" i="101"/>
  <c r="AX6" i="3" s="1"/>
  <c r="S7" i="101"/>
  <c r="Y6" i="101"/>
  <c r="AW6" i="3" s="1"/>
  <c r="S6" i="101"/>
  <c r="Y5" i="101"/>
  <c r="AV6" i="3" s="1"/>
  <c r="S5" i="101"/>
  <c r="Y4" i="101"/>
  <c r="AU6" i="3" s="1"/>
  <c r="S4" i="101"/>
  <c r="Y3" i="101"/>
  <c r="AT6" i="3" s="1"/>
  <c r="S3" i="101"/>
  <c r="Y2" i="101"/>
  <c r="AS6" i="3" s="1"/>
  <c r="S2" i="101"/>
  <c r="Y1" i="101"/>
  <c r="AR6" i="3" s="1"/>
  <c r="V1" i="101"/>
  <c r="O6" i="3" s="1"/>
  <c r="O36" i="3" s="1"/>
  <c r="Y12" i="130"/>
  <c r="BC7" i="3" s="1"/>
  <c r="Z78" i="3" s="1"/>
  <c r="Y11" i="130"/>
  <c r="BB7" i="3" s="1"/>
  <c r="Y78" i="3" s="1"/>
  <c r="Y10" i="130"/>
  <c r="BA7" i="3" s="1"/>
  <c r="X78" i="3" s="1"/>
  <c r="Y9" i="130"/>
  <c r="AZ7" i="3" s="1"/>
  <c r="W78" i="3" s="1"/>
  <c r="Y8" i="130"/>
  <c r="AY7" i="3" s="1"/>
  <c r="V78" i="3" s="1"/>
  <c r="S8" i="130"/>
  <c r="Y7" i="130"/>
  <c r="AX7" i="3" s="1"/>
  <c r="U78" i="3" s="1"/>
  <c r="S7" i="130"/>
  <c r="Y6" i="130"/>
  <c r="AW7" i="3" s="1"/>
  <c r="T78" i="3" s="1"/>
  <c r="S6" i="130"/>
  <c r="Y5" i="130"/>
  <c r="AV7" i="3" s="1"/>
  <c r="S78" i="3" s="1"/>
  <c r="S5" i="130"/>
  <c r="Y4" i="130"/>
  <c r="AU7" i="3" s="1"/>
  <c r="R78" i="3" s="1"/>
  <c r="S4" i="130"/>
  <c r="S3" i="130"/>
  <c r="P78" i="3"/>
  <c r="S2" i="130"/>
  <c r="Y1" i="130"/>
  <c r="AR7" i="3" s="1"/>
  <c r="V1" i="130"/>
  <c r="O7" i="3" s="1"/>
  <c r="Y12" i="129"/>
  <c r="BC13" i="3" s="1"/>
  <c r="Y11" i="129"/>
  <c r="BB13" i="3" s="1"/>
  <c r="Y10" i="129"/>
  <c r="BA13" i="3" s="1"/>
  <c r="Y9" i="129"/>
  <c r="AZ13" i="3" s="1"/>
  <c r="Y8" i="129"/>
  <c r="AY13" i="3" s="1"/>
  <c r="S8" i="129"/>
  <c r="Y7" i="129"/>
  <c r="AX13" i="3" s="1"/>
  <c r="S7" i="129"/>
  <c r="Y6" i="129"/>
  <c r="AW13" i="3" s="1"/>
  <c r="S6" i="129"/>
  <c r="Y5" i="129"/>
  <c r="AV13" i="3" s="1"/>
  <c r="S5" i="129"/>
  <c r="Y4" i="129"/>
  <c r="AU13" i="3" s="1"/>
  <c r="S4" i="129"/>
  <c r="Y3" i="129"/>
  <c r="AT13" i="3" s="1"/>
  <c r="S3" i="129"/>
  <c r="Y2" i="129"/>
  <c r="AS13" i="3" s="1"/>
  <c r="S2" i="129"/>
  <c r="Y1" i="129"/>
  <c r="AR13" i="3" s="1"/>
  <c r="V1" i="129"/>
  <c r="O13" i="3" s="1"/>
  <c r="Y12" i="103"/>
  <c r="BC12" i="3" s="1"/>
  <c r="Z77" i="3" s="1"/>
  <c r="Y11" i="103"/>
  <c r="BB12" i="3" s="1"/>
  <c r="Y77" i="3" s="1"/>
  <c r="Y10" i="103"/>
  <c r="BA12" i="3" s="1"/>
  <c r="X77" i="3" s="1"/>
  <c r="Y9" i="103"/>
  <c r="AZ12" i="3" s="1"/>
  <c r="W77" i="3" s="1"/>
  <c r="Y8" i="103"/>
  <c r="AY12" i="3" s="1"/>
  <c r="V77" i="3" s="1"/>
  <c r="S8" i="103"/>
  <c r="Y7" i="103"/>
  <c r="AX12" i="3" s="1"/>
  <c r="U77" i="3" s="1"/>
  <c r="S7" i="103"/>
  <c r="Y6" i="103"/>
  <c r="AW12" i="3" s="1"/>
  <c r="T77" i="3" s="1"/>
  <c r="S6" i="103"/>
  <c r="Y5" i="103"/>
  <c r="AV12" i="3" s="1"/>
  <c r="S77" i="3" s="1"/>
  <c r="S5" i="103"/>
  <c r="Y4" i="103"/>
  <c r="AU12" i="3" s="1"/>
  <c r="R77" i="3" s="1"/>
  <c r="S4" i="103"/>
  <c r="Y3" i="103"/>
  <c r="AT12" i="3" s="1"/>
  <c r="Q77" i="3" s="1"/>
  <c r="S3" i="103"/>
  <c r="Y2" i="103"/>
  <c r="AS12" i="3" s="1"/>
  <c r="P77" i="3" s="1"/>
  <c r="S2" i="103"/>
  <c r="Y1" i="103"/>
  <c r="AR12" i="3" s="1"/>
  <c r="O77" i="3" s="1"/>
  <c r="V1" i="103"/>
  <c r="O12" i="3" s="1"/>
  <c r="Y12" i="131"/>
  <c r="BC5" i="3" s="1"/>
  <c r="Z76" i="3" s="1"/>
  <c r="Y11" i="131"/>
  <c r="BB5" i="3" s="1"/>
  <c r="Y76" i="3" s="1"/>
  <c r="Y10" i="131"/>
  <c r="BA5" i="3" s="1"/>
  <c r="X76" i="3" s="1"/>
  <c r="Y9" i="131"/>
  <c r="AZ5" i="3" s="1"/>
  <c r="W76" i="3" s="1"/>
  <c r="Y8" i="131"/>
  <c r="AY5" i="3" s="1"/>
  <c r="V76" i="3" s="1"/>
  <c r="S8" i="131"/>
  <c r="Y7" i="131"/>
  <c r="AX5" i="3" s="1"/>
  <c r="U76" i="3" s="1"/>
  <c r="S7" i="131"/>
  <c r="Y6" i="131"/>
  <c r="AW5" i="3" s="1"/>
  <c r="T76" i="3" s="1"/>
  <c r="S6" i="131"/>
  <c r="Y5" i="131"/>
  <c r="AV5" i="3" s="1"/>
  <c r="S76" i="3" s="1"/>
  <c r="S5" i="131"/>
  <c r="Y4" i="131"/>
  <c r="AU5" i="3" s="1"/>
  <c r="R76" i="3" s="1"/>
  <c r="S4" i="131"/>
  <c r="AT5" i="3"/>
  <c r="Q76" i="3" s="1"/>
  <c r="S3" i="131"/>
  <c r="Y2" i="131"/>
  <c r="AS5" i="3" s="1"/>
  <c r="P76" i="3" s="1"/>
  <c r="S2" i="131"/>
  <c r="Y1" i="131"/>
  <c r="AR5" i="3" s="1"/>
  <c r="V1" i="131"/>
  <c r="O5" i="3" s="1"/>
  <c r="O34" i="3" s="1"/>
  <c r="Y12" i="10"/>
  <c r="Y11" i="10"/>
  <c r="Y10" i="10"/>
  <c r="Y9" i="10"/>
  <c r="Y8" i="10"/>
  <c r="Y7" i="10"/>
  <c r="Y6" i="10"/>
  <c r="Y5" i="10"/>
  <c r="Y4" i="10"/>
  <c r="Y3" i="10"/>
  <c r="Y2" i="10"/>
  <c r="Y1" i="10"/>
  <c r="V1" i="10"/>
  <c r="S10" i="92" l="1"/>
  <c r="Q78" i="3"/>
  <c r="AA78" i="3" s="1"/>
  <c r="AT7" i="3"/>
  <c r="AT4" i="3" s="1"/>
  <c r="S10" i="129"/>
  <c r="AA85" i="3"/>
  <c r="O42" i="3"/>
  <c r="AA82" i="3"/>
  <c r="S10" i="37"/>
  <c r="W80" i="3"/>
  <c r="Y80" i="3"/>
  <c r="O39" i="3"/>
  <c r="O80" i="3"/>
  <c r="Q80" i="3"/>
  <c r="S80" i="3"/>
  <c r="U80" i="3"/>
  <c r="X80" i="3"/>
  <c r="P80" i="3"/>
  <c r="R80" i="3"/>
  <c r="T80" i="3"/>
  <c r="V80" i="3"/>
  <c r="Z80" i="3"/>
  <c r="W79" i="3"/>
  <c r="Q79" i="3"/>
  <c r="S79" i="3"/>
  <c r="U79" i="3"/>
  <c r="X79" i="3"/>
  <c r="Y79" i="3"/>
  <c r="P79" i="3"/>
  <c r="R79" i="3"/>
  <c r="T79" i="3"/>
  <c r="V79" i="3"/>
  <c r="Z79" i="3"/>
  <c r="AA83" i="3"/>
  <c r="S10" i="101"/>
  <c r="AA76" i="3"/>
  <c r="AA77" i="3"/>
  <c r="AA84" i="3"/>
  <c r="AA81" i="3"/>
  <c r="O35" i="3"/>
  <c r="O38" i="3" s="1"/>
  <c r="S10" i="130"/>
  <c r="S10" i="103"/>
  <c r="BC4" i="3"/>
  <c r="AZ4" i="3"/>
  <c r="AS4" i="3"/>
  <c r="AU4" i="3"/>
  <c r="AW4" i="3"/>
  <c r="AY4" i="3"/>
  <c r="AR4" i="3"/>
  <c r="AV4" i="3"/>
  <c r="AX4" i="3"/>
  <c r="BA4" i="3"/>
  <c r="BB4" i="3"/>
  <c r="S10" i="66"/>
  <c r="O52" i="3"/>
  <c r="O4" i="3"/>
  <c r="S10" i="131"/>
  <c r="AA80" i="3" l="1"/>
  <c r="O56" i="3"/>
  <c r="O33" i="3" s="1"/>
  <c r="AA79" i="3"/>
  <c r="AO43" i="3" l="1"/>
  <c r="AN43" i="3"/>
  <c r="AM43" i="3"/>
  <c r="AG43" i="3"/>
  <c r="S43" i="3"/>
  <c r="AL43" i="3"/>
  <c r="AH43" i="3"/>
  <c r="AK43" i="3"/>
  <c r="AJ43" i="3"/>
  <c r="M83" i="3" l="1"/>
  <c r="L83" i="3"/>
  <c r="AP43" i="3"/>
  <c r="AE43" i="3" l="1"/>
  <c r="AI43" i="3" s="1"/>
  <c r="N83" i="3"/>
  <c r="AQ43" i="3" l="1"/>
  <c r="J35" i="3" l="1"/>
  <c r="J36" i="3"/>
  <c r="J37" i="3"/>
  <c r="J39" i="3"/>
  <c r="J40" i="3"/>
  <c r="J41" i="3"/>
  <c r="J42" i="3"/>
  <c r="J43" i="3"/>
  <c r="J44" i="3"/>
  <c r="J45" i="3"/>
  <c r="J46" i="3"/>
  <c r="J47" i="3"/>
  <c r="J48" i="3"/>
  <c r="J49" i="3"/>
  <c r="J50" i="3"/>
  <c r="J51" i="3"/>
  <c r="J52" i="3"/>
  <c r="J53" i="3"/>
  <c r="J54" i="3"/>
  <c r="J55" i="3"/>
  <c r="J34" i="3"/>
  <c r="J38" i="3" l="1"/>
  <c r="J56" i="3"/>
  <c r="AH55" i="3"/>
  <c r="AH54" i="3"/>
  <c r="AH50" i="3"/>
  <c r="AH48" i="3"/>
  <c r="AH45" i="3"/>
  <c r="J33" i="3" l="1"/>
  <c r="AG42" i="3"/>
  <c r="S42" i="3"/>
  <c r="AH42" i="3"/>
  <c r="L82" i="3"/>
  <c r="AB45" i="3"/>
  <c r="AB54" i="3"/>
  <c r="T50" i="3"/>
  <c r="T54" i="3"/>
  <c r="T37" i="3"/>
  <c r="T48" i="3"/>
  <c r="T55" i="3"/>
  <c r="AB37" i="3"/>
  <c r="AB50" i="3"/>
  <c r="T45" i="3"/>
  <c r="AB48" i="3"/>
  <c r="AB55" i="3"/>
  <c r="T42" i="3"/>
  <c r="AB42" i="3" l="1"/>
  <c r="P9" i="103" l="1"/>
  <c r="M8" i="103"/>
  <c r="G8" i="103"/>
  <c r="P7" i="103"/>
  <c r="M7" i="103"/>
  <c r="J7" i="103"/>
  <c r="G7" i="103"/>
  <c r="P6" i="103"/>
  <c r="M6" i="103"/>
  <c r="J6" i="103"/>
  <c r="G6" i="103"/>
  <c r="P5" i="103"/>
  <c r="M5" i="103"/>
  <c r="AG12" i="3" s="1"/>
  <c r="J5" i="103"/>
  <c r="G5" i="103"/>
  <c r="S12" i="3" s="1"/>
  <c r="P4" i="103"/>
  <c r="M4" i="103"/>
  <c r="AH12" i="3" s="1"/>
  <c r="J4" i="103"/>
  <c r="G4" i="103"/>
  <c r="T12" i="3" s="1"/>
  <c r="P3" i="103"/>
  <c r="M3" i="103"/>
  <c r="J3" i="103"/>
  <c r="G3" i="103"/>
  <c r="P2" i="103"/>
  <c r="M2" i="103"/>
  <c r="J2" i="103"/>
  <c r="G2" i="103"/>
  <c r="G10" i="103" s="1"/>
  <c r="P10" i="103" l="1"/>
  <c r="M10" i="103"/>
  <c r="AE12" i="3" s="1"/>
  <c r="L77" i="3"/>
  <c r="J10" i="103"/>
  <c r="AB12" i="3" s="1"/>
  <c r="AP12" i="3"/>
  <c r="AP45" i="3"/>
  <c r="AP48" i="3"/>
  <c r="AP50" i="3"/>
  <c r="AP54" i="3"/>
  <c r="AP55" i="3"/>
  <c r="AO12" i="3"/>
  <c r="AO45" i="3"/>
  <c r="AO48" i="3"/>
  <c r="AO50" i="3"/>
  <c r="AO54" i="3"/>
  <c r="AO55" i="3"/>
  <c r="AN12" i="3"/>
  <c r="AN37" i="3"/>
  <c r="AN45" i="3"/>
  <c r="AN48" i="3"/>
  <c r="AN50" i="3"/>
  <c r="AN54" i="3"/>
  <c r="AN55" i="3"/>
  <c r="AM12" i="3"/>
  <c r="AM45" i="3"/>
  <c r="AM48" i="3"/>
  <c r="AM50" i="3"/>
  <c r="AM54" i="3"/>
  <c r="AM55" i="3"/>
  <c r="AL12" i="3"/>
  <c r="AL45" i="3"/>
  <c r="AL48" i="3"/>
  <c r="AL50" i="3"/>
  <c r="AL54" i="3"/>
  <c r="AL55" i="3"/>
  <c r="AK12" i="3"/>
  <c r="AK45" i="3"/>
  <c r="AK48" i="3"/>
  <c r="AK50" i="3"/>
  <c r="AK54" i="3"/>
  <c r="AK55" i="3"/>
  <c r="AJ12" i="3"/>
  <c r="AJ45" i="3"/>
  <c r="AJ48" i="3"/>
  <c r="AJ50" i="3"/>
  <c r="AJ54" i="3"/>
  <c r="AJ55" i="3"/>
  <c r="AA12" i="3"/>
  <c r="Z12" i="3"/>
  <c r="Y12" i="3"/>
  <c r="X12" i="3"/>
  <c r="W12" i="3"/>
  <c r="V12" i="3"/>
  <c r="Q12" i="3"/>
  <c r="U12" i="3" s="1"/>
  <c r="AE50" i="3" l="1"/>
  <c r="AI50" i="3" s="1"/>
  <c r="AE37" i="3"/>
  <c r="AE55" i="3"/>
  <c r="AI55" i="3" s="1"/>
  <c r="AE54" i="3"/>
  <c r="AI54" i="3" s="1"/>
  <c r="AE48" i="3"/>
  <c r="AI48" i="3" s="1"/>
  <c r="AE45" i="3"/>
  <c r="AI45" i="3" s="1"/>
  <c r="AI12" i="3"/>
  <c r="Q37" i="3"/>
  <c r="U37" i="3" s="1"/>
  <c r="V37" i="3"/>
  <c r="Y48" i="3"/>
  <c r="V55" i="3"/>
  <c r="V48" i="3"/>
  <c r="W37" i="3"/>
  <c r="X54" i="3"/>
  <c r="Z55" i="3"/>
  <c r="Z48" i="3"/>
  <c r="AA37" i="3"/>
  <c r="Q54" i="3"/>
  <c r="W55" i="3"/>
  <c r="W48" i="3"/>
  <c r="V54" i="3"/>
  <c r="V50" i="3"/>
  <c r="V45" i="3"/>
  <c r="X55" i="3"/>
  <c r="X48" i="3"/>
  <c r="Y37" i="3"/>
  <c r="Z54" i="3"/>
  <c r="Z50" i="3"/>
  <c r="Z45" i="3"/>
  <c r="Q55" i="3"/>
  <c r="U55" i="3" s="1"/>
  <c r="Q48" i="3"/>
  <c r="U48" i="3" s="1"/>
  <c r="W54" i="3"/>
  <c r="W50" i="3"/>
  <c r="W45" i="3"/>
  <c r="Y55" i="3"/>
  <c r="Z37" i="3"/>
  <c r="AA54" i="3"/>
  <c r="AA50" i="3"/>
  <c r="AA45" i="3"/>
  <c r="X50" i="3"/>
  <c r="X45" i="3"/>
  <c r="Q50" i="3"/>
  <c r="U50" i="3" s="1"/>
  <c r="Q45" i="3"/>
  <c r="U45" i="3" s="1"/>
  <c r="X37" i="3"/>
  <c r="Y54" i="3"/>
  <c r="Y50" i="3"/>
  <c r="Y45" i="3"/>
  <c r="AA55" i="3"/>
  <c r="AA48" i="3"/>
  <c r="AQ12" i="3"/>
  <c r="AC12" i="3"/>
  <c r="AD4" i="3"/>
  <c r="AQ55" i="3" l="1"/>
  <c r="AQ54" i="3"/>
  <c r="AQ48" i="3"/>
  <c r="AQ45" i="3"/>
  <c r="AQ50" i="3"/>
  <c r="AC37" i="3"/>
  <c r="AC54" i="3"/>
  <c r="U54" i="3"/>
  <c r="AC48" i="3"/>
  <c r="AC55" i="3"/>
  <c r="AC45" i="3"/>
  <c r="AC50" i="3"/>
  <c r="P9" i="131"/>
  <c r="M5" i="3" s="1"/>
  <c r="J9" i="131"/>
  <c r="L5" i="3" s="1"/>
  <c r="M8" i="131"/>
  <c r="G8" i="131"/>
  <c r="P7" i="131"/>
  <c r="AO5" i="3" s="1"/>
  <c r="AO34" i="3" s="1"/>
  <c r="M7" i="131"/>
  <c r="J7" i="131"/>
  <c r="AA5" i="3" s="1"/>
  <c r="AA34" i="3" s="1"/>
  <c r="G7" i="131"/>
  <c r="P6" i="131"/>
  <c r="AN5" i="3" s="1"/>
  <c r="AN34" i="3" s="1"/>
  <c r="M6" i="131"/>
  <c r="J6" i="131"/>
  <c r="Z5" i="3" s="1"/>
  <c r="Z34" i="3" s="1"/>
  <c r="G6" i="131"/>
  <c r="P5" i="131"/>
  <c r="AM5" i="3" s="1"/>
  <c r="AM34" i="3" s="1"/>
  <c r="M5" i="131"/>
  <c r="AG5" i="3" s="1"/>
  <c r="AG34" i="3" s="1"/>
  <c r="J5" i="131"/>
  <c r="Y5" i="3" s="1"/>
  <c r="Y34" i="3" s="1"/>
  <c r="G5" i="131"/>
  <c r="S5" i="3" s="1"/>
  <c r="S34" i="3" s="1"/>
  <c r="P4" i="131"/>
  <c r="AL5" i="3" s="1"/>
  <c r="AL34" i="3" s="1"/>
  <c r="M4" i="131"/>
  <c r="AH5" i="3" s="1"/>
  <c r="AH34" i="3" s="1"/>
  <c r="J4" i="131"/>
  <c r="T5" i="3"/>
  <c r="P3" i="131"/>
  <c r="AK5" i="3" s="1"/>
  <c r="AK34" i="3" s="1"/>
  <c r="M3" i="131"/>
  <c r="J3" i="131"/>
  <c r="W5" i="3" s="1"/>
  <c r="W34" i="3" s="1"/>
  <c r="G3" i="131"/>
  <c r="P2" i="131"/>
  <c r="M2" i="131"/>
  <c r="AJ5" i="3" s="1"/>
  <c r="AJ34" i="3" s="1"/>
  <c r="J2" i="131"/>
  <c r="G2" i="131"/>
  <c r="P9" i="129"/>
  <c r="M13" i="3" s="1"/>
  <c r="M9" i="129"/>
  <c r="J9" i="129"/>
  <c r="L13" i="3" s="1"/>
  <c r="G9" i="129"/>
  <c r="N13" i="3" s="1"/>
  <c r="M8" i="129"/>
  <c r="G8" i="129"/>
  <c r="P7" i="129"/>
  <c r="AO13" i="3" s="1"/>
  <c r="M7" i="129"/>
  <c r="J7" i="129"/>
  <c r="AA13" i="3" s="1"/>
  <c r="G7" i="129"/>
  <c r="P6" i="129"/>
  <c r="AN13" i="3" s="1"/>
  <c r="M6" i="129"/>
  <c r="J6" i="129"/>
  <c r="Z13" i="3" s="1"/>
  <c r="G6" i="129"/>
  <c r="P5" i="129"/>
  <c r="AM13" i="3" s="1"/>
  <c r="M5" i="129"/>
  <c r="AG13" i="3" s="1"/>
  <c r="J5" i="129"/>
  <c r="Y13" i="3" s="1"/>
  <c r="G5" i="129"/>
  <c r="S13" i="3" s="1"/>
  <c r="P4" i="129"/>
  <c r="AL13" i="3" s="1"/>
  <c r="M4" i="129"/>
  <c r="AH13" i="3" s="1"/>
  <c r="J4" i="129"/>
  <c r="G4" i="129"/>
  <c r="T13" i="3" s="1"/>
  <c r="P3" i="129"/>
  <c r="AK13" i="3" s="1"/>
  <c r="M3" i="129"/>
  <c r="J3" i="129"/>
  <c r="W13" i="3" s="1"/>
  <c r="G3" i="129"/>
  <c r="P2" i="129"/>
  <c r="P10" i="129" s="1"/>
  <c r="AP13" i="3" s="1"/>
  <c r="M2" i="129"/>
  <c r="AJ13" i="3" s="1"/>
  <c r="J2" i="129"/>
  <c r="G2" i="129"/>
  <c r="P9" i="130"/>
  <c r="M7" i="3" s="1"/>
  <c r="M9" i="130"/>
  <c r="N7" i="3"/>
  <c r="M8" i="130"/>
  <c r="G8" i="130"/>
  <c r="P7" i="130"/>
  <c r="AO7" i="3" s="1"/>
  <c r="M7" i="130"/>
  <c r="J7" i="130"/>
  <c r="AA7" i="3" s="1"/>
  <c r="AA35" i="3" s="1"/>
  <c r="G7" i="130"/>
  <c r="P6" i="130"/>
  <c r="AN7" i="3" s="1"/>
  <c r="M6" i="130"/>
  <c r="J6" i="130"/>
  <c r="Z7" i="3" s="1"/>
  <c r="Z35" i="3" s="1"/>
  <c r="G6" i="130"/>
  <c r="P5" i="130"/>
  <c r="AM7" i="3" s="1"/>
  <c r="M5" i="130"/>
  <c r="AG7" i="3" s="1"/>
  <c r="AG35" i="3" s="1"/>
  <c r="J5" i="130"/>
  <c r="Y7" i="3" s="1"/>
  <c r="Y35" i="3" s="1"/>
  <c r="G5" i="130"/>
  <c r="S7" i="3" s="1"/>
  <c r="P4" i="130"/>
  <c r="AL7" i="3" s="1"/>
  <c r="M4" i="130"/>
  <c r="AH7" i="3" s="1"/>
  <c r="AH35" i="3" s="1"/>
  <c r="J4" i="130"/>
  <c r="G4" i="130"/>
  <c r="T7" i="3" s="1"/>
  <c r="P3" i="130"/>
  <c r="AK7" i="3" s="1"/>
  <c r="M3" i="130"/>
  <c r="J3" i="130"/>
  <c r="W7" i="3" s="1"/>
  <c r="W35" i="3" s="1"/>
  <c r="G3" i="130"/>
  <c r="P10" i="130"/>
  <c r="AP7" i="3" s="1"/>
  <c r="M2" i="130"/>
  <c r="AJ7" i="3" s="1"/>
  <c r="AJ35" i="3" s="1"/>
  <c r="J2" i="130"/>
  <c r="J10" i="130" s="1"/>
  <c r="G2" i="130"/>
  <c r="AO53" i="3"/>
  <c r="AN53" i="3"/>
  <c r="AM53" i="3"/>
  <c r="AG53" i="3"/>
  <c r="S53" i="3"/>
  <c r="AL53" i="3"/>
  <c r="AH53" i="3"/>
  <c r="AK53" i="3"/>
  <c r="AJ53" i="3"/>
  <c r="AO52" i="3"/>
  <c r="AA52" i="3"/>
  <c r="AN52" i="3"/>
  <c r="Z52" i="3"/>
  <c r="AM52" i="3"/>
  <c r="AG52" i="3"/>
  <c r="Y52" i="3"/>
  <c r="S52" i="3"/>
  <c r="AL52" i="3"/>
  <c r="X52" i="3"/>
  <c r="AK52" i="3"/>
  <c r="V52" i="3"/>
  <c r="AO51" i="3"/>
  <c r="AA51" i="3"/>
  <c r="AN51" i="3"/>
  <c r="Z51" i="3"/>
  <c r="AM51" i="3"/>
  <c r="AG51" i="3"/>
  <c r="Y51" i="3"/>
  <c r="S51" i="3"/>
  <c r="AL51" i="3"/>
  <c r="X51" i="3"/>
  <c r="T51" i="3"/>
  <c r="AK51" i="3"/>
  <c r="W51" i="3"/>
  <c r="AJ51" i="3"/>
  <c r="AO49" i="3"/>
  <c r="AA49" i="3"/>
  <c r="AN49" i="3"/>
  <c r="Z49" i="3"/>
  <c r="AM49" i="3"/>
  <c r="AG49" i="3"/>
  <c r="Y49" i="3"/>
  <c r="S49" i="3"/>
  <c r="AL49" i="3"/>
  <c r="AH49" i="3"/>
  <c r="T49" i="3"/>
  <c r="AK49" i="3"/>
  <c r="W49" i="3"/>
  <c r="AJ49" i="3"/>
  <c r="AO47" i="3"/>
  <c r="AN47" i="3"/>
  <c r="AM47" i="3"/>
  <c r="AG47" i="3"/>
  <c r="S47" i="3"/>
  <c r="AL47" i="3"/>
  <c r="AH47" i="3"/>
  <c r="AK47" i="3"/>
  <c r="AO46" i="3"/>
  <c r="AA46" i="3"/>
  <c r="AN46" i="3"/>
  <c r="Z46" i="3"/>
  <c r="AM46" i="3"/>
  <c r="AG46" i="3"/>
  <c r="Y46" i="3"/>
  <c r="S46" i="3"/>
  <c r="AL46" i="3"/>
  <c r="AH46" i="3"/>
  <c r="T46" i="3"/>
  <c r="AK46" i="3"/>
  <c r="W46" i="3"/>
  <c r="AP46" i="3"/>
  <c r="AJ46" i="3"/>
  <c r="AO42" i="3"/>
  <c r="AN42" i="3"/>
  <c r="AM42" i="3"/>
  <c r="AL42" i="3"/>
  <c r="AK42" i="3"/>
  <c r="AP42" i="3"/>
  <c r="AJ42" i="3"/>
  <c r="P9" i="37"/>
  <c r="M9" i="37"/>
  <c r="J9" i="37"/>
  <c r="G9" i="37"/>
  <c r="M8" i="37"/>
  <c r="G8" i="37"/>
  <c r="P7" i="37"/>
  <c r="AO41" i="3" s="1"/>
  <c r="M7" i="37"/>
  <c r="J7" i="37"/>
  <c r="G7" i="37"/>
  <c r="P6" i="37"/>
  <c r="AN41" i="3" s="1"/>
  <c r="M6" i="37"/>
  <c r="J6" i="37"/>
  <c r="G6" i="37"/>
  <c r="P5" i="37"/>
  <c r="AM41" i="3" s="1"/>
  <c r="M5" i="37"/>
  <c r="AG41" i="3" s="1"/>
  <c r="J5" i="37"/>
  <c r="G5" i="37"/>
  <c r="S41" i="3" s="1"/>
  <c r="P4" i="37"/>
  <c r="AL41" i="3" s="1"/>
  <c r="M4" i="37"/>
  <c r="AH41" i="3" s="1"/>
  <c r="J4" i="37"/>
  <c r="G4" i="37"/>
  <c r="P3" i="37"/>
  <c r="AK41" i="3" s="1"/>
  <c r="M3" i="37"/>
  <c r="J3" i="37"/>
  <c r="G3" i="37"/>
  <c r="P2" i="37"/>
  <c r="M2" i="37"/>
  <c r="AJ41" i="3" s="1"/>
  <c r="J2" i="37"/>
  <c r="G2" i="37"/>
  <c r="AO11" i="3"/>
  <c r="AO40" i="3" s="1"/>
  <c r="AA11" i="3"/>
  <c r="AN11" i="3"/>
  <c r="AN40" i="3" s="1"/>
  <c r="Z11" i="3"/>
  <c r="AM11" i="3"/>
  <c r="AM40" i="3" s="1"/>
  <c r="AG11" i="3"/>
  <c r="AG40" i="3" s="1"/>
  <c r="Y11" i="3"/>
  <c r="S11" i="3"/>
  <c r="S40" i="3" s="1"/>
  <c r="AL11" i="3"/>
  <c r="AL40" i="3" s="1"/>
  <c r="AH11" i="3"/>
  <c r="AH40" i="3" s="1"/>
  <c r="X11" i="3"/>
  <c r="AK11" i="3"/>
  <c r="AK40" i="3" s="1"/>
  <c r="V11" i="3"/>
  <c r="P9" i="66"/>
  <c r="J9" i="66"/>
  <c r="G9" i="66"/>
  <c r="M8" i="66"/>
  <c r="G8" i="66"/>
  <c r="P7" i="66"/>
  <c r="AO10" i="3" s="1"/>
  <c r="M7" i="66"/>
  <c r="J7" i="66"/>
  <c r="AA10" i="3" s="1"/>
  <c r="G7" i="66"/>
  <c r="P6" i="66"/>
  <c r="AN10" i="3" s="1"/>
  <c r="M6" i="66"/>
  <c r="J6" i="66"/>
  <c r="Z10" i="3" s="1"/>
  <c r="G6" i="66"/>
  <c r="P5" i="66"/>
  <c r="AM10" i="3" s="1"/>
  <c r="M5" i="66"/>
  <c r="AG10" i="3" s="1"/>
  <c r="J5" i="66"/>
  <c r="Y10" i="3" s="1"/>
  <c r="G5" i="66"/>
  <c r="S10" i="3" s="1"/>
  <c r="P4" i="66"/>
  <c r="AL10" i="3" s="1"/>
  <c r="M4" i="66"/>
  <c r="AH10" i="3" s="1"/>
  <c r="J4" i="66"/>
  <c r="G4" i="66"/>
  <c r="T10" i="3" s="1"/>
  <c r="P3" i="66"/>
  <c r="AK10" i="3" s="1"/>
  <c r="M3" i="66"/>
  <c r="J3" i="66"/>
  <c r="W10" i="3" s="1"/>
  <c r="G3" i="66"/>
  <c r="P2" i="66"/>
  <c r="M2" i="66"/>
  <c r="AJ10" i="3" s="1"/>
  <c r="J2" i="66"/>
  <c r="G2" i="66"/>
  <c r="P9" i="92"/>
  <c r="M9" i="92"/>
  <c r="J9" i="92"/>
  <c r="G9" i="92"/>
  <c r="M8" i="92"/>
  <c r="G8" i="92"/>
  <c r="P7" i="92"/>
  <c r="AO9" i="3" s="1"/>
  <c r="AO37" i="3" s="1"/>
  <c r="M7" i="92"/>
  <c r="J7" i="92"/>
  <c r="AA9" i="3" s="1"/>
  <c r="G7" i="92"/>
  <c r="P6" i="92"/>
  <c r="AN9" i="3" s="1"/>
  <c r="M6" i="92"/>
  <c r="J6" i="92"/>
  <c r="Z9" i="3" s="1"/>
  <c r="G6" i="92"/>
  <c r="P5" i="92"/>
  <c r="AM9" i="3" s="1"/>
  <c r="AM37" i="3" s="1"/>
  <c r="M5" i="92"/>
  <c r="AG9" i="3" s="1"/>
  <c r="AG37" i="3" s="1"/>
  <c r="J5" i="92"/>
  <c r="Y9" i="3" s="1"/>
  <c r="G5" i="92"/>
  <c r="S9" i="3" s="1"/>
  <c r="S37" i="3" s="1"/>
  <c r="P4" i="92"/>
  <c r="AL9" i="3" s="1"/>
  <c r="AL37" i="3" s="1"/>
  <c r="M4" i="92"/>
  <c r="AH9" i="3" s="1"/>
  <c r="J4" i="92"/>
  <c r="G4" i="92"/>
  <c r="P3" i="92"/>
  <c r="AK9" i="3" s="1"/>
  <c r="AK37" i="3" s="1"/>
  <c r="M3" i="92"/>
  <c r="J3" i="92"/>
  <c r="W9" i="3" s="1"/>
  <c r="G3" i="92"/>
  <c r="P2" i="92"/>
  <c r="P10" i="92" s="1"/>
  <c r="AP9" i="3" s="1"/>
  <c r="M2" i="92"/>
  <c r="AJ9" i="3" s="1"/>
  <c r="AJ37" i="3" s="1"/>
  <c r="J2" i="92"/>
  <c r="G2" i="92"/>
  <c r="P9" i="101"/>
  <c r="M9" i="101"/>
  <c r="J9" i="101"/>
  <c r="M8" i="101"/>
  <c r="G8" i="101"/>
  <c r="P7" i="101"/>
  <c r="M7" i="101"/>
  <c r="J7" i="101"/>
  <c r="AA6" i="3" s="1"/>
  <c r="AA36" i="3" s="1"/>
  <c r="P6" i="101"/>
  <c r="AN6" i="3" s="1"/>
  <c r="AN36" i="3" s="1"/>
  <c r="M6" i="101"/>
  <c r="J6" i="101"/>
  <c r="Z6" i="3" s="1"/>
  <c r="Z36" i="3" s="1"/>
  <c r="P5" i="101"/>
  <c r="AM6" i="3" s="1"/>
  <c r="AM36" i="3" s="1"/>
  <c r="M5" i="101"/>
  <c r="AG6" i="3" s="1"/>
  <c r="AG36" i="3" s="1"/>
  <c r="J5" i="101"/>
  <c r="Y6" i="3" s="1"/>
  <c r="Y36" i="3" s="1"/>
  <c r="G5" i="101"/>
  <c r="P4" i="101"/>
  <c r="AL6" i="3" s="1"/>
  <c r="AL36" i="3" s="1"/>
  <c r="M4" i="101"/>
  <c r="AH6" i="3" s="1"/>
  <c r="AH36" i="3" s="1"/>
  <c r="J4" i="101"/>
  <c r="X6" i="3" s="1"/>
  <c r="X36" i="3" s="1"/>
  <c r="G4" i="101"/>
  <c r="P3" i="101"/>
  <c r="AK6" i="3" s="1"/>
  <c r="AK36" i="3" s="1"/>
  <c r="M3" i="101"/>
  <c r="J3" i="101"/>
  <c r="G3" i="101"/>
  <c r="P2" i="101"/>
  <c r="M2" i="101"/>
  <c r="J2" i="101"/>
  <c r="M10" i="92" l="1"/>
  <c r="AQ9" i="3" s="1"/>
  <c r="AP37" i="3"/>
  <c r="AQ37" i="3" s="1"/>
  <c r="AH37" i="3"/>
  <c r="AI37" i="3" s="1"/>
  <c r="G10" i="92"/>
  <c r="Q9" i="3" s="1"/>
  <c r="U9" i="3" s="1"/>
  <c r="V9" i="3"/>
  <c r="J10" i="92"/>
  <c r="AB9" i="3" s="1"/>
  <c r="X9" i="3"/>
  <c r="G10" i="130"/>
  <c r="G10" i="101"/>
  <c r="V6" i="3"/>
  <c r="V36" i="3" s="1"/>
  <c r="AO36" i="3"/>
  <c r="AO6" i="3"/>
  <c r="AO4" i="3" s="1"/>
  <c r="S36" i="3"/>
  <c r="S6" i="3"/>
  <c r="S4" i="3" s="1"/>
  <c r="S35" i="3"/>
  <c r="G10" i="129"/>
  <c r="Q13" i="3" s="1"/>
  <c r="U13" i="3" s="1"/>
  <c r="V13" i="3"/>
  <c r="AK35" i="3"/>
  <c r="AK38" i="3" s="1"/>
  <c r="AL35" i="3"/>
  <c r="AL38" i="3" s="1"/>
  <c r="AM35" i="3"/>
  <c r="AM38" i="3" s="1"/>
  <c r="AN35" i="3"/>
  <c r="AN38" i="3" s="1"/>
  <c r="AO35" i="3"/>
  <c r="J10" i="129"/>
  <c r="AB13" i="3" s="1"/>
  <c r="X13" i="3"/>
  <c r="M10" i="129"/>
  <c r="AE13" i="3" s="1"/>
  <c r="AI13" i="3" s="1"/>
  <c r="K5" i="3"/>
  <c r="AP51" i="3"/>
  <c r="AE51" i="3"/>
  <c r="V51" i="3"/>
  <c r="AB51" i="3"/>
  <c r="AH39" i="3"/>
  <c r="AG39" i="3"/>
  <c r="AK39" i="3"/>
  <c r="AL39" i="3"/>
  <c r="AM39" i="3"/>
  <c r="AN39" i="3"/>
  <c r="AO39" i="3"/>
  <c r="AB7" i="3"/>
  <c r="X7" i="3"/>
  <c r="X35" i="3" s="1"/>
  <c r="M10" i="130"/>
  <c r="AP35" i="3"/>
  <c r="Q7" i="3"/>
  <c r="V7" i="3"/>
  <c r="V35" i="3" s="1"/>
  <c r="L78" i="3"/>
  <c r="T35" i="3"/>
  <c r="S44" i="3"/>
  <c r="W52" i="3"/>
  <c r="AE52" i="3"/>
  <c r="AJ52" i="3"/>
  <c r="AH52" i="3"/>
  <c r="AP52" i="3"/>
  <c r="T52" i="3"/>
  <c r="AG44" i="3"/>
  <c r="AG38" i="3"/>
  <c r="S39" i="3"/>
  <c r="AH44" i="3"/>
  <c r="AK44" i="3"/>
  <c r="AL44" i="3"/>
  <c r="AM44" i="3"/>
  <c r="AN44" i="3"/>
  <c r="AO44" i="3"/>
  <c r="AJ44" i="3"/>
  <c r="X46" i="3"/>
  <c r="AE46" i="3"/>
  <c r="AI46" i="3" s="1"/>
  <c r="AG4" i="3"/>
  <c r="V46" i="3"/>
  <c r="V49" i="3"/>
  <c r="L85" i="3"/>
  <c r="AP49" i="3"/>
  <c r="AE49" i="3"/>
  <c r="AI49" i="3" s="1"/>
  <c r="X49" i="3"/>
  <c r="AP47" i="3"/>
  <c r="AJ39" i="3"/>
  <c r="AE47" i="3"/>
  <c r="AI47" i="3" s="1"/>
  <c r="AJ47" i="3"/>
  <c r="Y38" i="3"/>
  <c r="J10" i="101"/>
  <c r="AB6" i="3" s="1"/>
  <c r="W6" i="3"/>
  <c r="W36" i="3" s="1"/>
  <c r="W38" i="3" s="1"/>
  <c r="Z38" i="3"/>
  <c r="M10" i="101"/>
  <c r="AE6" i="3" s="1"/>
  <c r="AE36" i="3" s="1"/>
  <c r="AI36" i="3" s="1"/>
  <c r="AJ6" i="3"/>
  <c r="AJ36" i="3" s="1"/>
  <c r="AJ38" i="3" s="1"/>
  <c r="T6" i="3"/>
  <c r="AA38" i="3"/>
  <c r="P10" i="101"/>
  <c r="AP6" i="3" s="1"/>
  <c r="AP36" i="3" s="1"/>
  <c r="T34" i="3"/>
  <c r="P10" i="131"/>
  <c r="AP5" i="3" s="1"/>
  <c r="AP34" i="3" s="1"/>
  <c r="M10" i="131"/>
  <c r="J10" i="131"/>
  <c r="AB5" i="3" s="1"/>
  <c r="X5" i="3"/>
  <c r="X34" i="3" s="1"/>
  <c r="G10" i="131"/>
  <c r="Q5" i="3" s="1"/>
  <c r="Q34" i="3" s="1"/>
  <c r="V5" i="3"/>
  <c r="V34" i="3" s="1"/>
  <c r="P10" i="66"/>
  <c r="AP10" i="3" s="1"/>
  <c r="M10" i="66"/>
  <c r="AE10" i="3" s="1"/>
  <c r="AI10" i="3" s="1"/>
  <c r="J10" i="66"/>
  <c r="AB10" i="3" s="1"/>
  <c r="X10" i="3"/>
  <c r="G10" i="66"/>
  <c r="Q10" i="3" s="1"/>
  <c r="U10" i="3" s="1"/>
  <c r="V10" i="3"/>
  <c r="G10" i="37"/>
  <c r="Y41" i="3"/>
  <c r="Z41" i="3"/>
  <c r="W41" i="3"/>
  <c r="T41" i="3"/>
  <c r="AA41" i="3"/>
  <c r="P10" i="37"/>
  <c r="AP41" i="3" s="1"/>
  <c r="M10" i="37"/>
  <c r="J10" i="37"/>
  <c r="AP53" i="3"/>
  <c r="Z53" i="3"/>
  <c r="Y53" i="3"/>
  <c r="W53" i="3"/>
  <c r="T53" i="3"/>
  <c r="AA53" i="3"/>
  <c r="K13" i="3"/>
  <c r="Y44" i="3"/>
  <c r="Z44" i="3"/>
  <c r="K7" i="3"/>
  <c r="Y39" i="3"/>
  <c r="X47" i="3"/>
  <c r="N34" i="3"/>
  <c r="Z39" i="3"/>
  <c r="Y42" i="3"/>
  <c r="AA42" i="3"/>
  <c r="V47" i="3"/>
  <c r="AA39" i="3"/>
  <c r="W42" i="3"/>
  <c r="Z42" i="3"/>
  <c r="AA47" i="3"/>
  <c r="M34" i="3"/>
  <c r="Y47" i="3"/>
  <c r="Z47" i="3"/>
  <c r="L34" i="3"/>
  <c r="T43" i="3"/>
  <c r="AA43" i="3"/>
  <c r="Y43" i="3"/>
  <c r="Z43" i="3"/>
  <c r="W43" i="3"/>
  <c r="X40" i="3"/>
  <c r="Y40" i="3"/>
  <c r="AA40" i="3"/>
  <c r="V40" i="3"/>
  <c r="Z40" i="3"/>
  <c r="AP11" i="3"/>
  <c r="AP40" i="3" s="1"/>
  <c r="AE11" i="3"/>
  <c r="AJ11" i="3"/>
  <c r="AJ40" i="3" s="1"/>
  <c r="Q11" i="3"/>
  <c r="T11" i="3"/>
  <c r="L81" i="3" s="1"/>
  <c r="AB11" i="3"/>
  <c r="W11" i="3"/>
  <c r="L84" i="3"/>
  <c r="AA44" i="3"/>
  <c r="AP44" i="3"/>
  <c r="AL4" i="3"/>
  <c r="AK4" i="3"/>
  <c r="Y4" i="3"/>
  <c r="Z4" i="3"/>
  <c r="AM4" i="3"/>
  <c r="AA4" i="3"/>
  <c r="X44" i="3"/>
  <c r="AN4" i="3"/>
  <c r="V44" i="3"/>
  <c r="L12" i="3"/>
  <c r="L6" i="3"/>
  <c r="L9" i="3"/>
  <c r="L10" i="3"/>
  <c r="M6" i="3"/>
  <c r="M9" i="3"/>
  <c r="M10" i="3"/>
  <c r="AI9" i="3" l="1"/>
  <c r="AE34" i="3"/>
  <c r="AI34" i="3" s="1"/>
  <c r="AE4" i="3"/>
  <c r="AH38" i="3"/>
  <c r="AC9" i="3"/>
  <c r="AC13" i="3"/>
  <c r="AO38" i="3"/>
  <c r="S38" i="3"/>
  <c r="L79" i="3"/>
  <c r="Q36" i="3"/>
  <c r="Q6" i="3"/>
  <c r="U6" i="3" s="1"/>
  <c r="AG56" i="3"/>
  <c r="AG33" i="3" s="1"/>
  <c r="AQ13" i="3"/>
  <c r="R5" i="3"/>
  <c r="V38" i="3"/>
  <c r="AH51" i="3"/>
  <c r="AI51" i="3" s="1"/>
  <c r="Q51" i="3"/>
  <c r="U51" i="3" s="1"/>
  <c r="AQ51" i="3"/>
  <c r="AL56" i="3"/>
  <c r="AL33" i="3" s="1"/>
  <c r="AO56" i="3"/>
  <c r="AK56" i="3"/>
  <c r="AK33" i="3" s="1"/>
  <c r="AN56" i="3"/>
  <c r="AN33" i="3" s="1"/>
  <c r="AP39" i="3"/>
  <c r="AP56" i="3" s="1"/>
  <c r="AM56" i="3"/>
  <c r="AM33" i="3" s="1"/>
  <c r="X38" i="3"/>
  <c r="AI7" i="3"/>
  <c r="AE35" i="3"/>
  <c r="AI35" i="3" s="1"/>
  <c r="U7" i="3"/>
  <c r="Q35" i="3"/>
  <c r="S56" i="3"/>
  <c r="AQ7" i="3"/>
  <c r="AB35" i="3"/>
  <c r="AC7" i="3"/>
  <c r="AQ36" i="3"/>
  <c r="AQ52" i="3"/>
  <c r="AI52" i="3"/>
  <c r="AJ56" i="3"/>
  <c r="AJ33" i="3" s="1"/>
  <c r="Q52" i="3"/>
  <c r="U52" i="3" s="1"/>
  <c r="AQ46" i="3"/>
  <c r="AB52" i="3"/>
  <c r="AE53" i="3"/>
  <c r="AI53" i="3" s="1"/>
  <c r="AE41" i="3"/>
  <c r="AI41" i="3" s="1"/>
  <c r="AE42" i="3"/>
  <c r="AP38" i="3"/>
  <c r="AI11" i="3"/>
  <c r="AE40" i="3"/>
  <c r="AI40" i="3" s="1"/>
  <c r="AE39" i="3"/>
  <c r="AQ47" i="3"/>
  <c r="AQ49" i="3"/>
  <c r="AE44" i="3"/>
  <c r="AQ44" i="3" s="1"/>
  <c r="Q46" i="3"/>
  <c r="U46" i="3" s="1"/>
  <c r="AB46" i="3"/>
  <c r="R13" i="3"/>
  <c r="M78" i="3"/>
  <c r="N78" i="3" s="1"/>
  <c r="AB49" i="3"/>
  <c r="Q49" i="3"/>
  <c r="U49" i="3" s="1"/>
  <c r="L80" i="3"/>
  <c r="K34" i="3"/>
  <c r="AI6" i="3"/>
  <c r="AB36" i="3"/>
  <c r="AQ6" i="3"/>
  <c r="T36" i="3"/>
  <c r="T38" i="3" s="1"/>
  <c r="AB34" i="3"/>
  <c r="AC5" i="3"/>
  <c r="AI5" i="3"/>
  <c r="U34" i="3"/>
  <c r="U5" i="3"/>
  <c r="U11" i="3"/>
  <c r="Y56" i="3"/>
  <c r="Y33" i="3" s="1"/>
  <c r="AA56" i="3"/>
  <c r="AA33" i="3" s="1"/>
  <c r="Z56" i="3"/>
  <c r="Z33" i="3" s="1"/>
  <c r="AF13" i="3"/>
  <c r="V39" i="3"/>
  <c r="W44" i="3"/>
  <c r="AQ10" i="3"/>
  <c r="AC10" i="3"/>
  <c r="X39" i="3"/>
  <c r="AJ4" i="3"/>
  <c r="V41" i="3"/>
  <c r="Q41" i="3"/>
  <c r="U41" i="3" s="1"/>
  <c r="X41" i="3"/>
  <c r="AB41" i="3"/>
  <c r="Q53" i="3"/>
  <c r="U53" i="3" s="1"/>
  <c r="X53" i="3"/>
  <c r="V53" i="3"/>
  <c r="AB53" i="3"/>
  <c r="AB44" i="3"/>
  <c r="T4" i="3"/>
  <c r="T44" i="3"/>
  <c r="M37" i="3"/>
  <c r="L37" i="3"/>
  <c r="V42" i="3"/>
  <c r="M36" i="3"/>
  <c r="L36" i="3"/>
  <c r="Q42" i="3"/>
  <c r="T47" i="3"/>
  <c r="T39" i="3"/>
  <c r="L35" i="3"/>
  <c r="X42" i="3"/>
  <c r="W47" i="3"/>
  <c r="W39" i="3"/>
  <c r="Q44" i="3"/>
  <c r="Q47" i="3"/>
  <c r="W4" i="3"/>
  <c r="Q39" i="3"/>
  <c r="V43" i="3"/>
  <c r="Q43" i="3"/>
  <c r="U43" i="3" s="1"/>
  <c r="X43" i="3"/>
  <c r="Q40" i="3"/>
  <c r="W40" i="3"/>
  <c r="T40" i="3"/>
  <c r="AP4" i="3"/>
  <c r="AQ11" i="3"/>
  <c r="AB40" i="3"/>
  <c r="AC11" i="3"/>
  <c r="AB43" i="3"/>
  <c r="AB39" i="3"/>
  <c r="AB47" i="3"/>
  <c r="X4" i="3"/>
  <c r="V4" i="3"/>
  <c r="R7" i="3"/>
  <c r="AF7" i="3"/>
  <c r="AH4" i="3"/>
  <c r="AB4" i="3"/>
  <c r="N6" i="3"/>
  <c r="N9" i="3"/>
  <c r="N11" i="3"/>
  <c r="M11" i="3"/>
  <c r="AQ34" i="3" l="1"/>
  <c r="K11" i="3"/>
  <c r="AO33" i="3"/>
  <c r="AC6" i="3"/>
  <c r="AC36" i="3"/>
  <c r="S33" i="3"/>
  <c r="Q38" i="3"/>
  <c r="U38" i="3" s="1"/>
  <c r="Q4" i="3"/>
  <c r="U4" i="3" s="1"/>
  <c r="AH56" i="3"/>
  <c r="AH33" i="3" s="1"/>
  <c r="AC51" i="3"/>
  <c r="AQ39" i="3"/>
  <c r="U35" i="3"/>
  <c r="AQ35" i="3"/>
  <c r="AC35" i="3"/>
  <c r="AE38" i="3"/>
  <c r="AI38" i="3" s="1"/>
  <c r="AQ41" i="3"/>
  <c r="AC52" i="3"/>
  <c r="AI44" i="3"/>
  <c r="AP33" i="3"/>
  <c r="AI42" i="3"/>
  <c r="AQ42" i="3"/>
  <c r="AQ40" i="3"/>
  <c r="AQ53" i="3"/>
  <c r="AE56" i="3"/>
  <c r="AQ56" i="3" s="1"/>
  <c r="AI39" i="3"/>
  <c r="R34" i="3"/>
  <c r="AF34" i="3"/>
  <c r="AC46" i="3"/>
  <c r="AC49" i="3"/>
  <c r="U36" i="3"/>
  <c r="AB38" i="3"/>
  <c r="AC34" i="3"/>
  <c r="AI4" i="3"/>
  <c r="U44" i="3"/>
  <c r="U40" i="3"/>
  <c r="V56" i="3"/>
  <c r="V33" i="3" s="1"/>
  <c r="U39" i="3"/>
  <c r="AC42" i="3"/>
  <c r="U42" i="3"/>
  <c r="W56" i="3"/>
  <c r="W33" i="3" s="1"/>
  <c r="AB56" i="3"/>
  <c r="U47" i="3"/>
  <c r="X56" i="3"/>
  <c r="X33" i="3" s="1"/>
  <c r="T56" i="3"/>
  <c r="Q56" i="3"/>
  <c r="L38" i="3"/>
  <c r="K47" i="3"/>
  <c r="AF47" i="3" s="1"/>
  <c r="K6" i="3"/>
  <c r="AC41" i="3"/>
  <c r="AC44" i="3"/>
  <c r="AC53" i="3"/>
  <c r="M39" i="3"/>
  <c r="AC47" i="3"/>
  <c r="AC39" i="3"/>
  <c r="AC40" i="3"/>
  <c r="L54" i="3"/>
  <c r="L50" i="3"/>
  <c r="L45" i="3"/>
  <c r="L41" i="3"/>
  <c r="M51" i="3"/>
  <c r="N55" i="3"/>
  <c r="N48" i="3"/>
  <c r="L49" i="3"/>
  <c r="M50" i="3"/>
  <c r="M45" i="3"/>
  <c r="L55" i="3"/>
  <c r="L52" i="3"/>
  <c r="L48" i="3"/>
  <c r="N54" i="3"/>
  <c r="N50" i="3"/>
  <c r="N41" i="3"/>
  <c r="N37" i="3"/>
  <c r="L51" i="3"/>
  <c r="L47" i="3"/>
  <c r="M55" i="3"/>
  <c r="M52" i="3"/>
  <c r="M48" i="3"/>
  <c r="N53" i="3"/>
  <c r="N49" i="3"/>
  <c r="N36" i="3"/>
  <c r="L39" i="3"/>
  <c r="AC43" i="3"/>
  <c r="K9" i="3"/>
  <c r="N52" i="3"/>
  <c r="L53" i="3"/>
  <c r="L44" i="3"/>
  <c r="N51" i="3"/>
  <c r="N47" i="3"/>
  <c r="M49" i="3"/>
  <c r="N45" i="3"/>
  <c r="N40" i="3"/>
  <c r="AQ4" i="3"/>
  <c r="L40" i="3"/>
  <c r="M40" i="3"/>
  <c r="M53" i="3"/>
  <c r="M41" i="3"/>
  <c r="M54" i="3"/>
  <c r="M44" i="3"/>
  <c r="N44" i="3"/>
  <c r="M47" i="3"/>
  <c r="AF5" i="3"/>
  <c r="N10" i="3"/>
  <c r="M12" i="3"/>
  <c r="N12" i="3"/>
  <c r="K37" i="3" l="1"/>
  <c r="AF37" i="3" s="1"/>
  <c r="AC38" i="3"/>
  <c r="Q33" i="3"/>
  <c r="AC4" i="3"/>
  <c r="K12" i="3"/>
  <c r="AQ38" i="3"/>
  <c r="M76" i="3"/>
  <c r="N76" i="3" s="1"/>
  <c r="AI56" i="3"/>
  <c r="AE33" i="3"/>
  <c r="AI33" i="3" s="1"/>
  <c r="M85" i="3"/>
  <c r="N85" i="3" s="1"/>
  <c r="M84" i="3"/>
  <c r="N84" i="3" s="1"/>
  <c r="K36" i="3"/>
  <c r="R6" i="3"/>
  <c r="AF9" i="3"/>
  <c r="AC56" i="3"/>
  <c r="AB33" i="3"/>
  <c r="R9" i="3"/>
  <c r="U56" i="3"/>
  <c r="T33" i="3"/>
  <c r="M81" i="3"/>
  <c r="N81" i="3" s="1"/>
  <c r="AF6" i="3"/>
  <c r="K10" i="3"/>
  <c r="M80" i="3" s="1"/>
  <c r="N80" i="3" s="1"/>
  <c r="K41" i="3"/>
  <c r="AF41" i="3" s="1"/>
  <c r="L46" i="3"/>
  <c r="N42" i="3"/>
  <c r="M46" i="3"/>
  <c r="K53" i="3"/>
  <c r="AF53" i="3" s="1"/>
  <c r="K48" i="3"/>
  <c r="AF48" i="3" s="1"/>
  <c r="N35" i="3"/>
  <c r="N38" i="3" s="1"/>
  <c r="L42" i="3"/>
  <c r="M82" i="3"/>
  <c r="N82" i="3" s="1"/>
  <c r="M35" i="3"/>
  <c r="M38" i="3" s="1"/>
  <c r="M79" i="3"/>
  <c r="N79" i="3" s="1"/>
  <c r="N46" i="3"/>
  <c r="K44" i="3"/>
  <c r="K51" i="3"/>
  <c r="AF51" i="3" s="1"/>
  <c r="K55" i="3"/>
  <c r="AF55" i="3" s="1"/>
  <c r="K45" i="3"/>
  <c r="AF45" i="3" s="1"/>
  <c r="K52" i="3"/>
  <c r="AF52" i="3" s="1"/>
  <c r="K54" i="3"/>
  <c r="K49" i="3"/>
  <c r="AF49" i="3" s="1"/>
  <c r="K50" i="3"/>
  <c r="AF50" i="3" s="1"/>
  <c r="N43" i="3"/>
  <c r="L43" i="3"/>
  <c r="K40" i="3"/>
  <c r="AF40" i="3" s="1"/>
  <c r="M43" i="3"/>
  <c r="N39" i="3"/>
  <c r="M42" i="3"/>
  <c r="R47" i="3"/>
  <c r="L4" i="3"/>
  <c r="AF11" i="3"/>
  <c r="R11" i="3"/>
  <c r="M4" i="3"/>
  <c r="N4" i="3"/>
  <c r="P9" i="10"/>
  <c r="J9" i="10"/>
  <c r="M9" i="10"/>
  <c r="G9" i="10"/>
  <c r="S3" i="10"/>
  <c r="S4" i="10"/>
  <c r="S5" i="10"/>
  <c r="S6" i="10"/>
  <c r="S7" i="10"/>
  <c r="S8" i="10"/>
  <c r="S2" i="10"/>
  <c r="P3" i="10"/>
  <c r="P4" i="10"/>
  <c r="P5" i="10"/>
  <c r="P6" i="10"/>
  <c r="P7" i="10"/>
  <c r="P2" i="10"/>
  <c r="M3" i="10"/>
  <c r="M4" i="10"/>
  <c r="M5" i="10"/>
  <c r="M6" i="10"/>
  <c r="M7" i="10"/>
  <c r="M8" i="10"/>
  <c r="M2" i="10"/>
  <c r="J3" i="10"/>
  <c r="J4" i="10"/>
  <c r="J5" i="10"/>
  <c r="J6" i="10"/>
  <c r="J7" i="10"/>
  <c r="J2" i="10"/>
  <c r="J10" i="10" s="1"/>
  <c r="G3" i="10"/>
  <c r="G4" i="10"/>
  <c r="G5" i="10"/>
  <c r="G6" i="10"/>
  <c r="G7" i="10"/>
  <c r="G8" i="10"/>
  <c r="G2" i="10"/>
  <c r="U33" i="3" l="1"/>
  <c r="D79" i="3"/>
  <c r="D78" i="3"/>
  <c r="R37" i="3"/>
  <c r="AC33" i="3"/>
  <c r="AQ33" i="3"/>
  <c r="R44" i="3"/>
  <c r="AF44" i="3"/>
  <c r="R36" i="3"/>
  <c r="AF36" i="3"/>
  <c r="R54" i="3"/>
  <c r="AF54" i="3"/>
  <c r="K35" i="3"/>
  <c r="M77" i="3"/>
  <c r="N77" i="3" s="1"/>
  <c r="P10" i="10"/>
  <c r="N56" i="3"/>
  <c r="N33" i="3" s="1"/>
  <c r="L56" i="3"/>
  <c r="L33" i="3" s="1"/>
  <c r="M56" i="3"/>
  <c r="M33" i="3" s="1"/>
  <c r="R10" i="3"/>
  <c r="AF10" i="3"/>
  <c r="K39" i="3"/>
  <c r="AF39" i="3" s="1"/>
  <c r="R41" i="3"/>
  <c r="R53" i="3"/>
  <c r="K46" i="3"/>
  <c r="R52" i="3"/>
  <c r="R51" i="3"/>
  <c r="R50" i="3"/>
  <c r="R48" i="3"/>
  <c r="K43" i="3"/>
  <c r="AF43" i="3" s="1"/>
  <c r="R49" i="3"/>
  <c r="R45" i="3"/>
  <c r="R55" i="3"/>
  <c r="R40" i="3"/>
  <c r="K42" i="3"/>
  <c r="AF42" i="3" s="1"/>
  <c r="AF12" i="3"/>
  <c r="R12" i="3"/>
  <c r="K4" i="3"/>
  <c r="S10" i="10"/>
  <c r="D76" i="3" l="1"/>
  <c r="AF4" i="3"/>
  <c r="K38" i="3"/>
  <c r="AF38" i="3" s="1"/>
  <c r="AF35" i="3"/>
  <c r="R46" i="3"/>
  <c r="AF46" i="3"/>
  <c r="R35" i="3"/>
  <c r="K56" i="3"/>
  <c r="AF56" i="3" s="1"/>
  <c r="R39" i="3"/>
  <c r="R43" i="3"/>
  <c r="R42" i="3"/>
  <c r="R4" i="3"/>
  <c r="G10" i="10"/>
  <c r="M10" i="10"/>
  <c r="D80" i="3" l="1"/>
  <c r="R38" i="3"/>
  <c r="K33" i="3"/>
  <c r="AF33" i="3" s="1"/>
  <c r="R56" i="3"/>
  <c r="AQ5" i="3"/>
  <c r="R33" i="3" l="1"/>
  <c r="M9" i="103" l="1"/>
</calcChain>
</file>

<file path=xl/sharedStrings.xml><?xml version="1.0" encoding="utf-8"?>
<sst xmlns="http://schemas.openxmlformats.org/spreadsheetml/2006/main" count="23719" uniqueCount="6492">
  <si>
    <t/>
  </si>
  <si>
    <t>Remark</t>
  </si>
  <si>
    <t>Status</t>
  </si>
  <si>
    <t>Type</t>
  </si>
  <si>
    <t>ID</t>
  </si>
  <si>
    <t>VW MEB ICAS3 SWT</t>
  </si>
  <si>
    <t>I -</t>
  </si>
  <si>
    <t>Document Information</t>
  </si>
  <si>
    <t>Issuing authority</t>
    <phoneticPr fontId="0" type="noConversion"/>
  </si>
  <si>
    <t>IVI DCV - Validation Team 2</t>
  </si>
  <si>
    <t>Purpose</t>
  </si>
  <si>
    <t>Author</t>
  </si>
  <si>
    <t>Nguyen Diem Hang</t>
  </si>
  <si>
    <t>II -</t>
  </si>
  <si>
    <t>Revision History</t>
  </si>
  <si>
    <t>Verion</t>
  </si>
  <si>
    <t>Date</t>
  </si>
  <si>
    <t>Comment</t>
  </si>
  <si>
    <t>v1.00</t>
  </si>
  <si>
    <t>Making template &amp; example</t>
  </si>
  <si>
    <t>diemhang.nguyen</t>
  </si>
  <si>
    <t>v2.00</t>
  </si>
  <si>
    <t>Update fomulars base on data from Jenkin system</t>
  </si>
  <si>
    <r>
      <rPr>
        <b/>
        <i/>
        <u/>
        <sz val="10"/>
        <color indexed="8"/>
        <rFont val="Arial"/>
        <family val="2"/>
      </rPr>
      <t xml:space="preserve">NOTICE: </t>
    </r>
    <r>
      <rPr>
        <i/>
        <sz val="10"/>
        <color indexed="8"/>
        <rFont val="Arial"/>
        <family val="2"/>
      </rPr>
      <t xml:space="preserve">
Information contained in this document is classified LG Confidential Proprietary. No person outside the LG Group shall have access to the information contained in this document unless business needs dictate, otherwise. It is the responsibility of the person knowing the information contained in this document to ensure confidentiality of information contained in it and preventing unauthorized access to this document at all times.</t>
    </r>
  </si>
  <si>
    <t>TC MANAGEMENT</t>
  </si>
  <si>
    <t>1. Summary status of all Test Cases of the project</t>
  </si>
  <si>
    <t>Tab_Name</t>
  </si>
  <si>
    <t>Main Feature</t>
  </si>
  <si>
    <t>PIC</t>
  </si>
  <si>
    <t>New</t>
  </si>
  <si>
    <t>USB</t>
  </si>
  <si>
    <t>Module</t>
  </si>
  <si>
    <t>Total Reviewed</t>
  </si>
  <si>
    <t>% Reviewed</t>
  </si>
  <si>
    <t>Need Reviewing</t>
  </si>
  <si>
    <t>Review (Dev)</t>
  </si>
  <si>
    <t>Reviewer</t>
  </si>
  <si>
    <t>1st (Peer) Review</t>
  </si>
  <si>
    <t>REQ_Key</t>
  </si>
  <si>
    <t>REQ_Title</t>
  </si>
  <si>
    <t>Function</t>
  </si>
  <si>
    <t>Name</t>
  </si>
  <si>
    <t>Test Parameters</t>
  </si>
  <si>
    <t>Verifies</t>
  </si>
  <si>
    <t>Equipment</t>
  </si>
  <si>
    <t>Priority</t>
  </si>
  <si>
    <t>Environment</t>
  </si>
  <si>
    <t>Traceability</t>
  </si>
  <si>
    <t>Peer Review</t>
  </si>
  <si>
    <t>Sampling Review</t>
  </si>
  <si>
    <t>Question Status</t>
  </si>
  <si>
    <t>Comments</t>
  </si>
  <si>
    <t>1St Review Status</t>
  </si>
  <si>
    <t>Update Status</t>
  </si>
  <si>
    <t>Sampl Review Status</t>
  </si>
  <si>
    <t>Need update By Term/Wording</t>
  </si>
  <si>
    <t>Approved</t>
  </si>
  <si>
    <t>Need update By Other</t>
  </si>
  <si>
    <t>Need update By Error</t>
  </si>
  <si>
    <t>Pending, unclear SRS</t>
  </si>
  <si>
    <t>Need Update</t>
  </si>
  <si>
    <t>Need Delete</t>
  </si>
  <si>
    <t>Need Discussion</t>
  </si>
  <si>
    <t>Need update By SRS</t>
  </si>
  <si>
    <t>Home</t>
  </si>
  <si>
    <t>Total</t>
  </si>
  <si>
    <t>Deleted</t>
  </si>
  <si>
    <t>Total Created TC</t>
  </si>
  <si>
    <t>P_Updating Result</t>
  </si>
  <si>
    <t>1st (P) Reviewed Status</t>
  </si>
  <si>
    <t>Total updated</t>
  </si>
  <si>
    <t>Review</t>
  </si>
  <si>
    <t>Updated after being reviewed</t>
  </si>
  <si>
    <t>2st (Sampling) Review</t>
  </si>
  <si>
    <t>2nd (S) Reviewed Status</t>
  </si>
  <si>
    <t>S_Updating Result</t>
  </si>
  <si>
    <t>% Updated</t>
  </si>
  <si>
    <t>Test Steps.Action</t>
  </si>
  <si>
    <t>Test Steps.Expected result</t>
  </si>
  <si>
    <t>Test Steps.Critical</t>
  </si>
  <si>
    <t>Test Steps.Id</t>
  </si>
  <si>
    <t>Deprecated</t>
  </si>
  <si>
    <t>TC Status</t>
  </si>
  <si>
    <t>x</t>
  </si>
  <si>
    <t>Test Purpose</t>
  </si>
  <si>
    <t>Precondition</t>
  </si>
  <si>
    <t>Test Design Techniques</t>
  </si>
  <si>
    <t>Reviewer (Validation)</t>
  </si>
  <si>
    <t>Reviewer (Dev)</t>
  </si>
  <si>
    <t>Score</t>
  </si>
  <si>
    <t>Deprecate Reason</t>
  </si>
  <si>
    <t>Reuse_TC</t>
  </si>
  <si>
    <t>Reuse TC ID</t>
  </si>
  <si>
    <t>Mandatory Fields</t>
  </si>
  <si>
    <t>Test Env&amp;Execution</t>
  </si>
  <si>
    <t>Expected Result</t>
  </si>
  <si>
    <r>
      <t xml:space="preserve">Review Date
</t>
    </r>
    <r>
      <rPr>
        <i/>
        <sz val="10"/>
        <color indexed="8"/>
        <rFont val="Arial"/>
        <family val="2"/>
      </rPr>
      <t>(MM/dd/YYYY)</t>
    </r>
  </si>
  <si>
    <t>Design</t>
  </si>
  <si>
    <t>Review (Validation)</t>
  </si>
  <si>
    <t>Confirmed</t>
  </si>
  <si>
    <t>Total Reused TC</t>
  </si>
  <si>
    <t>Total Modified TC</t>
  </si>
  <si>
    <t>Ipod_Iphone</t>
  </si>
  <si>
    <t>Wifi</t>
  </si>
  <si>
    <t>Onstar</t>
  </si>
  <si>
    <t>ANC</t>
  </si>
  <si>
    <t>Audio</t>
  </si>
  <si>
    <t>Reflash</t>
  </si>
  <si>
    <t>Camera</t>
  </si>
  <si>
    <t>Chime_GlobalA</t>
  </si>
  <si>
    <t>Chime_GlobalB</t>
  </si>
  <si>
    <t>HVAC</t>
  </si>
  <si>
    <t>Setting</t>
  </si>
  <si>
    <t>General</t>
  </si>
  <si>
    <t>LCM</t>
  </si>
  <si>
    <t>Infotainment</t>
  </si>
  <si>
    <t>CSM</t>
  </si>
  <si>
    <t>IPC</t>
  </si>
  <si>
    <t>UOI</t>
  </si>
  <si>
    <t>Module Name (CB)</t>
  </si>
  <si>
    <t>CB_ID</t>
  </si>
  <si>
    <t>Driving_Info</t>
  </si>
  <si>
    <t>thang2.vu</t>
  </si>
  <si>
    <t>maichinh.nguyen</t>
  </si>
  <si>
    <t>xuan.mai</t>
  </si>
  <si>
    <t>thuyttt4.tran</t>
  </si>
  <si>
    <t>phuong2.le</t>
  </si>
  <si>
    <t>hang.vukhanh</t>
  </si>
  <si>
    <t>kien3.nguyen</t>
  </si>
  <si>
    <t>ta.nam</t>
  </si>
  <si>
    <t>an2.nguyen</t>
  </si>
  <si>
    <t>Total TC</t>
  </si>
  <si>
    <t>Reuse_Org</t>
  </si>
  <si>
    <t>Reuse_Mod</t>
  </si>
  <si>
    <t>Created by</t>
  </si>
  <si>
    <t>Created Date</t>
  </si>
  <si>
    <t>Company</t>
  </si>
  <si>
    <t>DCV</t>
  </si>
  <si>
    <t>FPT</t>
  </si>
  <si>
    <t>Pending, unclear RS</t>
  </si>
  <si>
    <t>P1</t>
  </si>
  <si>
    <t>New_TC</t>
  </si>
  <si>
    <t xml:space="preserve"> New TC</t>
  </si>
  <si>
    <t>Total Covered RS</t>
  </si>
  <si>
    <t>Bluetooth</t>
  </si>
  <si>
    <t>Radio</t>
  </si>
  <si>
    <t>Alert</t>
  </si>
  <si>
    <t>Device Projection</t>
  </si>
  <si>
    <t>No.</t>
  </si>
  <si>
    <t>Not Include IPC reused TC</t>
  </si>
  <si>
    <t>RS Status</t>
  </si>
  <si>
    <t>n/a</t>
  </si>
  <si>
    <t>Folder</t>
  </si>
  <si>
    <t xml:space="preserve"> Peer Error rate</t>
  </si>
  <si>
    <t>Sampling Error rate</t>
  </si>
  <si>
    <t>IPC Total</t>
  </si>
  <si>
    <t>CSM Total</t>
  </si>
  <si>
    <t>Grand Total</t>
  </si>
  <si>
    <t>Peer TC by error</t>
  </si>
  <si>
    <t>Peer Error Rate</t>
  </si>
  <si>
    <t>Created By</t>
  </si>
  <si>
    <t>[Customer] Cluster</t>
  </si>
  <si>
    <t>Month</t>
  </si>
  <si>
    <t>Created Date
(MM/dd/YYYY)</t>
  </si>
  <si>
    <t>Update by spec change</t>
  </si>
  <si>
    <t>Spec Change Updated Date
(MM/dd/YYYY)</t>
  </si>
  <si>
    <t>Created Month 1</t>
  </si>
  <si>
    <t>Created Month 2</t>
  </si>
  <si>
    <t>Created Month 3</t>
  </si>
  <si>
    <t>Created Month 4</t>
  </si>
  <si>
    <t>Created Month 5</t>
  </si>
  <si>
    <t>Created Month 6</t>
  </si>
  <si>
    <t>Created Month 7</t>
  </si>
  <si>
    <t>Created Month 8</t>
  </si>
  <si>
    <t>Created Month 9</t>
  </si>
  <si>
    <t>Created Month 10</t>
  </si>
  <si>
    <t>Created Month 11</t>
  </si>
  <si>
    <t>Created Month 12</t>
  </si>
  <si>
    <t>Need update By Spec</t>
  </si>
  <si>
    <t>Self Update per spec</t>
  </si>
  <si>
    <t>Month 1</t>
  </si>
  <si>
    <t>Month 2</t>
  </si>
  <si>
    <t>Month 3</t>
  </si>
  <si>
    <t>Month 4</t>
  </si>
  <si>
    <t>Month 5</t>
  </si>
  <si>
    <t>Month 6</t>
  </si>
  <si>
    <t>Month 7</t>
  </si>
  <si>
    <t>Month 8</t>
  </si>
  <si>
    <t>Month 9</t>
  </si>
  <si>
    <t>Month 10</t>
  </si>
  <si>
    <t>Month 11</t>
  </si>
  <si>
    <t>Month 12</t>
  </si>
  <si>
    <t>SUM</t>
  </si>
  <si>
    <t>[CSM] Ipod_Iphone</t>
  </si>
  <si>
    <r>
      <t xml:space="preserve">Review Date
</t>
    </r>
    <r>
      <rPr>
        <i/>
        <sz val="10"/>
        <color rgb="FF000000"/>
        <rFont val="Arial"/>
        <family val="2"/>
      </rPr>
      <t>(MM/dd/YYYY)</t>
    </r>
  </si>
  <si>
    <t>anh.to</t>
  </si>
  <si>
    <t>3727-HMI-TC</t>
  </si>
  <si>
    <t>3727-Multi-Signal-TC</t>
  </si>
  <si>
    <t>HD radio</t>
  </si>
  <si>
    <t>Sample Review Status</t>
  </si>
  <si>
    <t>Project</t>
  </si>
  <si>
    <t>Total created TC</t>
  </si>
  <si>
    <t>No of SyRS covered</t>
  </si>
  <si>
    <t>Covered CRS</t>
  </si>
  <si>
    <r>
      <t xml:space="preserve">Cert-3727 HMI signal signal TC </t>
    </r>
    <r>
      <rPr>
        <b/>
        <sz val="11"/>
        <color theme="1"/>
        <rFont val="Calibri"/>
        <family val="2"/>
        <scheme val="minor"/>
      </rPr>
      <t>2019</t>
    </r>
  </si>
  <si>
    <r>
      <t xml:space="preserve">Cert-3727 Multi signal TC </t>
    </r>
    <r>
      <rPr>
        <b/>
        <sz val="11"/>
        <color theme="1"/>
        <rFont val="Calibri"/>
        <family val="2"/>
        <scheme val="minor"/>
      </rPr>
      <t>2019</t>
    </r>
  </si>
  <si>
    <t>E3PA</t>
  </si>
  <si>
    <t>WarningMasterTable</t>
  </si>
  <si>
    <t>chinh.tran</t>
  </si>
  <si>
    <t>phuong1.nguyen</t>
  </si>
  <si>
    <t>add Referenzname</t>
  </si>
  <si>
    <t>Update input: CAN(WBA_GE_Texte_02) == 3  instead of CAN (MO_E_Texte) ==0x02, update precondition INTERNAL(MOTOR) == TRUE , add Referenzname</t>
  </si>
  <si>
    <t>update  Anzeigeformat, add Referenzname</t>
  </si>
  <si>
    <t>update precondition INTERNAL(MOTOR) == TRUE , add Referenzname</t>
  </si>
  <si>
    <t xml:space="preserve">Thiếu TC: E2E(WBA_03) 
AND 
CAN(ESP_v_Signal) &lt;= 3 km/h 
AND 
INTERNAL(KL15) == TRUE 
</t>
  </si>
  <si>
    <t>Thiếu TC CAN(WBA_GE_Warnung_02) == 7 ,
add Referenzname</t>
  </si>
  <si>
    <t>Referenzname</t>
  </si>
  <si>
    <t>update test step: remove CAN(WH_Warnung_02) == 4 , Referenzname</t>
  </si>
  <si>
    <t>update test step, Anzeigeformat, Referenzname</t>
  </si>
  <si>
    <t>update Beispieltext2, add Referenzname</t>
  </si>
  <si>
    <t>tách thành 2 tc, add Referenzname</t>
  </si>
  <si>
    <t>Updated CAN
Chinh: Which can to need update? Chị ko thấy chỗ này sai</t>
  </si>
  <si>
    <t>thêm điều kiện, tách case km/h và mph</t>
  </si>
  <si>
    <t>cần tách tc, add Referenzname==&gt; Chinh: đã tách TC</t>
  </si>
  <si>
    <t>nên tách tc symbol Limit theo variant, add Referenzname ==&gt; done</t>
  </si>
  <si>
    <t>Theo SyRS thì có thêm đk: AND
(FOCUS in Area B)
Chinh: Đã có điều kiệu focus trong pre condition</t>
  </si>
  <si>
    <t>Theo SyRS thì có thêm đk: 
AND
p_LRK Anzeige Hinweistext != 0x01 (ein)
Chinh: Điều kiện này đã tồn tại trong pre_condition, không cần update TC</t>
  </si>
  <si>
    <t>AND
p_LRK Anzeige Hinweistext == 0x01 (ein)
AND
p_GRA+ == 0x01 (ja)
Chinh: Điều kiện này đã tồn tại trong pre_condition, không cần update TC</t>
  </si>
  <si>
    <t>Theo SyRS thì có thêm đk: 
AND
p_LRK Anzeige Hinweistext == 0x01 (ein)
AND
p_Speed Limiter == 0x00 (aktiv)
Chinh: Điều kiện này đã tồn tại trong pre_condition, không cần update TC</t>
  </si>
  <si>
    <t>Theo SyRS thì có thêm đk: 
AND
p_LRK Anzeige Hinweistext == 0x01 (ein)
AND
p_ACC == 0x01 (ja)
Chinh: Điều kiện này đã tồn tại trong pre_condition, không cần update TC</t>
  </si>
  <si>
    <t>Kiểm tra lại ID verify
Chinh: đã updated</t>
  </si>
  <si>
    <t>Thừa điều kiện CAN(ACA_Querfuehrung_Texte) == 3 
AND .
Cần tách thành nhiều TC theo điều kiện OR.</t>
  </si>
  <si>
    <t>Cần tách thành nhiều các test case ==&gt; Chinh: done</t>
  </si>
  <si>
    <t>Input theo nhóm điều kiện chưa đúng.</t>
  </si>
  <si>
    <t>Có thể cân nhắc tách TC==&gt; Chinh: done</t>
  </si>
  <si>
    <t>cần tách tc và bỏ đk:  CAN(ACC_Akustik_03) == 0) ==&gt; Chinh: done</t>
  </si>
  <si>
    <t xml:space="preserve">đã update step CAN(EA_Texte) == 1 </t>
  </si>
  <si>
    <t xml:space="preserve">đã update step CAN(EA_Texte) == 8 </t>
  </si>
  <si>
    <t>Theo SyRS thì cần thêm: 
Models():
VALUECHANGE(CAN(PACC02_Systemstatus_Anzeige); 3; 5)
OR
VALUECHANGE(CAN(PACC02_Systemstatus_Anzeige); 4; 5)</t>
  </si>
  <si>
    <t>Models():
VALUECHANGE(CAN(PACC02_Systemstatus_Anzeige); 3; 6)
OR
VALUECHANGE(CAN(PACC02_Systemstatus_Anzeige); 4; 6)</t>
  </si>
  <si>
    <t>VALUECHANGE(CAN(PACC_Sytemstatus_Anzeige); x &gt; 0; TIMEOUT(PACC_02))
Chinh: Base on confirm due Req change
http://vlm.lge.com/issue/browse/PAGCLUSTER-5919
After Time Out   global the variable is cleared to  "0"
as per requirement  received CAN message value should not be zero
in code i updated the logic (CAN_PREV(PACC02_Systemstatus_Anzeige) != 0U)
http://vlm.lge.com/issue/browse/PAGCLUSTER-4614</t>
  </si>
  <si>
    <t>CAN(PACC02_Systemstatus_Anzeige) == 7
Chinh: will add more case to cover the TC</t>
  </si>
  <si>
    <t>1. Ở Model():
CAN(PACC02_Systemstatus_Anzeige) == 3
OR
CAN(PACC02_Systemstatus_Anzeige) == 4
=&gt; Có cần thêm tc cho nó hay ko?
2.  Có thể tách thành 2 TC.
3. Có cần thêm đk?:
p_ PID_Disclaimer == 0x00 (PID aktiv)
AND
Chinh: 
Tách case và add test cho Model ()</t>
  </si>
  <si>
    <t>1. Có cần thêm đk?:
p_ PID_Disclaimer == 0x01 (Mode aktiv)
Chinh: đã có ở pre condition, không cần update TC</t>
  </si>
  <si>
    <t>add Referenzname, update Anzeigeformat</t>
  </si>
  <si>
    <t>add Referenzname, cần tách tc</t>
  </si>
  <si>
    <t>Có thể tách tc, add Referenzname</t>
  </si>
  <si>
    <t>add Referenzname, how to setup DELAY(VarB_0..15sec)</t>
  </si>
  <si>
    <t>Có thể tách thành nhiều tc, add Referenzname ==&gt; Chinh: done tach TC</t>
  </si>
  <si>
    <t>add Referenzname,
cần tách testcase ==&gt; Chinh: done</t>
  </si>
  <si>
    <t>add Referenzname, cần tách tc ==&gt; done</t>
  </si>
  <si>
    <t>add Referenzname, thử thực hành</t>
  </si>
  <si>
    <t>add Referenzname, Anzeigeformat, cần tách tc, check lại VC xem có cần thêm tc</t>
  </si>
  <si>
    <t>Có thể tách tc, add Referenzname =&gt; Chinh: done</t>
  </si>
  <si>
    <t>Có thể tách tc, add Referenzname ==&gt; Chinh: done</t>
  </si>
  <si>
    <t>Có thể tách tc ==&gt; Chinh: done</t>
  </si>
  <si>
    <t>add Referenzname, cần tách tck ==&gt; done</t>
  </si>
  <si>
    <t>add Referenzname, cần tách tck ==&gt; Chinh: done</t>
  </si>
  <si>
    <t>add Referenzname, update Beispieltext2, cần tách tc ==&gt; Chinh: done</t>
  </si>
  <si>
    <t>co the tach TC ==&gt; done</t>
  </si>
  <si>
    <t>co the tach TC</t>
  </si>
  <si>
    <t>Add Reference name</t>
  </si>
  <si>
    <t>co the tach TC. Req update warning ID from 902 to 911 ==&gt; done</t>
  </si>
  <si>
    <t>update format, add Referenzname</t>
  </si>
  <si>
    <t>điều kiện không hiển thị message CAN(RW_Primaer_Reichweite_Anzeige) &gt; p_Reichweite überschreitet Warnschwelle 5 + Hysterese , step chưa nói đến cách set Hysterese ==&gt; done</t>
  </si>
  <si>
    <t>thử thực hành</t>
  </si>
  <si>
    <t xml:space="preserve">dev's comment:
Not Implemented in VR2.0. 
Reason : ON condition related to a functional description of coolant level evaluation. (Coolant level requirement not release)
</t>
  </si>
  <si>
    <t>Có cần thêm đk?:
p_Kühlmittelanzeige == 0x00 (Standard)
Chinh: đã có trong pre condtion, không cân update TC</t>
  </si>
  <si>
    <t>1. Có cần thêm đk?:
p_Kühlmittelanzeige == 0x00 (Standard)
2. Có thể tách TC
Chinh: đã có trong pre condtion, không cân update TC</t>
  </si>
  <si>
    <t>sai Farbe (đã update)</t>
  </si>
  <si>
    <t>Có cần thêm đk?:
p_Kühlmittelanzeige == 0x01 (ITM)
Chinh: đã có trong pre condtion, không cân update TC</t>
  </si>
  <si>
    <t>1. Có cần thêm đk?:
p_Kühlmittelanzeige == 0x01 (ITM)
2. Có thể tách TC
Chinh: đã có trong pre condtion, không cân update TC</t>
  </si>
  <si>
    <t>dev's comment:
Not Implemented in VR2.0. 
Reason : ON condition related to a functional description of coolant level evaluation. (Coolant level requirement not release)</t>
  </si>
  <si>
    <t xml:space="preserve">dev's comment: Not implemented in VR2.0 
Reason : Need clarification on Doors_Ein-Bedingung (Doors ON condition)
</t>
  </si>
  <si>
    <t>Set vận tốc theo J1 project</t>
  </si>
  <si>
    <t>chị thấy TC viết đúng req, nên practice lại trên device để ensure mình tạo đủ full step cho TC.
có thể tách TC
phuong's comment: đã tách case</t>
  </si>
  <si>
    <t>có thể tách TC
phuong's comment: đã tách case</t>
  </si>
  <si>
    <t>có thể tách TC. Nên practice với cluster vì BAP telephone có nhiều giá tri khác
phuong's comment: đã tách case</t>
  </si>
  <si>
    <t>check lại id verified ==&gt; updated</t>
  </si>
  <si>
    <t>hỏi dev về tín hiệu disconnect LCD</t>
  </si>
  <si>
    <t xml:space="preserve">add Referenzname, q&amp;a về cách set p_Geschwindigkeit - </t>
  </si>
  <si>
    <t>tách tc theo variant</t>
  </si>
  <si>
    <t>add Referenzname, check lại xem có phải tách thêm tc</t>
  </si>
  <si>
    <t>Thừa điều kiện:INTERNAL(FZ_FAEHRT) == TRUE
AND</t>
  </si>
  <si>
    <t>Nên practice TC trên Cluster device</t>
  </si>
  <si>
    <t>Làm rõ how to set p_Spoiler_Einschaltschwelle</t>
  </si>
  <si>
    <t>Làm rõ how to set p_Spoiler_Ausschaltschwelle</t>
  </si>
  <si>
    <t xml:space="preserve">Need data map file to clear input (CAN(MD1_Position) != 0 OR CAN(MD1_Lage) != 0) </t>
  </si>
  <si>
    <t>Có thể tách TC, cần xem xét lại kỹ thuật để tách TC</t>
  </si>
  <si>
    <t>Need wait confirm for  DELAY(VarB_0..15sec)</t>
  </si>
  <si>
    <t>Check lại điều kiện trong INTERNAL(SBR_FRONT_WARN) == TRUE  để xem có cần tạo thêm TC để cover Models() hay không--&gt;INTERNAL(SBR_FRONT_WARN) == TRUE đã được cover ở model E3</t>
  </si>
  <si>
    <t xml:space="preserve">qa: how to set INTERNAL(SBR_FRONT_ON_BLINK) == TRUE </t>
  </si>
  <si>
    <t xml:space="preserve">qa:  how to set INTERNAL(SBR_REAR_WARN) == TRUE </t>
  </si>
  <si>
    <t xml:space="preserve">how to set DELAY(p_t_Stillstand) </t>
  </si>
  <si>
    <t xml:space="preserve">Check lại điệu kiện input, thiếu điều kiện AND INTERNAL(FZ_FAEHRT) == FALSE 
phuong's comment: đã update
add format
</t>
  </si>
  <si>
    <t>add format</t>
  </si>
  <si>
    <t>Need update TC base on confirm at Q&amp;A
phuong's comment: đã update</t>
  </si>
  <si>
    <t>dev comment:  ON condition related to coolant oil tank level.(Coolant level requirement not release)</t>
  </si>
  <si>
    <t>cần found cách set  p_Öltemperaturschwelle_Ein on which parameter at Diagnose</t>
  </si>
  <si>
    <t>Updated more detail with parameter on Diagnosis</t>
  </si>
  <si>
    <t>updated more step: 2. CAN(RW_Primaer_Reichweite_Anzeige) &lt; p_Reichweite nur mit E-Power ein (Diagnose(Coding and Adaption, RRW Schwellen (0x0400), Reichweite nur mit E-Power ein) )</t>
  </si>
  <si>
    <t>Có same input với req # 15248942 ==&gt; merge TC with req # 15248942</t>
  </si>
  <si>
    <t>pending by qa</t>
  </si>
  <si>
    <t>Warning Master Table</t>
  </si>
  <si>
    <t>Warning Master Table (SyRS)</t>
  </si>
  <si>
    <t>Srs mô tả là (PAS_Blindheit AND NOT CAN(SC_PreCrash_Texte) == 2, nên case này cần bỏ đi và thay bằng case Aktive_Spurfuehrung_Sensor (Nr.563, CAN(ACA_Querfuehrung_Texte) == 2 )</t>
  </si>
  <si>
    <t xml:space="preserve">Deleted due ON condition (PAS_Blindheit AND NOT CAN(SC_PreCrash_Texte) == 2
 OR
 CAN(SC_WarnBrems_Texte) == 2) </t>
  </si>
  <si>
    <t>Warning Message</t>
  </si>
  <si>
    <t>Warning Message (SyRS)</t>
  </si>
  <si>
    <t>Phuong1.nguyen</t>
  </si>
  <si>
    <t>check laị xem sử dụng KL15 OFF hay RBS tool OFF
--&gt;Theo SRS: power off--&gt;on</t>
  </si>
  <si>
    <t>Case này chị nghĩ thiếu điều kiện off condition khi timeout. Em có thể thêm step to active Nr.39 rồi set timeout Airbag_01 ==&gt; Expect Nr.39 không hiển thị</t>
  </si>
  <si>
    <t>Theo em nghĩ case này nên lấy Warning ID nào có thêm mô tả khác KL15 TRUE trong boundary, ví dụ ID 350 có thêm điều kiện 
 INTERNAL(MOTOR) == TRUE 
==&gt; Failed message trong SyRS la time out ==&gt; No need update TC</t>
  </si>
  <si>
    <t>theo purpose của chị là check boundary off nhưng warning id 3 boundary chỉ có KL15 ==TRUE --&gt;Có thể lấy 1 ví dụ khác hoặc cho internal (k15)==false ==&gt; correct purpose.</t>
  </si>
  <si>
    <t xml:space="preserve"> </t>
  </si>
  <si>
    <t>chị sửa precondition là active warning id 211</t>
  </si>
  <si>
    <t>chị sửa precondition là active warning id 211
can message MO_Anzeige_StSt_gueltig thuộc Motor_Code_01, em nghĩ có thêm điều kiện của Timeout (Motor_Code_01) ==&gt; Chinh: Không cần thêm điều kiện này</t>
  </si>
  <si>
    <t>case này có thể change sang approved</t>
  </si>
  <si>
    <t>step 2 Nr.85 có priority 2, cần gửi signal trước 10s (minimum time)</t>
  </si>
  <si>
    <t>ID 487 có tín hiệu khác và type là standard, id 160 mới có type là Hinweis và tín hiệu như chị mô tả --&gt;chị check lại warning id thứ 2</t>
  </si>
  <si>
    <t>expected: warning 656 chứ không phải 565
update expected: hiển thị luân phiên 2 warning cùng priority như srs 15242130
==&gt; chuyen input. Expect se khong hien thi luan phien do type message la Hinweismeldung</t>
  </si>
  <si>
    <t>em nghĩ bỏ precondtion 4.1 hoặc udpate step 2 là send tín hiệu trước 4s, nếu không warning id 84 chỉ hiển thị 4s và mất đi trước khi warning id 7 xuất hiện</t>
  </si>
  <si>
    <t>có thể bỏ precondition 4.1</t>
  </si>
  <si>
    <t>update precondition Fußzeilenhinweis im Hintergrund aktiv = 5s thay cho Mindestanzeigezeit Warnungen  = 5 s vì các message đang type Infor chứ không phải standard</t>
  </si>
  <si>
    <t>Bỏ warning id350 (vì prio 1)hoặc thay bằng warning id khác có prio 4,
sửa lại prio của id 360, 371 (prio 4)</t>
  </si>
  <si>
    <t>expected nên ghi là không hiển thị message cho dễ hiểu ==&gt; Chinh: chi khong hien thi ID messag, message van hien thi tren cluster</t>
  </si>
  <si>
    <t>WarningStatusLight</t>
  </si>
  <si>
    <t>Warning Status Light</t>
  </si>
  <si>
    <t>Warning Light Table (SyRS)</t>
  </si>
  <si>
    <t>http://10.218.140.73:8080/scm/svn/FDT-Cluster/03_Project_management/01_Porsche_E3PA-G3/01_Test-case/TC%20backup/Warning%20Message/DCV_FDT-Cluster_WarningMessage_TC_08242020_all.xlsx</t>
  </si>
  <si>
    <t>Waiting confirm of QA
On E3PA/G3 RBS tool cannot find value Alle Leuchten des Lampentests</t>
  </si>
  <si>
    <t xml:space="preserve">Base on confirm of QA 15525830
</t>
  </si>
  <si>
    <t>Pending by QA 15249099 about parameter on diagnosis</t>
  </si>
  <si>
    <t>Update precondition: INTERNAL(KL15) == FALSE 
==&gt; Chinh: updated</t>
  </si>
  <si>
    <t>Pending by qa 15525851</t>
  </si>
  <si>
    <t>approved</t>
  </si>
  <si>
    <t>make qa about iconid</t>
  </si>
  <si>
    <t>How to set variant for canada?</t>
  </si>
  <si>
    <t>waiting confirm from qa</t>
  </si>
  <si>
    <t>How to set variant for Canada?</t>
  </si>
  <si>
    <t>Waiting confirm from QA</t>
  </si>
  <si>
    <t>pending, unclear SRS</t>
  </si>
  <si>
    <t>Thử lại trên Cluter. Với warning light này, có comment 60 seconds. Continuous flashing afterwards
Waiting confirm from QA</t>
  </si>
  <si>
    <t>Nên hỏi lại dev để re- confirm xem có cần tạo TC với trường hợp KL15 off due"  With KL15 OFF, first display for 10s" at Doors_Randbedingung
http://vlm.lge.com/issue/browse/PAGCLUSTER-2281
Waiting confirm from QA</t>
  </si>
  <si>
    <t xml:space="preserve">Chờ confirm from Q&amp;A. </t>
  </si>
  <si>
    <t>Wait confirm from Q&amp;A. Nên check them case Set Diagnosis (Routines --&gt; Leuchtentest_einzeln_ansteuern_Start_Routine (0424)--&gt;Lampen Number ==  30 Zentrale-Warnlampe
AND Lampen mode == inactive
phuong's comment: đã update tc</t>
  </si>
  <si>
    <t>Các điều kiên OR to turn on warning light Nr.30  đang đc Q&amp;A</t>
  </si>
  <si>
    <t>Có liên quan đến Diagnose(Coding and Adaption.Kodierwert(0x0600).Welcome Screen ID) nhg trong HMI icon chỉ có 1 icon. Em Có thể cân nhắc việc design thêm TC hay không</t>
  </si>
  <si>
    <t>Chờ confirm from Q&amp;A. Nr.31 warning light không liên quan đến DIAG signal nên chị nghĩ mình ko nên thêm TC</t>
  </si>
  <si>
    <t>cho confirm from Q&amp;A at http://vscb.lge.com:8080/cb/issue/15525831</t>
  </si>
  <si>
    <t>Hiện tại mình focus check indicator light như thế nào, với case deactivated indicator light mình không quá focus, nên cân nhắc viết với  Change to BAP(BatteryControl(0x25).ClimateState(0x12).ClimateState) !== 0 xC hay với value cụ thể của BAP signal (số TC sẽ nhiều hơn) 
--&gt;Phuong's comment: giữ lại 1 TC, xóa các tc còn lại</t>
  </si>
  <si>
    <t xml:space="preserve">Hiện tại mình focus check indicator light như thế nào, với case deactivated indicator light mình không quá focus, nên cân nhắc viết với  Change to BAP(BatteryControl(0x25).ClimateState(0x12).ClimateState) !== 0 xC hay với value cụ thể của BAP signal (số TC sẽ nhiều hơn) </t>
  </si>
  <si>
    <t>Chờ confirm from Q&amp;A about DIAG</t>
  </si>
  <si>
    <t>nên run thử trên cluster</t>
  </si>
  <si>
    <t>Tất cả các precondition (bôi vàng) chị sửa lại thành active warning id nhé</t>
  </si>
  <si>
    <t>chị sửa lại description và purpose, expected result thành OBD Gelb/Yellow (Nr.6)</t>
  </si>
  <si>
    <t>chị xem lại có phải thêm điều kiện Kommentar: DTC active, update expected: Prüfzyklus (Test cycle)ms:100, position: 28</t>
  </si>
  <si>
    <t>update position: 28</t>
  </si>
  <si>
    <t>chị update lại description, purpose, expected thành Low Power (Nr.71)</t>
  </si>
  <si>
    <t>Tc này và tc dưới đang giống nhau, step 2 thiếu and lampen mode
 = inactive
chị xem lại có phải thêm điều kiện cho kommentar</t>
  </si>
  <si>
    <t>step 2 thiếu and lampen mode ==inactive</t>
  </si>
  <si>
    <t xml:space="preserve">chị sửa lại expected result Doors_Farbe: 
grün  </t>
  </si>
  <si>
    <t>step 2 chị thêm and lampen mode ==inactive</t>
  </si>
  <si>
    <t>step 2: thiếu lampen mode ==inactive</t>
  </si>
  <si>
    <t>qa</t>
  </si>
  <si>
    <t>Step 2 thiếu lampen mode ==inactive, chị sửa lại expected là Nr 46</t>
  </si>
  <si>
    <t>chị sửa lại expected là Nr.46</t>
  </si>
  <si>
    <t>step 2 thiếu lampen mode ==inactive,</t>
  </si>
  <si>
    <t>Chị sửa lại cho description, purpose, expected là Nr.2 nhé
Step 2 thiếu lampen mode ==inactive</t>
  </si>
  <si>
    <t>Chị sửa lại cho description, purpose, expected là Nr.2 nhé</t>
  </si>
  <si>
    <t>step 2 thiếu lampen mode == inactive</t>
  </si>
  <si>
    <t>thiếu lampen mode ==inactive</t>
  </si>
  <si>
    <t>Step 2 thiếu lampen mode == inactive.
Em nghĩ expected result hiển thị vị trí chị translate sang tiếng anh để verify dễ hơn</t>
  </si>
  <si>
    <t>Qa, step 2 thiếu lampen mode ==inactive</t>
  </si>
  <si>
    <t>nên để expected về position hiển thị bằng tiếng anh</t>
  </si>
  <si>
    <t>step 2 thiếu lampen mode ==inactive</t>
  </si>
  <si>
    <t>chị check lại position là 40a nhé</t>
  </si>
  <si>
    <t>http://10.218.140.73:8080/scm/svn/FDT-Cluster/03_Project_management/01_Porsche_E3PA-G3/01_Test-case/TC%20backup/Warning%20Light%20Table/DCV_FDT-Cluster_WarningStatusLight_TC_08242020_all.xlsx</t>
  </si>
  <si>
    <t>http://10.218.140.73:8080/scm/svn/FDT-Cluster/03_Project_management/01_Porsche_E3PA-G3/01_Test-case/TC%20backup/Warning%20Light%20Table/DCV_FDT-Cluster_WarningStatusLight_TestCase_05142020.xlsx</t>
  </si>
  <si>
    <t>WarningLight</t>
  </si>
  <si>
    <t>Warning Light</t>
  </si>
  <si>
    <t>Warning Light (SyRS)</t>
  </si>
  <si>
    <t>theo VC update em nghĩ precondition có thể bỏ phần active warning light id và stop warning light</t>
  </si>
  <si>
    <t>update precondition: active warning light id 40
em thấy srs 15242090 có nói về ưu tiên hiển thị theo priority nhưng TC này chưa cover --&gt; cần thêm TC hoặc link SRS vào TC đã có</t>
  </si>
  <si>
    <t xml:space="preserve">Updated expected result
Display Dec instead of HEX
Range1_Value=65533
</t>
  </si>
  <si>
    <t xml:space="preserve">Updated expected result
Display Dec instead of HEX
Range1_Value=65534
</t>
  </si>
  <si>
    <t xml:space="preserve">Updated expected result
Display Dec instead of HEX
Range2_Value=65534
</t>
  </si>
  <si>
    <t>Need delete</t>
  </si>
  <si>
    <t>Need delete due SyRS is not belong DIAG</t>
  </si>
  <si>
    <t>Not display speed value on cluster
Need update TC: [6030(178E) *0.002] *(2,222*1.03)*3.6 = 99.36 km/h</t>
  </si>
  <si>
    <t>Need update precondition 
5.  Set DIAG, Coding and Adaption.Werkseinstellung Write(0x0352). Werkseinstellung Einheiten.Geschwindigkeit =  unit_mph</t>
  </si>
  <si>
    <t>7. Still display Expert menu</t>
  </si>
  <si>
    <t xml:space="preserve">Remove step 3: Feature List: PowerManagement.
Check step 2 again
7. Only display icon gear position (no different when gear position is P or N, R, D </t>
  </si>
  <si>
    <t>Negative response</t>
  </si>
  <si>
    <t>precondition: 4. Diagnosis (Coding and Adaptation.  ECUKnockOutTimer (02CB). Set ECUKnockOutTimer ==6 min --&gt;negative response</t>
  </si>
  <si>
    <t xml:space="preserve">Base on RBS tool: Should update input Year =YYYY (ex: 2016), update "Time" ="Hour" 
Remove:  second = 0 at step 4, "or" at the end of step 6
Update expected result is 6 insead of 5
Set time: input --&gt;getset for each value Hour, minute, min.
20 Clock_mode: used_clock =0
Failed because Cluster does not wakeup after 5 minuntes </t>
  </si>
  <si>
    <t xml:space="preserve">Base on RBS tool: Should update input Year =YYYY (ex: 2016), update "Time" ="Hour" 
Remove:  second = 0 at step 4, "or" at the end of step 6
Update expected result is 6 insead of 5
Buzzer 1 == active does not work --&gt; cannot check Buzzer 1 == inactive </t>
  </si>
  <si>
    <t xml:space="preserve">Base on RBS tool: Should update input Year =YYYY (ex: 2016), update "Time" ="Hour" 
Remove:  second = 0 at step 4, "or" at the end of step 6
Update expected result is 6 insead of 5
Failed because Cluster does not wakeup after 5 minuntes </t>
  </si>
  <si>
    <t xml:space="preserve">Base on RBS tool: Should update input Year =YYYY (ex: 2016), update "Time" ="Hour" 
Remove:  second = 0 at step 4, "or" at the end of step 6
Update expected result is 6 insead of 5
Buzzer 2 == active does not work --&gt; cannot check Buzzer 2 == inactive </t>
  </si>
  <si>
    <t>Base on RBS tool: Should update input Year =YYYY (ex: 2016), update "Time" ="Hour" 
Remove:  second = 0 at step 4, "or" at the end of step 6
Update expected result is 6 insead of 5
Failed because Cluster does not wakeup after 5 minuntes --&gt; Cluster is shuttdown</t>
  </si>
  <si>
    <t xml:space="preserve">Base on RBS tool: Should update input Year =YYYY (ex: 2016), update "Time" ="Hour" 
Remove:  second = 0 at step 4, "or" at the end of step 6
Update expected result is 6 insead of 5
Buzzer 3 == active does not work --&gt; cannot check Buzzer 3 == inactive </t>
  </si>
  <si>
    <t>Actual: Not setup LVDS --&gt; cannot check night vision picture</t>
  </si>
  <si>
    <t>Actual: 3D - ReadWriteMemoryByAddress_Write_Memory_by_Address: Error when processing of response message ('Primitive has invalid length')!</t>
  </si>
  <si>
    <t>How to check that BAP (BC_MFA (15) .CycleFIS2 (27) .ComfortPowerConsumption were sent (which value will be display)?</t>
  </si>
  <si>
    <t>Should have example and refer HMI specification page 181</t>
  </si>
  <si>
    <t>HW: cannot found speaker connector</t>
  </si>
  <si>
    <t>HW: internal speaker haven't setup yet</t>
  </si>
  <si>
    <t>HW: internal speaker haven't setup yet
Check again step: 3. Parkhilfe_01 PH_Lautstaerke_hinten == 5 4.Parkhilfe2_01 PDC_Tonausgabe_Heck == 1</t>
  </si>
  <si>
    <t>Update step:  PDC_Tonausgabe_Front == 0~9</t>
  </si>
  <si>
    <t>Update step:  PDC_Tonausgabe_Heck  == 0~9</t>
  </si>
  <si>
    <t>step Anzeigen 02.Auswahl Zusatzinstrument ==Kompass
3. BAP DisplayConfig (69). AdditionalInstrument (25) .Setup.Bit0 == true (remove 6.)
Actual: BAP DisplayConfig (69). AdditionalInstrument (25) is greyout
Cannot found LIN trace: KBI_St_Disp, KBI_Uhrzeit_Kompass</t>
  </si>
  <si>
    <t>Actual: 4. Tub D does not display Oil temperature in line 1
Check formula of oil temperature
Check again display this value on Carinfor or Information 
HMI page 191/214: Oil temperature: line 2</t>
  </si>
  <si>
    <t>Actual: BC_MFA (15).0x21 Oil Temperature value = 86 when BAP (UnitMaster (19) .TemperatureUnit (17) .Unit =1
BC_MFA (15).0x21 Oil Temperature value = 30 when BAP (UnitMaster (19) .TemperatureUnit (17) .Unit =0
Check formula of oil temperature base on BAP (UnitMaster (19) .TemperatureUnit (17) .Unit</t>
  </si>
  <si>
    <t>Actual: BC_MFA (15).0x21 Oil Temperature value = 104 when BAP (UnitMaster (19) .TemperatureUnit (17) .Unit =1
BC_MFA (15).0x21 Oil Temperature value = 40 when BAP (UnitMaster (19) .TemperatureUnit (17) .Unit =0
Check formula of oil temperature</t>
  </si>
  <si>
    <t>Precondition: 
Check step 5. Set unit in BAP (UnitMaster (19) .TemperatureUnit (17) .Unit ==1 (It's not use)
6. Erweiterte Codierung.Einheit Öldruckanzeige==bar
Dämpfung Öldruck== 1000 [ms]
7. Negative response
Expected result: Check again display this value on Carinfor or Information 
HMI page 191/214: Oil pressure: line 3
Actual: Not display oil pressure on Information.
Display oild pressure on Car information</t>
  </si>
  <si>
    <t>Actual: Information does not display. Carinformation displays</t>
  </si>
  <si>
    <t>Actual: Not display on Information. Display on Carinformation: 99.00 psi when  0x033A:
- Einheit Öldruckanzeige == Auto, display 9.90bar when Einheit Öldruckanzeige == bar
Check expected again: display bar or kpa?To display 99.00 psi, update precondition 0x033A:
- Einheit Öldruckanzeige == Auto</t>
  </si>
  <si>
    <t>Actual: Information does not display. Carinformation displays: 9.90 bar
Check expected again: display bar or kpa? (To display Displayed is 999 kpa need update precondition  0x033A:
 \\- Einheit Öldruckanzeige == Auto)</t>
  </si>
  <si>
    <t>Actual: Information does not display. Carinformation displays 999.00pka. Max value is 10</t>
  </si>
  <si>
    <t>Not display oil pressure on Information but display on Carinformation</t>
  </si>
  <si>
    <t>Actual: Not display on Information. Display on Carinformation
Can separate 2 TCs: 1 TC: keep Einheit Öldruckanzeige == Auto, change BAP(UnitMaster(19).PressureUnit(19).Unit) --&gt;display Oil pressure bar/psi/kpa
1TC: keep BAP(UnitMaster(19).PressureUnit(19).Unit), change Einheit Öldruckanzeige</t>
  </si>
  <si>
    <t>Codierbyte 03.StartStopp-Filter== aktiv
How to check expected result?
Can check CAN trace? Actual: can trace display: MO_StartStopp_Motorstopp ==1</t>
  </si>
  <si>
    <t>Return Negative Response with "Request out of range" with RBS 1.14</t>
  </si>
  <si>
    <t>Don't know how to check expected result</t>
  </si>
  <si>
    <t>"Echo Shift up arrow" displayed in tube E. should update expect for this point</t>
  </si>
  <si>
    <t>Update TC name for function Gear Position instead of SIA</t>
  </si>
  <si>
    <t>Update distance value on expectation</t>
  </si>
  <si>
    <t>Rx     Strecke bis zum nächsten Ölservice     5600 [km] when Obere Wegstrecke Wartungsintervall == 9000 km
Rx     Zeit bis zum nächsten Ölservice     40 [d]
Distance not convert to mph</t>
  </si>
  <si>
    <t>Cannot reset Time on RBS. It only read value on time (hour)</t>
  </si>
  <si>
    <t xml:space="preserve">Rx     Strecke bis zum nächsten Ölservice     9500 [km]
Rx     Zeit bis zum nächsten Ölservice     50 [d]
</t>
  </si>
  <si>
    <t xml:space="preserve">Rx     Strecke bis zum nächsten Ölservice     4000 [km]
Rx     Zeit bis zum nächsten Ölservice     50 [d]
</t>
  </si>
  <si>
    <t>CAN(KBI_Oelwechsel_durchgefuehr) ==0 when untill 200 km</t>
  </si>
  <si>
    <t xml:space="preserve">1. Rx     Strecke bis zum nächsten Ölservice     7300 [km]
Rx     Zeit bis zum nächsten Ölservice     0 [d]
2. Rx     Verschleissindex     0.0000000000
</t>
  </si>
  <si>
    <t>Check lại sao distance = 0</t>
  </si>
  <si>
    <t># value = Upper distance maintenance interval - Present Odometer value - Diagnostics (reset routines. Service interval (0x0451)). KM Status of last service. BAP (FC_SIA (18) .Distance_Oil (16) = 4100 (wrong) when Obere Wegstrecke Wartungsintervall =4090 km</t>
  </si>
  <si>
    <t># value = Upper distance maintenance interval - Present Odometer value - Diagnostics (reset routines. Service interval (0x0451)). KM Status of last service. BAP (FC_SIA (18) .Distance_Oil (16) = 5045 (wrong) Obere Wegstrecke Wartungsintervall =5090 km</t>
  </si>
  <si>
    <t>cannot use trace 32</t>
  </si>
  <si>
    <t>update test purpose, add SourceType == 0x11 (AM-TI (Japan))</t>
  </si>
  <si>
    <t>update test purpose: 0x19 (AM-SW ("Shortwave"))</t>
  </si>
  <si>
    <t xml:space="preserve">Theo em precondition nên viết là:
\\4. CAN (PH2_Lautstaerke_hinten) == 1 OR 5 OR 9
(QUIET 1,MEDIUM 5, LOUD 9)
(Hoặc là 
4. Messages Parkhilfe2_01
PH2_Lautstaerke_hinten == 1 OR 5 OR 9)
\\5. Diagnosis.Coding and adaption.DID0X0600.Bytefield 4.PDC_Variante == 0x01 (ZFAS)
</t>
  </si>
  <si>
    <t>Theo em expected nên nói rõ là check traffic sign ở tube nào, hoặc là tube B- Traffic sign menu hoặc là tube C</t>
  </si>
  <si>
    <t>Em nghĩ có thể tham khảo ticket này của J1 để confirm xem E3PA có đúng không http://vlm.lge.com/issue/browse/PAGCLUSTER-9319
check hiển thị giá trị hexa của mainsetup:  20000A02</t>
  </si>
  <si>
    <t>sửa purpose: tube B chứ không phải tube A</t>
  </si>
  <si>
    <t>Chị sửa lại phần step và expected result: DisplayConfig (69, 0x45). Display2Setup (21, 0x15)</t>
  </si>
  <si>
    <t>cần hỏi thêm về step hoặc đợi update VC</t>
  </si>
  <si>
    <t>có thể change sang approved</t>
  </si>
  <si>
    <t>Theo SRS: fuel range = false --&gt; update lại expected result hoặc bỏ step này khỏi steps</t>
  </si>
  <si>
    <t>update expected result: bit 13 (Date) ==&gt; updated due wrong text</t>
  </si>
  <si>
    <t>update expected result: \\Bit 18 == True (acceleration available)</t>
  </si>
  <si>
    <t>chị sửa lại step \\2. Check DisplayConfig(69, 0x45).Display3Setup(23,0x17).AdditionalInfo1_2 ==&gt; updated due wrong text</t>
  </si>
  <si>
    <t>update expected result: tube B thay vì tube C</t>
  </si>
  <si>
    <t>Đợi update VC</t>
  </si>
  <si>
    <t>Diagnostics</t>
  </si>
  <si>
    <t>Diagnostics functions</t>
  </si>
  <si>
    <t>Diagnostics functions (SyRS) -  Diagnostic(FIT) = TRUE.</t>
  </si>
  <si>
    <t>BeltWarning</t>
  </si>
  <si>
    <t xml:space="preserve">Belt Warning </t>
  </si>
  <si>
    <t>Belt Warning (SyRS)</t>
  </si>
  <si>
    <t>http://10.218.140.73:8080/scm/svn/FDT-Cluster/03_Project_management/01_Porsche_E3PA-G3/01_Test-case/TC%20backup/DIAG/DCV_E3PA-G3_PAG_SyRS_Diag-Function_TC_All_06042020.xlsx</t>
  </si>
  <si>
    <t>http://10.218.140.73:8080/scm/svn/FDT-Cluster/03_Project_management/01_Porsche_E3PA-G3/01_Test-case/TC%20backup/DIAG/DCV_FDT-Cluster_Diag_TC_Remain_VR_08242020_all.xlsx</t>
  </si>
  <si>
    <t>Chờ confirm lại với dev, step 4 (Speed &gt; 0 km (go state (SBR_REAR_DISPLAY) , start Rear_timer ). Với step 5. Speed = 0 km ==&gt; rear seat belt will be displayed as static status. Nhg không rõ ở lúc này Rear_timer còn count hay không để tính đến điểm Rear_timer expired</t>
  </si>
  <si>
    <t>1. Due  Coding and Adaption.Gurtwarnung(0x0392).Fahrtunterbrechung == 1 then rearbelt will be not displayed when you KL 15 OFF 3s then turn ON. ==&gt; Need KL 15 OFF then wait more 1 mins then do KL15 ON
2. Nên thêm điều kiện Diagnose.Coding and Adaption.Gurtwarnung(0x0392).4-Sitzer == ja, để 2 rearbelts sẽ hiển thị dịch về bên trái (Nếu 3 rearbelts sẽ không thấy sự khác biệt)</t>
  </si>
  <si>
    <t>Nên chỉ rõ là left seatbelt displayed in green color (tránh confuse của tester)</t>
  </si>
  <si>
    <r>
      <t xml:space="preserve">1. Due set Coding and Adaption.Gurtwarnung(0x0392).Fahrtunterbrechung == 1 then rearbelt </t>
    </r>
    <r>
      <rPr>
        <sz val="11"/>
        <color rgb="FFFF0000"/>
        <rFont val="Calibri"/>
        <family val="2"/>
        <scheme val="minor"/>
      </rPr>
      <t>will be not displayed</t>
    </r>
    <r>
      <rPr>
        <sz val="11"/>
        <color theme="1"/>
        <rFont val="Calibri"/>
        <family val="2"/>
        <scheme val="minor"/>
      </rPr>
      <t xml:space="preserve"> when you KL 15 OFF 3s then turn ON. ==&gt; Need KL 15 OFF then wait more 1 mins then do KL15 ON
2. Nên thêm điều kiện Diagnose.Coding and Adaption.Gurtwarnung(0x0392).4-Sitzer == ja, để 2 rearbelts sẽ hiển thị dịch về bên trái (Nếu 3 rearbelts sẽ không thấy sự khác biệt)</t>
    </r>
  </si>
  <si>
    <t>1. Due set Coding and Adaption.Gurtwarnung(0x0392).Fahrtunterbrechung == 1 then rearbelt will be not displayed when you KL 15 OFF 3s then turn ON. ==&gt; Need KL 15 OFF then wait more 1 mins then do KL15 ON
2. Nên thêm điều kiện Diagnose.Coding and Adaption.Gurtwarnung(0x0392).4-Sitzer == ja, để 2 rearbelts sẽ hiển thị dịch về bên trái (Nếu 3 rearbelts sẽ không thấy sự khác biệt)
3. Nếu có thể, nên thêm step để đổi màu rearbelt sẽ detect rõ ràng hơn vi trí ghế</t>
  </si>
  <si>
    <t xml:space="preserve">1. wrong expect "5. Display rear seatbelt on the left". It must be "4. Display rear seatbelt (BF seatbelt) on the right "
2. Check lại wrong text trong description và purpose ==&gt; "The system shall display the seat / seat belt icon for the INTERNAL state (SBR_REAR_STATE_BF) on the left"
</t>
  </si>
  <si>
    <t>1. Due set Coding and Adaption.Gurtwarnung(0x0392).Fahrtunterbrechung == 1 then rearbelt will be not displayed when you KL 15 OFF 3s then turn ON. ==&gt; Need KL 15 OFF then wait more 1 mins then do KL15 ON
2. Nên thêm điều kiện Diagnose.Coding and Adaption.Gurtwarnung(0x0392).4-Sitzer == ja, để 2 rearbelts sẽ hiển thị dịch về bên trái (Nếu 3 rearbelts sẽ không thấy sự khác biệt).
3. Nếu có thể, nên thêm step để đổi màu rearbelt sẽ detect rõ ràng hơn vi trí ghế</t>
  </si>
  <si>
    <r>
      <t xml:space="preserve">2. Check lại wrong text trong description và purpose ==&gt; "The system shall display the seat / seat belt icon for the INTERNAL state (SBR_REAR_STATE_BF) </t>
    </r>
    <r>
      <rPr>
        <sz val="11"/>
        <color rgb="FFFF0000"/>
        <rFont val="Calibri"/>
        <family val="2"/>
        <scheme val="minor"/>
      </rPr>
      <t>on the left</t>
    </r>
    <r>
      <rPr>
        <sz val="11"/>
        <color theme="1"/>
        <rFont val="Calibri"/>
        <family val="2"/>
        <scheme val="minor"/>
      </rPr>
      <t>"</t>
    </r>
  </si>
  <si>
    <t>chị nghĩ cần thêm expect check rear seatbelt sẽ không hiển thị trên cluster</t>
  </si>
  <si>
    <t>Nên hỏi lại kịch bản cho case này vì trong diagram state _SBR_REAR_DISPLAY không có đk này để đến OFF state. Nhìn theo cách này cũng là chuyển state rồi chờ time expired ==&gt; change to the INTERNAL state (SBR_REAR_WARN_OFF)
--&gt;phuong's comment: đã update tc</t>
  </si>
  <si>
    <t>1.Chờ confirm từ req #15241124 rồi update ngược lại TC này. Chị đang hiểu là nó sẽ Turns off rearbealt và sound rồi turn ON rearbealt as static khi  immediately( INTERNAL state (SBR_REAR_INIT) ).
2. Cần phải update sound trong expeactation la tone cho clear</t>
  </si>
  <si>
    <t>1. Chờ confirm từ req #15241124 rồi update ngược lại TC này
2. Cần phải update sound trong expeactation la tone cho clear</t>
  </si>
  <si>
    <r>
      <t xml:space="preserve">Như front belt thì chị nghĩ ko cần đk CAN (WBA_Fahrstufe_02) == 1 (Position_P) OR 2 </t>
    </r>
    <r>
      <rPr>
        <sz val="11"/>
        <color rgb="FFFF0000"/>
        <rFont val="Calibri"/>
        <family val="2"/>
        <scheme val="minor"/>
      </rPr>
      <t>AND Speed &lt; 24km. Mà chỉ cần CAN (WBA_Fahrstufe_02) == 1 (Position_P) OR 2.
Khi này thì cần thêm step wait timer_REAR expire thì mới đi vào INTERNAL state (SBR_REAR_WARN_OFF)
phuong</t>
    </r>
  </si>
  <si>
    <t>Như front belt thì chị nghĩ ko cần đk CAN (WBA_Fahrstufe_02) == 1 (Position_P) OR 2 AND Speed &lt; 24km. Mà chỉ cần CAN (WBA_Fahrstufe_02) == 1 (Position_P) OR 2.
Khi này thì cần thêm step wait timer_REAR expire thì mới đi vào INTERNAL state (SBR_REAR_WARN_OFF)</t>
  </si>
  <si>
    <t>1.Remove [issue:15241043] due req was deleted. 
2. Cần update more expectation as dev said " warning "Gurt_hi(Warn#421)" is sound
Check to sound, when rear seat belt blink."</t>
  </si>
  <si>
    <t>Remove [issue:15241043] due req was deleted.
2.  update more expectation as dev said " Check to sound, when rear seat belt blink.". Ở case trên chị thấy em đã set (WBA_Fahrstufe_02) =3 thì ở case này nên để (WBA_Fahrstufe_02) == 4 OR 5 và check với tín hiệu MI và BF (case 3 tín hiệu mình đã check ở req khác)</t>
  </si>
  <si>
    <t>Cân update thêm là rear seatbealt BF is blinking on 60s</t>
  </si>
  <si>
    <t>Cân xem xét và update lại, ở step 9 không thiếu sự chuyển trạng thái từ unbuckled_blink sang buckled???? (chị không chắc lắm nên nghĩ cần hỏi lại)
--&gt;ignore comment này</t>
  </si>
  <si>
    <t>cần check lại expect "Left rear seat belt lamp", nên chỉ rõ thêm đèn nào sẽ unbuckled_blink</t>
  </si>
  <si>
    <t>Nghĩa là sau khi kết thúc tone sound của step 7, =&gt; Tone sẽ ko play nữa và rear seatbelt không hiển thị ở cluster? Hay sẽ play tone và blinking only FA rearbelt</t>
  </si>
  <si>
    <t>chỉ rõ expect của step nào. Ex: 7.8. Warning Message Nr. 421 (which tone?) is not returned.</t>
  </si>
  <si>
    <t>Phải chỉ rõ expectation của step nào. Nên nói luôn thêm expectation là không có ICON rearbelt warning hiển thị trên cluster</t>
  </si>
  <si>
    <t>Cần add more step s_KBI_V_Digital_kmh = &lt;p_Speed Threshold_state change (24 km / h) = (SBR_REAR_FA / BF / MI_unbuckled_warned)  to cover req # 15241137
--&gt; phuong's comment: theo comment của dev merge req #15241137 vào srs [Issue:15241136]</t>
  </si>
  <si>
    <t>Cần add more step s_KBI_V_Digital_kmh = &lt;p_Speed Threshold_state change (24 km / h) = (SBR_REAR_FA / BF / MI_unbuckled_warned)  to cover req # 15241137</t>
  </si>
  <si>
    <t>có thể link thêm req # 15241000. Cần check expectation cho step 6. nó đã chuyển blinking rồi.  Chị chưa hiểu mục đích thêm step 7,8,9 vì 6 step kia đã đủ cover 2 req này</t>
  </si>
  <si>
    <t xml:space="preserve">Chị nghĩ nên dùng tín hiệu = 2 cho unblucked. Hơn nữa lên chuyển lại một lần thành buckled rồi change thanh buckled blink==&gt; check timer rset
Ngoài ra req 15241002, 15241004 là restart and start timer cho INTERNAL state (SBR_REAR_DISPLAY).  3 TC kia mới chỉ cover thằng state unbuckled_blink)]
==&gt; phải design thêm TC or link vào existed TC (ex TC of 15241062) và thêm step check timer start
</t>
  </si>
  <si>
    <t>Chị nghĩ nên dùng tín hiệu = 2 cho unblucked. Hơn nữa lên chuyển lại một lần thành buckled rồi change thanh buckled blink==&gt; check timer rset</t>
  </si>
  <si>
    <t>Must set step 3 sau bước KL15 ON step 4. Nên chỉ rõ expectation là ở step nào.</t>
  </si>
  <si>
    <t>Chị nghĩ sau step check 2 rear belt blinking thi em add thêm 1 step nữa check rear belt còn lại cũng blinking</t>
  </si>
  <si>
    <t>Phải add thêm đk này ở pre_condition: Coding and Adaption.Gurtwarnung(0x0392).Fahrtunterbrechung == 0</t>
  </si>
  <si>
    <t xml:space="preserve">1. Base trên confirm Issue:15241138 thì yêu cầu dev update lại req của 15241096 với step hiện tại là sai.
"timer_REAR_FA / BF / MI == expired"
2.  Phải thêm điều kiện Coding and Adaption.Gurtwarnung(0x0392).Fahrtunterbrechung == 0 ở pre_condition để ensure Rear seatbealt warning apply when KL off then ON
</t>
  </si>
  <si>
    <t>1.  Phải thêm điều kiện Coding and Adaption.Gurtwarnung(0x0392).Fahrtunterbrechung == 0 ở pre_condition để ensure Rear seatbealt warning apply when KL off then ON</t>
  </si>
  <si>
    <t>1.  Phải thêm điều kiện Coding and Adaption.Gurtwarnung(0x0392).Fahrtunterbrechung == 0 ở pre_condition để ensure Rear seatbealt warning apply when KL off then ON
2. Theo ý kiến cá nhân em nên set cả 3 rear belt = 0 và check no icon rear belt displayed để cover tốt hơn req này</t>
  </si>
  <si>
    <t>1.  Phải thêm điều kiện Coding and Adaption.Gurtwarnung(0x0392).Fahrtunterbrechung == 0 ở pre_condition để ensure Rear seatbealt warning apply when KL off then ON
2. em đã design đúng VC, nhg 2 case của mình nó đều kept last value = 3, chưa có case check với last value =1, 2. Nói theo req thì chị thấy nó cũng sẽ kept lại value này khi timeout. nên  check xem có add thêm case or edit case với 2 value này</t>
  </si>
  <si>
    <t>QA: 15240879</t>
  </si>
  <si>
    <t>QA: 15240880</t>
  </si>
  <si>
    <t>QA: 15240886 ==&gt; QA closed</t>
  </si>
  <si>
    <t>có thể change sang approval</t>
  </si>
  <si>
    <t>qa: 15240943 ==&gt; was change status of req to Agree(FIT)</t>
  </si>
  <si>
    <t>có thể change sang approval, luồng đi đang là SBR_FRONT_ON_BLINK sang SBR_FRONT_ON_STAT</t>
  </si>
  <si>
    <t>có thể change sang approval, luồng đi đang là SBR_FRONT_OFF sang SBR_FRONT_ON_STAT</t>
  </si>
  <si>
    <t>QA: 15240891 ==&gt; Closed Q&amp;A</t>
  </si>
  <si>
    <t>QA: 15240891 Closed Q&amp;A</t>
  </si>
  <si>
    <t>QA: 15240891. Chị check lại có cần thêm điều kiện cho srs 15240877: Diagnose(Coding and Adaption.Kodierwert (0x0392).Gurtwarnung USA) == 0 ==&gt; Closed Q&amp;A. Update</t>
  </si>
  <si>
    <t>Chị check lại step có cần thêm điều kiện: Diagnose Coding and Adaption 0392.Front.Gurtwarnung Fahrer == aktiv ? ==&gt; updated</t>
  </si>
  <si>
    <t>Case này là 
INTERNAL (KL15) == TRUE
 AND
 CAN (WBA_Fahrstufe_02)! = 1 (Position_P)
 AND
 CAN (WBA_Fahrstufe_02)! = 2 (Position_R)
 AND
 [CAN (AB_Gurtwarn_VB) == 1 
 AND
 p_Gurtwarnung_Beifahrer == 1 (active)
 AND 
 s_bewarnt_VB == 0 (not guarded)]
AND
[s_Abbruch_R-Gang == 1(SyRS_J1_55210)
 AND
 s_KBI_V_Digital_kmh&gt; p_Einschaltschwelle_2 (10 km / h)]
 }, chị check lại step 9, em nghĩ là không cần</t>
  </si>
  <si>
    <t>chị check lại srs 15240855 chỉ cần refer đến srs 15240931,
update expected theo QA: display front seatbelt warning light at position 4 on the cluster.
==&gt; updated</t>
  </si>
  <si>
    <t>chị check lại srs 15240855 chỉ cần refer đến srs 15240931, có thể bỏ INTERNAL (KL15) == TRUE ở step 3 vì em hiểu RBS ON thì KL15 ON (nếu không case Front_USA_003 cần thêm điều kiện 1. KL15 ON), update expected theo QA: display front seatbelt warning light at position 4 on the cluster.</t>
  </si>
  <si>
    <t>chị check lại srs 15240855 chỉ cần refer đến srs 15240931, update expected theo QA: display front seatbelt warning light at position 4 on the cluster.</t>
  </si>
  <si>
    <t>, chị update lại expected về check hiển thị icon WL_Gurt_2 ==&gt; update</t>
  </si>
  <si>
    <t>, chị update lại expected về check hiển thị icon WL_Gurt_2  ==&gt; update</t>
  </si>
  <si>
    <t>chị check lại case này SRS không mô tả luồng từ blink sang stat của USA behavior</t>
  </si>
  <si>
    <t xml:space="preserve">em nghĩ case này không cần step 2 </t>
  </si>
  <si>
    <t>em nghĩ không cần step kl 15 off --&gt;on trước khi timeout ==&gt; updated</t>
  </si>
  <si>
    <t>theo srs 15240926 cần step kl15 off --&gt; on ==&gt; Updated</t>
  </si>
  <si>
    <t>Check lại srs 15240926 về front_init: state change kl 15 off --&gt;on
15240874: (SBR_FRONT_WARN) == FALSE, thiếu [CAN (AB_Gurtwarn_VF) == 0 (no_warning)
 OR
 p_Gurtwarnung_Fahrer == 0 (inactive)] ==&gt; update</t>
  </si>
  <si>
    <t>Check lại srs 15240926 về front_init: state change kl 15 off --&gt;on
15240874: (SBR_FRONT_WARN) == FALSE, thiếu [CAN (AB_Gurtwarn_VB) == 0 (no warning)
 OR
 p_Gurtwarnung_Beifahrer == 0 (inactive)] ==&gt; updated</t>
  </si>
  <si>
    <t>Check lại srs 15240926 về front_init: state change kl 15 off --&gt;on ==&gt; updated</t>
  </si>
  <si>
    <t>Check lại srs 15240926 về front_init: state change kl 15 off --&gt;on
 4. CAN(WBA_Fahrstufe_02) == 2 thay vì  4. CAN(WBA_Fahrstufe_02) == 1 (Position_R) 
==&gt; update with CAN(WBA_Fahrstufe_02) == 2 to mix test data</t>
  </si>
  <si>
    <t>em nghĩ có thể thêm step 4. CAN (AB_Gurtwarn_VB == 0 và vẫn hiển thị front seatbelt ==&gt; updated</t>
  </si>
  <si>
    <t>http://10.218.140.73:8080/scm/svn/FDT-Cluster/03_Project_management/01_Porsche_E3PA-G3/01_Test-case/TC%20backup/BeltWarning/DCV_E3PA-G3_PAG_SyRS_BeltWarning_TC_21072020.xlsx</t>
  </si>
  <si>
    <t>http://10.218.140.73:8080/scm/svn/FDT-Cluster/03_Project_management/01_Porsche_E3PA-G3/01_Test-case/TC%20backup/Warning%20Light/DCV_FDT-Cluster_WarningLight_TC_08242020_all.xlsx</t>
  </si>
  <si>
    <t>[ISSUE:15522202]-WarningLight</t>
  </si>
  <si>
    <t>Phuong1.Nguyen</t>
  </si>
  <si>
    <t>Chinh.Tran</t>
  </si>
  <si>
    <t>Creator</t>
  </si>
  <si>
    <t>TC by Member</t>
  </si>
  <si>
    <t>DiagramTC</t>
  </si>
  <si>
    <t xml:space="preserve">Warning Message </t>
  </si>
  <si>
    <t>Warning Message Diagram</t>
  </si>
  <si>
    <t>Peer review by Error</t>
  </si>
  <si>
    <t>Anh.to</t>
  </si>
  <si>
    <t>Sampling comment rate</t>
  </si>
  <si>
    <t>[WarningTable]E3PA-G3_PAG_Base_SyRS-0001</t>
  </si>
  <si>
    <t>[WarningTable]E3PA-G3_PAG_Base_SyRS-0002</t>
  </si>
  <si>
    <t>[WarningTable]E3PA-G3_PAG_Base_SyRS-0003</t>
  </si>
  <si>
    <t>[WarningTable]E3PA-G3_PAG_Base_SyRS-0004</t>
  </si>
  <si>
    <t>[WarningTable]E3PA-G3_PAG_Base_SyRS-0005</t>
  </si>
  <si>
    <t>[WarningTable]E3PA-G3_PAG_Base_SyRS-0006</t>
  </si>
  <si>
    <t>[WarningTable]E3PA-G3_PAG_Base_SyRS-0007</t>
  </si>
  <si>
    <t>[WarningTable]E3PA-G3_PAG_Base_SyRS-0008</t>
  </si>
  <si>
    <t>[WarningTable]E3PA-G3_PAG_Base_SyRS-0009</t>
  </si>
  <si>
    <t>[WarningTable]E3PA-G3_PAG_Base_SyRS-0010</t>
  </si>
  <si>
    <t>[WarningTable]E3PA-G3_PAG_Base_SyRS-0011</t>
  </si>
  <si>
    <t>[WarningTable]E3PA-G3_PAG_Base_SyRS-0012</t>
  </si>
  <si>
    <t>[WarningTable]E3PA-G3_PAG_Base_SyRS-0013</t>
  </si>
  <si>
    <t>[WarningTable]E3PA-G3_PAG_Base_SyRS-0014</t>
  </si>
  <si>
    <t>[WarningTable]E3PA-G3_PAG_Base_SyRS-0015</t>
  </si>
  <si>
    <t>[WarningTable]E3PA-G3_PAG_Base_SyRS-0016</t>
  </si>
  <si>
    <t>[WarningTable]E3PA-G3_PAG_Base_SyRS-0017</t>
  </si>
  <si>
    <t>[WarningTable]E3PA-G3_PAG_Base_SyRS-0018</t>
  </si>
  <si>
    <t>[WarningTable]E3PA-G3_PAG_Base_SyRS-0019</t>
  </si>
  <si>
    <t>[WarningTable]E3PA-G3_PAG_Base_SyRS-0020</t>
  </si>
  <si>
    <t>[WarningTable]E3PA-G3_PAG_Base_SyRS-0021</t>
  </si>
  <si>
    <t>[WarningTable]E3PA-G3_PAG_Base_SyRS-0022</t>
  </si>
  <si>
    <t>[WarningTable]E3PA-G3_PAG_Base_SyRS-0023</t>
  </si>
  <si>
    <t>[WarningTable]E3PA-G3_PAG_Base_SyRS-0024</t>
  </si>
  <si>
    <t>[WarningTable]E3PA-G3_PAG_Base_SyRS-0025</t>
  </si>
  <si>
    <t>[WarningTable]E3PA-G3_PAG_Base_SyRS-0026</t>
  </si>
  <si>
    <t>[WarningTable]E3PA-G3_PAG_Base_SyRS-0027</t>
  </si>
  <si>
    <t>[WarningTable]E3PA-G3_PAG_Base_SyRS-0028</t>
  </si>
  <si>
    <t>[WarningTable]E3PA-G3_PAG_Base_SyRS-0029</t>
  </si>
  <si>
    <t>[WarningTable]E3PA-G3_PAG_Base_SyRS-0030</t>
  </si>
  <si>
    <t>[WarningTable]E3PA-G3_PAG_Base_SyRS-0031</t>
  </si>
  <si>
    <t>[WarningTable]E3PA-G3_PAG_Base_SyRS-0032</t>
  </si>
  <si>
    <t>[WarningTable]E3PA-G3_PAG_Base_SyRS-0033</t>
  </si>
  <si>
    <t>[WarningTable]E3PA-G3_PAG_Base_SyRS-0034</t>
  </si>
  <si>
    <t>[WarningTable]E3PA-G3_PAG_Base_SyRS-0035</t>
  </si>
  <si>
    <t>[WarningTable]E3PA-G3_PAG_Base_SyRS-0036</t>
  </si>
  <si>
    <t>[WarningTable]E3PA-G3_PAG_Base_SyRS-0037</t>
  </si>
  <si>
    <t>[WarningTable]E3PA-G3_PAG_Base_SyRS-0038</t>
  </si>
  <si>
    <t>[WarningTable]E3PA-G3_PAG_Base_SyRS-0039</t>
  </si>
  <si>
    <t>[WarningTable]E3PA-G3_PAG_Base_SyRS-0040</t>
  </si>
  <si>
    <t>[WarningTable]E3PA-G3_PAG_Base_SyRS-0041</t>
  </si>
  <si>
    <t>[WarningTable]E3PA-G3_PAG_Base_SyRS-0042</t>
  </si>
  <si>
    <t>[WarningTable]E3PA-G3_PAG_Base_SyRS-0043</t>
  </si>
  <si>
    <t>[WarningTable]E3PA-G3_PAG_Base_SyRS-0044</t>
  </si>
  <si>
    <t>[WarningTable]E3PA-G3_PAG_Base_SyRS-0045</t>
  </si>
  <si>
    <t>[WarningTable]E3PA-G3_PAG_Base_SyRS-0046</t>
  </si>
  <si>
    <t>[WarningTable]E3PA-G3_PAG_Base_SyRS-0047</t>
  </si>
  <si>
    <t>[WarningTable]E3PA-G3_PAG_Base_SyRS-0048</t>
  </si>
  <si>
    <t>[WarningTable]E3PA-G3_PAG_Base_SyRS-0049</t>
  </si>
  <si>
    <t>[WarningTable]E3PA-G3_PAG_Base_SyRS-0050</t>
  </si>
  <si>
    <t>[WarningTable]E3PA-G3_PAG_Base_SyRS-0051</t>
  </si>
  <si>
    <t>[WarningTable]E3PA-G3_PAG_Base_SyRS-0052</t>
  </si>
  <si>
    <t>[WarningTable]E3PA-G3_PAG_Base_SyRS-0053</t>
  </si>
  <si>
    <t>[WarningTable]E3PA-G3_PAG_Base_SyRS-0054</t>
  </si>
  <si>
    <t>[WarningTable]E3PA-G3_PAG_Base_SyRS-0055</t>
  </si>
  <si>
    <t>[WarningTable]E3PA-G3_PAG_Base_SyRS-0056</t>
  </si>
  <si>
    <t>[WarningTable]E3PA-G3_PAG_Base_SyRS-0057</t>
  </si>
  <si>
    <t>[WarningTable]E3PA-G3_PAG_Base_SyRS-0058</t>
  </si>
  <si>
    <t>[WarningTable]E3PA-G3_PAG_Base_SyRS-0059</t>
  </si>
  <si>
    <t>[WarningTable]E3PA-G3_PAG_Base_SyRS-0060</t>
  </si>
  <si>
    <t>[WarningTable]E3PA-G3_PAG_Base_SyRS-0061</t>
  </si>
  <si>
    <t>[WarningTable]E3PA-G3_PAG_Base_SyRS-0062</t>
  </si>
  <si>
    <t>[WarningTable]E3PA-G3_PAG_Base_SyRS-0063</t>
  </si>
  <si>
    <t>[WarningTable]E3PA-G3_PAG_Base_SyRS-0064</t>
  </si>
  <si>
    <t>[WarningTable]E3PA-G3_PAG_Base_SyRS-0065</t>
  </si>
  <si>
    <t>[WarningTable]E3PA-G3_PAG_Base_SyRS-0066</t>
  </si>
  <si>
    <t>[WarningTable]E3PA-G3_PAG_Base_SyRS-0067</t>
  </si>
  <si>
    <t>[WarningTable]E3PA-G3_PAG_Base_SyRS-0068</t>
  </si>
  <si>
    <t>[WarningTable]E3PA-G3_PAG_Base_SyRS-0069</t>
  </si>
  <si>
    <t>[WarningTable]E3PA-G3_PAG_Base_SyRS-0070</t>
  </si>
  <si>
    <t>[WarningTable]E3PA-G3_PAG_Base_SyRS-0071</t>
  </si>
  <si>
    <t>[WarningTable]E3PA-G3_PAG_Base_SyRS-0072</t>
  </si>
  <si>
    <t>[WarningTable]E3PA-G3_PAG_Base_SyRS-0073</t>
  </si>
  <si>
    <t>[WarningTable]E3PA-G3_PAG_Base_SyRS-0074</t>
  </si>
  <si>
    <t>[WarningTable]E3PA-G3_PAG_Base_SyRS-0075</t>
  </si>
  <si>
    <t>[WarningTable]E3PA-G3_PAG_Base_SyRS-0076</t>
  </si>
  <si>
    <t>[WarningTable]E3PA-G3_PAG_Base_SyRS-0077</t>
  </si>
  <si>
    <t>[WarningTable]E3PA-G3_PAG_Base_SyRS-0078</t>
  </si>
  <si>
    <t>[WarningTable]E3PA-G3_PAG_Base_SyRS-0079</t>
  </si>
  <si>
    <t>[WarningTable]E3PA-G3_PAG_Base_SyRS-0080</t>
  </si>
  <si>
    <t>[WarningTable]E3PA-G3_PAG_Base_SyRS-0081</t>
  </si>
  <si>
    <t>[WarningTable]E3PA-G3_PAG_Base_SyRS-0082</t>
  </si>
  <si>
    <t>[WarningTable]E3PA-G3_PAG_Base_SyRS-0083</t>
  </si>
  <si>
    <t>[WarningTable]E3PA-G3_PAG_Base_SyRS-0084</t>
  </si>
  <si>
    <t>[WarningTable]E3PA-G3_PAG_Base_SyRS-0085</t>
  </si>
  <si>
    <t>[WarningTable]E3PA-G3_PAG_Base_SyRS-0086</t>
  </si>
  <si>
    <t>[WarningTable]E3PA-G3_PAG_Base_SyRS-0087</t>
  </si>
  <si>
    <t>[WarningTable]E3PA-G3_PAG_Base_SyRS-0088</t>
  </si>
  <si>
    <t>[WarningTable]E3PA-G3_PAG_Base_SyRS-0089</t>
  </si>
  <si>
    <t>[WarningTable]E3PA-G3_PAG_Base_SyRS-0090</t>
  </si>
  <si>
    <t>[WarningTable]E3PA-G3_PAG_Base_SyRS-0091</t>
  </si>
  <si>
    <t>[WarningTable]E3PA-G3_PAG_Base_SyRS-0092</t>
  </si>
  <si>
    <t>[WarningTable]E3PA-G3_PAG_Base_SyRS-0093</t>
  </si>
  <si>
    <t>[WarningTable]E3PA-G3_PAG_Base_SyRS-0094</t>
  </si>
  <si>
    <t>[WarningTable]E3PA-G3_PAG_Base_SyRS-0095</t>
  </si>
  <si>
    <t>[WarningTable]E3PA-G3_PAG_Base_SyRS-0096</t>
  </si>
  <si>
    <t>[WarningTable]E3PA-G3_PAG_Base_SyRS-0097</t>
  </si>
  <si>
    <t>[WarningTable]E3PA-G3_PAG_Base_SyRS-0098</t>
  </si>
  <si>
    <t>[WarningTable]E3PA-G3_PAG_Base_SyRS-0099</t>
  </si>
  <si>
    <t>[WarningTable]E3PA-G3_PAG_Base_SyRS-0100</t>
  </si>
  <si>
    <t>[WarningTable]E3PA-G3_PAG_Base_SyRS-0101</t>
  </si>
  <si>
    <t>[WarningTable]E3PA-G3_PAG_Base_SyRS-0102</t>
  </si>
  <si>
    <t>[WarningTable]E3PA-G3_PAG_Base_SyRS-0103</t>
  </si>
  <si>
    <t>[WarningTable]E3PA-G3_PAG_Base_SyRS-0104</t>
  </si>
  <si>
    <t>[WarningTable]E3PA-G3_PAG_Base_SyRS-0105</t>
  </si>
  <si>
    <t>[WarningTable]E3PA-G3_PAG_Base_SyRS-0106</t>
  </si>
  <si>
    <t>[WarningTable]E3PA-G3_PAG_Base_SyRS-0107</t>
  </si>
  <si>
    <t>[WarningTable]E3PA-G3_PAG_Base_SyRS-0108</t>
  </si>
  <si>
    <t>[WarningTable]E3PA-G3_PAG_Base_SyRS-0109</t>
  </si>
  <si>
    <t>[WarningTable]E3PA-G3_PAG_Base_SyRS-0110</t>
  </si>
  <si>
    <t>[WarningTable]E3PA-G3_PAG_Base_SyRS-0111</t>
  </si>
  <si>
    <t>[WarningTable]E3PA-G3_PAG_Base_SyRS-0112</t>
  </si>
  <si>
    <t>[WarningTable]E3PA-G3_PAG_Base_SyRS-0113</t>
  </si>
  <si>
    <t>[WarningTable]E3PA-G3_PAG_Base_SyRS-0114</t>
  </si>
  <si>
    <t>[WarningTable]E3PA-G3_PAG_Base_SyRS-0115</t>
  </si>
  <si>
    <t>[WarningTable]E3PA-G3_PAG_Base_SyRS-0116</t>
  </si>
  <si>
    <t>[WarningTable]E3PA-G3_PAG_Base_SyRS-0117</t>
  </si>
  <si>
    <t>[WarningTable]E3PA-G3_PAG_Base_SyRS-0118</t>
  </si>
  <si>
    <t>[WarningTable]E3PA-G3_PAG_Base_SyRS-0119</t>
  </si>
  <si>
    <t>[WarningTable]E3PA-G3_PAG_Base_SyRS-0120</t>
  </si>
  <si>
    <t>[WarningTable]E3PA-G3_PAG_Base_SyRS-0121</t>
  </si>
  <si>
    <t>[WarningTable]E3PA-G3_PAG_Base_SyRS-0122</t>
  </si>
  <si>
    <t>[WarningTable]E3PA-G3_PAG_Base_SyRS-0123</t>
  </si>
  <si>
    <t>[WarningTable]E3PA-G3_PAG_Base_SyRS-0124</t>
  </si>
  <si>
    <t>[WarningTable]E3PA-G3_PAG_Base_SyRS-0125</t>
  </si>
  <si>
    <t>[WarningTable]E3PA-G3_PAG_Base_SyRS-0126</t>
  </si>
  <si>
    <t>[WarningTable]E3PA-G3_PAG_Base_SyRS-0127</t>
  </si>
  <si>
    <t>[WarningTable]E3PA-G3_PAG_Base_SyRS-0128</t>
  </si>
  <si>
    <t>[WarningTable]E3PA-G3_PAG_Base_SyRS-0129</t>
  </si>
  <si>
    <t>[WarningTable]E3PA-G3_PAG_Base_SyRS-0130</t>
  </si>
  <si>
    <t>[WarningTable]E3PA-G3_PAG_Base_SyRS-0131</t>
  </si>
  <si>
    <t>[WarningTable]E3PA-G3_PAG_Base_SyRS-0132</t>
  </si>
  <si>
    <t>[WarningTable]E3PA-G3_PAG_Base_SyRS-0133</t>
  </si>
  <si>
    <t>[WarningTable]E3PA-G3_PAG_Base_SyRS-0134</t>
  </si>
  <si>
    <t>[WarningTable]E3PA-G3_PAG_Base_SyRS-0135</t>
  </si>
  <si>
    <t>[WarningTable]E3PA-G3_PAG_Base_SyRS-0136</t>
  </si>
  <si>
    <t>[WarningTable]E3PA-G3_PAG_Base_SyRS-0137</t>
  </si>
  <si>
    <t>[WarningTable]E3PA-G3_PAG_Base_SyRS-0138</t>
  </si>
  <si>
    <t>[WarningTable]E3PA-G3_PAG_Base_SyRS-0139</t>
  </si>
  <si>
    <t>[WarningTable]E3PA-G3_PAG_Base_SyRS-0140</t>
  </si>
  <si>
    <t>[WarningTable]E3PA-G3_PAG_Base_SyRS-0141</t>
  </si>
  <si>
    <t>[WarningTable]E3PA-G3_PAG_Base_SyRS-0142</t>
  </si>
  <si>
    <t>[WarningTable]E3PA-G3_PAG_Base_SyRS-0143</t>
  </si>
  <si>
    <t>[WarningTable]E3PA-G3_PAG_Base_SyRS-0144</t>
  </si>
  <si>
    <t>[WarningTable]E3PA-G3_PAG_Base_SyRS-0145</t>
  </si>
  <si>
    <t>[WarningTable]E3PA-G3_PAG_Base_SyRS-0146</t>
  </si>
  <si>
    <t>[WarningTable]E3PA-G3_PAG_Base_SyRS-0147</t>
  </si>
  <si>
    <t>[WarningTable]E3PA-G3_PAG_Base_SyRS-0148</t>
  </si>
  <si>
    <t>[WarningTable]E3PA-G3_PAG_Base_SyRS-0149</t>
  </si>
  <si>
    <t>[WarningTable]E3PA-G3_PAG_Base_SyRS-0150</t>
  </si>
  <si>
    <t>[WarningTable]E3PA-G3_PAG_Base_SyRS-0151</t>
  </si>
  <si>
    <t>[WarningTable]E3PA-G3_PAG_Base_SyRS-0152</t>
  </si>
  <si>
    <t>[WarningTable]E3PA-G3_PAG_Base_SyRS-0153</t>
  </si>
  <si>
    <t>[WarningTable]E3PA-G3_PAG_Base_SyRS-0154</t>
  </si>
  <si>
    <t>[WarningTable]E3PA-G3_PAG_Base_SyRS-0155</t>
  </si>
  <si>
    <t>[WarningTable]E3PA-G3_PAG_Base_SyRS-0156</t>
  </si>
  <si>
    <t>[WarningTable]E3PA-G3_PAG_Base_SyRS-0157</t>
  </si>
  <si>
    <t>[WarningTable]E3PA-G3_PAG_Base_SyRS-0158</t>
  </si>
  <si>
    <t>[WarningTable]E3PA-G3_PAG_Base_SyRS-0159</t>
  </si>
  <si>
    <t>[WarningTable]E3PA-G3_PAG_Base_SyRS-0160</t>
  </si>
  <si>
    <t>[WarningTable]E3PA-G3_PAG_Base_SyRS-0161</t>
  </si>
  <si>
    <t>[WarningTable]E3PA-G3_PAG_Base_SyRS-0162</t>
  </si>
  <si>
    <t>[WarningTable]E3PA-G3_PAG_Base_SyRS-0163</t>
  </si>
  <si>
    <t>[WarningTable]E3PA-G3_PAG_Base_SyRS-0164</t>
  </si>
  <si>
    <t>[WarningTable]E3PA-G3_PAG_Base_SyRS-0165</t>
  </si>
  <si>
    <t>[WarningTable]E3PA-G3_PAG_Base_SyRS-0166</t>
  </si>
  <si>
    <t>[WarningTable]E3PA-G3_PAG_Base_SyRS-0167</t>
  </si>
  <si>
    <t>[WarningTable]E3PA-G3_PAG_Base_SyRS-0168</t>
  </si>
  <si>
    <t>[WarningTable]E3PA-G3_PAG_Base_SyRS-0169</t>
  </si>
  <si>
    <t>[WarningTable]E3PA-G3_PAG_Base_SyRS-0170</t>
  </si>
  <si>
    <t>[WarningTable]E3PA-G3_PAG_Base_SyRS-0171</t>
  </si>
  <si>
    <t>[WarningTable]E3PA-G3_PAG_Base_SyRS-0172</t>
  </si>
  <si>
    <t>[WarningTable]E3PA-G3_PAG_Base_SyRS-0173</t>
  </si>
  <si>
    <t>[WarningTable]E3PA-G3_PAG_Base_SyRS-0174</t>
  </si>
  <si>
    <t>[WarningTable]E3PA-G3_PAG_Base_SyRS-0175</t>
  </si>
  <si>
    <t>[WarningTable]E3PA-G3_PAG_Base_SyRS-0176</t>
  </si>
  <si>
    <t>[WarningTable]E3PA-G3_PAG_Base_SyRS-0177</t>
  </si>
  <si>
    <t>[WarningTable]E3PA-G3_PAG_Base_SyRS-0178</t>
  </si>
  <si>
    <t>[WarningTable]E3PA-G3_PAG_Base_SyRS-0179</t>
  </si>
  <si>
    <t>[WarningTable]E3PA-G3_PAG_Base_SyRS-0180</t>
  </si>
  <si>
    <t>[WarningTable]E3PA-G3_PAG_Base_SyRS-0181</t>
  </si>
  <si>
    <t>[WarningTable]E3PA-G3_PAG_Base_SyRS-0182</t>
  </si>
  <si>
    <t>[WarningTable]E3PA-G3_PAG_Base_SyRS-0183</t>
  </si>
  <si>
    <t>[WarningTable]E3PA-G3_PAG_Base_SyRS-0184</t>
  </si>
  <si>
    <t>[WarningTable]E3PA-G3_PAG_Base_SyRS-0185</t>
  </si>
  <si>
    <t>[WarningTable]E3PA-G3_PAG_Base_SyRS-0186</t>
  </si>
  <si>
    <t>[WarningTable]E3PA-G3_PAG_Base_SyRS-0187</t>
  </si>
  <si>
    <t>[WarningTable]E3PA-G3_PAG_Base_SyRS-0188</t>
  </si>
  <si>
    <t>[WarningTable]E3PA-G3_PAG_Base_SyRS-0189</t>
  </si>
  <si>
    <t>[WarningTable]E3PA-G3_PAG_Base_SyRS-0190</t>
  </si>
  <si>
    <t>[WarningTable]E3PA-G3_PAG_Base_SyRS-0191</t>
  </si>
  <si>
    <t>[WarningTable]E3PA-G3_PAG_Base_SyRS-0192</t>
  </si>
  <si>
    <t>[WarningTable]E3PA-G3_PAG_Base_SyRS-0193</t>
  </si>
  <si>
    <t>[WarningTable]E3PA-G3_PAG_Base_SyRS-0194</t>
  </si>
  <si>
    <t>[WarningTable]E3PA-G3_PAG_Base_SyRS-0195</t>
  </si>
  <si>
    <t>[WarningTable]E3PA-G3_PAG_Base_SyRS-0196</t>
  </si>
  <si>
    <t>[WarningTable]E3PA-G3_PAG_Base_SyRS-0197</t>
  </si>
  <si>
    <t>[WarningTable]E3PA-G3_PAG_Base_SyRS-0198</t>
  </si>
  <si>
    <t>[WarningTable]E3PA-G3_PAG_Base_SyRS-0199</t>
  </si>
  <si>
    <t>[WarningTable]E3PA-G3_PAG_Base_SyRS-0200</t>
  </si>
  <si>
    <t>[WarningTable]E3PA-G3_PAG_Base_SyRS-0201</t>
  </si>
  <si>
    <t>[WarningTable]E3PA-G3_PAG_Base_SyRS-0202</t>
  </si>
  <si>
    <t>[WarningTable]E3PA-G3_PAG_Base_SyRS-0203</t>
  </si>
  <si>
    <t>[WarningTable]E3PA-G3_PAG_Base_SyRS-0204</t>
  </si>
  <si>
    <t>[WarningTable]E3PA-G3_PAG_Base_SyRS-0205</t>
  </si>
  <si>
    <t>[WarningTable]E3PA-G3_PAG_Base_SyRS-0206</t>
  </si>
  <si>
    <t>[WarningTable]E3PA-G3_PAG_Base_SyRS-0207</t>
  </si>
  <si>
    <t>[WarningTable]E3PA-G3_PAG_Base_SyRS-0208</t>
  </si>
  <si>
    <t>[WarningTable]E3PA-G3_PAG_Base_SyRS-0209</t>
  </si>
  <si>
    <t>[WarningTable]E3PA-G3_PAG_Base_SyRS-0210</t>
  </si>
  <si>
    <t>[WarningTable]E3PA-G3_PAG_Base_SyRS-0211</t>
  </si>
  <si>
    <t>[WarningTable]E3PA-G3_PAG_Base_SyRS-0212</t>
  </si>
  <si>
    <t>[WarningTable]E3PA-G3_PAG_Base_SyRS-0213</t>
  </si>
  <si>
    <t>[WarningTable]E3PA-G3_PAG_Base_SyRS-0214</t>
  </si>
  <si>
    <t>[WarningTable]E3PA-G3_PAG_Base_SyRS-0215</t>
  </si>
  <si>
    <t>[WarningTable]E3PA-G3_PAG_Base_SyRS-0216</t>
  </si>
  <si>
    <t>[WarningTable]E3PA-G3_PAG_Base_SyRS-0217</t>
  </si>
  <si>
    <t>[WarningTable]E3PA-G3_PAG_Base_SyRS-0218</t>
  </si>
  <si>
    <t>[WarningTable]E3PA-G3_PAG_Base_SyRS-0219</t>
  </si>
  <si>
    <t>[WarningTable]E3PA-G3_PAG_Base_SyRS-0220</t>
  </si>
  <si>
    <t>[WarningTable]E3PA-G3_PAG_Base_SyRS-0221</t>
  </si>
  <si>
    <t>[WarningTable]E3PA-G3_PAG_Base_SyRS-0222</t>
  </si>
  <si>
    <t>[WarningTable]E3PA-G3_PAG_Base_SyRS-0223</t>
  </si>
  <si>
    <t>[WarningTable]E3PA-G3_PAG_Base_SyRS-0224</t>
  </si>
  <si>
    <t>[WarningTable]E3PA-G3_PAG_Base_SyRS-0225</t>
  </si>
  <si>
    <t>[WarningTable]E3PA-G3_PAG_Base_SyRS-0226</t>
  </si>
  <si>
    <t>[WarningTable]E3PA-G3_PAG_Base_SyRS-0227</t>
  </si>
  <si>
    <t>[WarningTable]E3PA-G3_PAG_Base_SyRS-0228</t>
  </si>
  <si>
    <t>[WarningTable]E3PA-G3_PAG_Base_SyRS-0229</t>
  </si>
  <si>
    <t>[WarningTable]E3PA-G3_PAG_Base_SyRS-0230</t>
  </si>
  <si>
    <t>[WarningTable]E3PA-G3_PAG_Base_SyRS-0231</t>
  </si>
  <si>
    <t>[WarningTable]E3PA-G3_PAG_Base_SyRS-0232</t>
  </si>
  <si>
    <t>[WarningTable]E3PA-G3_PAG_Base_SyRS-0233</t>
  </si>
  <si>
    <t>[WarningTable]E3PA-G3_PAG_Base_SyRS-0234</t>
  </si>
  <si>
    <t>[WarningTable]E3PA-G3_PAG_Base_SyRS-0235</t>
  </si>
  <si>
    <t>[WarningTable]E3PA-G3_PAG_Base_SyRS-0236</t>
  </si>
  <si>
    <t>[WarningTable]E3PA-G3_PAG_Base_SyRS-0237</t>
  </si>
  <si>
    <t>[WarningTable]E3PA-G3_PAG_Base_SyRS-0238</t>
  </si>
  <si>
    <t>[WarningTable]E3PA-G3_PAG_Base_SyRS-0239</t>
  </si>
  <si>
    <t>[WarningTable]E3PA-G3_PAG_Base_SyRS-0240</t>
  </si>
  <si>
    <t>[WarningTable]E3PA-G3_PAG_Base_SyRS-0241</t>
  </si>
  <si>
    <t>[WarningTable]E3PA-G3_PAG_Base_SyRS-0242</t>
  </si>
  <si>
    <t>[WarningTable]E3PA-G3_PAG_Base_SyRS-0243</t>
  </si>
  <si>
    <t>[WarningTable]E3PA-G3_PAG_Base_SyRS-0244</t>
  </si>
  <si>
    <t>[WarningTable]E3PA-G3_PAG_Base_SyRS-0245</t>
  </si>
  <si>
    <t>[WarningTable]E3PA-G3_PAG_Base_SyRS-0246</t>
  </si>
  <si>
    <t>[WarningTable]E3PA-G3_PAG_Base_SyRS-0247</t>
  </si>
  <si>
    <t>[WarningTable]E3PA-G3_PAG_Base_SyRS-0248</t>
  </si>
  <si>
    <t>[WarningTable]E3PA-G3_PAG_Base_SyRS-0249</t>
  </si>
  <si>
    <t>[WarningTable]E3PA-G3_PAG_Base_SyRS-0250</t>
  </si>
  <si>
    <t>[WarningTable]E3PA-G3_PAG_Base_SyRS-0251</t>
  </si>
  <si>
    <t>[WarningTable]E3PA-G3_PAG_Base_SyRS-0252</t>
  </si>
  <si>
    <t>[WarningTable]E3PA-G3_PAG_Base_SyRS-0253</t>
  </si>
  <si>
    <t>[WarningTable]E3PA-G3_PAG_Base_SyRS-0254</t>
  </si>
  <si>
    <t>[WarningTable]E3PA-G3_PAG_Base_SyRS-0255</t>
  </si>
  <si>
    <t>[WarningTable]E3PA-G3_PAG_Base_SyRS-0256</t>
  </si>
  <si>
    <t>[WarningTable]E3PA-G3_PAG_Base_SyRS-0257</t>
  </si>
  <si>
    <t>[WarningTable]E3PA-G3_PAG_Base_SyRS-0258</t>
  </si>
  <si>
    <t>[WarningTable]E3PA-G3_PAG_Base_SyRS-0259</t>
  </si>
  <si>
    <t>[WarningTable]E3PA-G3_PAG_Base_SyRS-0260</t>
  </si>
  <si>
    <t>[WarningTable]E3PA-G3_PAG_Base_SyRS-0261</t>
  </si>
  <si>
    <t>[WarningTable]E3PA-G3_PAG_Base_SyRS-0262</t>
  </si>
  <si>
    <t>[WarningTable]E3PA-G3_PAG_Base_SyRS-0263</t>
  </si>
  <si>
    <t>[WarningTable]E3PA-G3_PAG_Base_SyRS-0264</t>
  </si>
  <si>
    <t>[WarningTable]E3PA-G3_PAG_Base_SyRS-0265</t>
  </si>
  <si>
    <t>[WarningTable]E3PA-G3_PAG_Base_SyRS-0266</t>
  </si>
  <si>
    <t>[WarningTable]E3PA-G3_PAG_Base_SyRS-0267</t>
  </si>
  <si>
    <t>[WarningTable]E3PA-G3_PAG_Base_SyRS-0268</t>
  </si>
  <si>
    <t>[WarningTable]E3PA-G3_PAG_Base_SyRS-0269</t>
  </si>
  <si>
    <t>[WarningTable]E3PA-G3_PAG_Base_SyRS-0270</t>
  </si>
  <si>
    <t>[WarningTable]E3PA-G3_PAG_Base_SyRS-0271</t>
  </si>
  <si>
    <t>[WarningTable]E3PA-G3_PAG_Base_SyRS-0272</t>
  </si>
  <si>
    <t>[WarningTable]E3PA-G3_PAG_Base_SyRS-0273</t>
  </si>
  <si>
    <t>[WarningTable]E3PA-G3_PAG_Base_SyRS-0274</t>
  </si>
  <si>
    <t>[WarningTable]E3PA-G3_PAG_Base_SyRS-0275</t>
  </si>
  <si>
    <t>[WarningTable]E3PA-G3_PAG_Base_SyRS-0276</t>
  </si>
  <si>
    <t>[WarningTable]E3PA-G3_PAG_Base_SyRS-0277</t>
  </si>
  <si>
    <t>[WarningTable]E3PA-G3_PAG_Base_SyRS-0278</t>
  </si>
  <si>
    <t>[WarningTable]E3PA-G3_PAG_Base_SyRS-0279</t>
  </si>
  <si>
    <t>[WarningTable]E3PA-G3_PAG_Base_SyRS-0280</t>
  </si>
  <si>
    <t>[WarningTable]E3PA-G3_PAG_Base_SyRS-0281</t>
  </si>
  <si>
    <t>[WarningTable]E3PA-G3_PAG_Base_SyRS-0282</t>
  </si>
  <si>
    <t>[WarningTable]E3PA-G3_PAG_Base_SyRS-0283</t>
  </si>
  <si>
    <t>[WarningTable]E3PA-G3_PAG_Base_SyRS-0284</t>
  </si>
  <si>
    <t>[WarningTable]E3PA-G3_PAG_Base_SyRS-0285</t>
  </si>
  <si>
    <t>[WarningTable]E3PA-G3_PAG_Base_SyRS-0286</t>
  </si>
  <si>
    <t>[WarningTable]E3PA-G3_PAG_Base_SyRS-0287</t>
  </si>
  <si>
    <t>[WarningTable]E3PA-G3_PAG_Base_SyRS-0288</t>
  </si>
  <si>
    <t>[WarningTable]E3PA-G3_PAG_Base_SyRS-0289</t>
  </si>
  <si>
    <t>[WarningTable]E3PA-G3_PAG_Base_SyRS-0290</t>
  </si>
  <si>
    <t>[WarningTable]E3PA-G3_PAG_Base_SyRS-0291</t>
  </si>
  <si>
    <t>[WarningTable]E3PA-G3_PAG_Base_SyRS-0292</t>
  </si>
  <si>
    <t>[WarningTable]E3PA-G3_PAG_Base_SyRS-0293</t>
  </si>
  <si>
    <t>[WarningTable]E3PA-G3_PAG_Base_SyRS-0294</t>
  </si>
  <si>
    <t>[WarningTable]E3PA-G3_PAG_Base_SyRS-0295</t>
  </si>
  <si>
    <t>[WarningTable]E3PA-G3_PAG_Base_SyRS-0296</t>
  </si>
  <si>
    <t>[WarningTable]E3PA-G3_PAG_Base_SyRS-0297</t>
  </si>
  <si>
    <t>[WarningTable]E3PA-G3_PAG_Base_SyRS-0298</t>
  </si>
  <si>
    <t>[WarningTable]E3PA-G3_PAG_Base_SyRS-0299</t>
  </si>
  <si>
    <t>[WarningTable]E3PA-G3_PAG_Base_SyRS-0300</t>
  </si>
  <si>
    <t>[WarningTable]E3PA-G3_PAG_Base_SyRS-0301</t>
  </si>
  <si>
    <t>[WarningTable]E3PA-G3_PAG_Base_SyRS-0302</t>
  </si>
  <si>
    <t>[WarningTable]E3PA-G3_PAG_Base_SyRS-0303</t>
  </si>
  <si>
    <t>[WarningTable]E3PA-G3_PAG_Base_SyRS-0304</t>
  </si>
  <si>
    <t>[WarningTable]E3PA-G3_PAG_Base_SyRS-0305</t>
  </si>
  <si>
    <t>[WarningTable]E3PA-G3_PAG_Base_SyRS-0306</t>
  </si>
  <si>
    <t>[WarningTable]E3PA-G3_PAG_Base_SyRS-0307</t>
  </si>
  <si>
    <t>[WarningTable]E3PA-G3_PAG_Base_SyRS-0308</t>
  </si>
  <si>
    <t>[WarningTable]E3PA-G3_PAG_Base_SyRS-0309</t>
  </si>
  <si>
    <t>[WarningTable]E3PA-G3_PAG_Base_SyRS-0310</t>
  </si>
  <si>
    <t>[WarningTable]E3PA-G3_PAG_Base_SyRS-0311</t>
  </si>
  <si>
    <t>[WarningTable]E3PA-G3_PAG_Base_SyRS-0312</t>
  </si>
  <si>
    <t>[WarningTable]E3PA-G3_PAG_Base_SyRS-0313</t>
  </si>
  <si>
    <t>[WarningTable]E3PA-G3_PAG_Base_SyRS-0314</t>
  </si>
  <si>
    <t>[WarningTable]E3PA-G3_PAG_Base_SyRS-0315</t>
  </si>
  <si>
    <t>[WarningTable]E3PA-G3_PAG_Base_SyRS-0316</t>
  </si>
  <si>
    <t>[WarningTable]E3PA-G3_PAG_Base_SyRS-0317</t>
  </si>
  <si>
    <t>[WarningTable]E3PA-G3_PAG_Base_SyRS-0318</t>
  </si>
  <si>
    <t>[WarningTable]E3PA-G3_PAG_Base_SyRS-0319</t>
  </si>
  <si>
    <t>[WarningTable]E3PA-G3_PAG_Base_SyRS-0320</t>
  </si>
  <si>
    <t>[WarningTable]E3PA-G3_PAG_Base_SyRS-0321</t>
  </si>
  <si>
    <t>[WarningTable]E3PA-G3_PAG_Base_SyRS-0322</t>
  </si>
  <si>
    <t>[WarningTable]E3PA-G3_PAG_Base_SyRS-0323</t>
  </si>
  <si>
    <t>[WarningTable]E3PA-G3_PAG_Base_SyRS-0324</t>
  </si>
  <si>
    <t>[WarningTable]E3PA-G3_PAG_Base_SyRS-0325</t>
  </si>
  <si>
    <t>[WarningTable]E3PA-G3_PAG_Base_SyRS-0326</t>
  </si>
  <si>
    <t>[WarningTable]E3PA-G3_PAG_Base_SyRS-0327</t>
  </si>
  <si>
    <t>[WarningTable]E3PA-G3_PAG_Base_SyRS-0328</t>
  </si>
  <si>
    <t>[WarningTable]E3PA-G3_PAG_Base_SyRS-0329</t>
  </si>
  <si>
    <t>[WarningTable]E3PA-G3_PAG_Base_SyRS-0330</t>
  </si>
  <si>
    <t>[WarningTable]E3PA-G3_PAG_Base_SyRS-0331</t>
  </si>
  <si>
    <t>[WarningTable]E3PA-G3_PAG_Base_SyRS-0332</t>
  </si>
  <si>
    <t>[WarningTable]E3PA-G3_PAG_Base_SyRS-0333</t>
  </si>
  <si>
    <t>[WarningTable]E3PA-G3_PAG_Base_SyRS-0334</t>
  </si>
  <si>
    <t>[WarningTable]E3PA-G3_PAG_Base_SyRS-0335</t>
  </si>
  <si>
    <t>[WarningTable]E3PA-G3_PAG_Base_SyRS-0336</t>
  </si>
  <si>
    <t>[WarningTable]E3PA-G3_PAG_Base_SyRS-0337</t>
  </si>
  <si>
    <t>[WarningTable]E3PA-G3_PAG_Base_SyRS-0338</t>
  </si>
  <si>
    <t>[WarningTable]E3PA-G3_PAG_Base_SyRS-0339</t>
  </si>
  <si>
    <t>[WarningTable]E3PA-G3_PAG_Base_SyRS-0340</t>
  </si>
  <si>
    <t>[WarningTable]E3PA-G3_PAG_Base_SyRS-0341</t>
  </si>
  <si>
    <t>[WarningTable]E3PA-G3_PAG_Base_SyRS-0342</t>
  </si>
  <si>
    <t>[WarningTable]E3PA-G3_PAG_Base_SyRS-0343</t>
  </si>
  <si>
    <t>[WarningTable]E3PA-G3_PAG_Base_SyRS-0344</t>
  </si>
  <si>
    <t>[WarningTable]E3PA-G3_PAG_Base_SyRS-0345</t>
  </si>
  <si>
    <t>[WarningTable]E3PA-G3_PAG_Base_SyRS-0346</t>
  </si>
  <si>
    <t>[WarningTable]E3PA-G3_PAG_Base_SyRS-0347</t>
  </si>
  <si>
    <t>[WarningTable]E3PA-G3_PAG_Base_SyRS-0348</t>
  </si>
  <si>
    <t>[WarningTable]E3PA-G3_PAG_Base_SyRS-0349</t>
  </si>
  <si>
    <t>[WarningTable]E3PA-G3_PAG_Base_SyRS-0350</t>
  </si>
  <si>
    <t>[WarningTable]E3PA-G3_PAG_Base_SyRS-0351</t>
  </si>
  <si>
    <t>[WarningTable]E3PA-G3_PAG_Base_SyRS-0352</t>
  </si>
  <si>
    <t>[WarningTable]E3PA-G3_PAG_Base_SyRS-0353</t>
  </si>
  <si>
    <t>[WarningTable]E3PA-G3_PAG_Base_SyRS-0354</t>
  </si>
  <si>
    <t>[WarningTable]E3PA-G3_PAG_Base_SyRS-0355</t>
  </si>
  <si>
    <t>[WarningTable]E3PA-G3_PAG_Base_SyRS-0356</t>
  </si>
  <si>
    <t>[WarningTable]E3PA-G3_PAG_Base_SyRS-0357</t>
  </si>
  <si>
    <t>[WarningTable]E3PA-G3_PAG_Base_SyRS-0358</t>
  </si>
  <si>
    <t>[WarningTable]E3PA-G3_PAG_Base_SyRS-0359</t>
  </si>
  <si>
    <t>[WarningTable]E3PA-G3_PAG_Base_SyRS-0360</t>
  </si>
  <si>
    <t>[WarningTable]E3PA-G3_PAG_Base_SyRS-0361</t>
  </si>
  <si>
    <t>[WarningTable]E3PA-G3_PAG_Base_SyRS-0362</t>
  </si>
  <si>
    <t>[WarningTable]E3PA-G3_PAG_Base_SyRS-0363</t>
  </si>
  <si>
    <t>[WarningTable]E3PA-G3_PAG_Base_SyRS-0364</t>
  </si>
  <si>
    <t>[WarningTable]E3PA-G3_PAG_Base_SyRS-0365</t>
  </si>
  <si>
    <t>[WarningTable]E3PA-G3_PAG_Base_SyRS-0366</t>
  </si>
  <si>
    <t>[WarningTable]E3PA-G3_PAG_Base_SyRS-0367</t>
  </si>
  <si>
    <t>[WarningTable]E3PA-G3_PAG_Base_SyRS-0368</t>
  </si>
  <si>
    <t>[WarningTable]E3PA-G3_PAG_Base_SyRS-0369</t>
  </si>
  <si>
    <t>[WarningTable]E3PA-G3_PAG_Base_SyRS-0370</t>
  </si>
  <si>
    <t>[WarningTable]E3PA-G3_PAG_Base_SyRS-0371</t>
  </si>
  <si>
    <t>[WarningTable]E3PA-G3_PAG_Base_SyRS-0372</t>
  </si>
  <si>
    <t>[WarningTable]E3PA-G3_PAG_Base_SyRS-0373</t>
  </si>
  <si>
    <t>[WarningTable]E3PA-G3_PAG_Base_SyRS-0374</t>
  </si>
  <si>
    <t>[WarningTable]E3PA-G3_PAG_Base_SyRS-0375</t>
  </si>
  <si>
    <t>[WarningTable]E3PA-G3_PAG_Base_SyRS-0376</t>
  </si>
  <si>
    <t>[WarningTable]E3PA-G3_PAG_Base_SyRS-0377</t>
  </si>
  <si>
    <t>[WarningTable]E3PA-G3_PAG_Base_SyRS-0378</t>
  </si>
  <si>
    <t>[WarningTable]E3PA-G3_PAG_Base_SyRS-0379</t>
  </si>
  <si>
    <t>[WarningTable]E3PA-G3_PAG_Base_SyRS-0380</t>
  </si>
  <si>
    <t>[WarningTable]E3PA-G3_PAG_Base_SyRS-0381</t>
  </si>
  <si>
    <t>[WarningTable]E3PA-G3_PAG_Base_SyRS-0382</t>
  </si>
  <si>
    <t>[WarningTable]E3PA-G3_PAG_Base_SyRS-0383</t>
  </si>
  <si>
    <t>[WarningTable]E3PA-G3_PAG_Base_SyRS-0384</t>
  </si>
  <si>
    <t>[WarningTable]E3PA-G3_PAG_Base_SyRS-0385</t>
  </si>
  <si>
    <t>[WarningTable]E3PA-G3_PAG_Base_SyRS-0386</t>
  </si>
  <si>
    <t>[WarningTable]E3PA-G3_PAG_Base_SyRS-0387</t>
  </si>
  <si>
    <t>[WarningTable]E3PA-G3_PAG_Base_SyRS-0388</t>
  </si>
  <si>
    <t>[WarningTable]E3PA-G3_PAG_Base_SyRS-0389</t>
  </si>
  <si>
    <t>[WarningTable]E3PA-G3_PAG_Base_SyRS-0390</t>
  </si>
  <si>
    <t>[WarningTable]E3PA-G3_PAG_Base_SyRS-0391</t>
  </si>
  <si>
    <t>[WarningTable]E3PA-G3_PAG_Base_SyRS-0392</t>
  </si>
  <si>
    <t>[WarningTable]E3PA-G3_PAG_Base_SyRS-0393</t>
  </si>
  <si>
    <t>[WarningTable]E3PA-G3_PAG_Base_SyRS-0394</t>
  </si>
  <si>
    <t>[WarningTable]E3PA-G3_PAG_Base_SyRS-0395</t>
  </si>
  <si>
    <t>[WarningTable]E3PA-G3_PAG_Base_SyRS-0396</t>
  </si>
  <si>
    <t>[WarningTable]E3PA-G3_PAG_Base_SyRS-0397</t>
  </si>
  <si>
    <t>[WarningTable]E3PA-G3_PAG_Base_SyRS-0398</t>
  </si>
  <si>
    <t>[WarningTable]E3PA-G3_PAG_Base_SyRS-0399</t>
  </si>
  <si>
    <t>[WarningTable]E3PA-G3_PAG_Base_SyRS-0400</t>
  </si>
  <si>
    <t>[WarningTable]E3PA-G3_PAG_Base_SyRS-0401</t>
  </si>
  <si>
    <t>[WarningTable]E3PA-G3_PAG_Base_SyRS-0402</t>
  </si>
  <si>
    <t>[WarningTable]E3PA-G3_PAG_Base_SyRS-0403</t>
  </si>
  <si>
    <t>[WarningTable]E3PA-G3_PAG_Base_SyRS-0404</t>
  </si>
  <si>
    <t>[WarningTable]E3PA-G3_PAG_Base_SyRS-0405</t>
  </si>
  <si>
    <t>[WarningTable]E3PA-G3_PAG_Base_SyRS-0406</t>
  </si>
  <si>
    <t>[WarningTable]E3PA-G3_PAG_Base_SyRS-0407</t>
  </si>
  <si>
    <t>[WarningTable]E3PA-G3_PAG_Base_SyRS-0408</t>
  </si>
  <si>
    <t>[WarningTable]E3PA-G3_PAG_Base_SyRS-0409</t>
  </si>
  <si>
    <t>[WarningTable]E3PA-G3_PAG_Base_SyRS-0410</t>
  </si>
  <si>
    <t>[WarningTable]E3PA-G3_PAG_Base_SyRS-0411</t>
  </si>
  <si>
    <t>[WarningTable]E3PA-G3_PAG_Base_SyRS-0412</t>
  </si>
  <si>
    <t>[WarningTable]E3PA-G3_PAG_Base_SyRS-0413</t>
  </si>
  <si>
    <t>[WarningTable]E3PA-G3_PAG_Base_SyRS-0414</t>
  </si>
  <si>
    <t>[WarningTable]E3PA-G3_PAG_Base_SyRS-0415</t>
  </si>
  <si>
    <t>[WarningTable]E3PA-G3_PAG_Base_SyRS-0416</t>
  </si>
  <si>
    <t>[WarningTable]E3PA-G3_PAG_Base_SyRS-0417</t>
  </si>
  <si>
    <t>[WarningTable]E3PA-G3_PAG_Base_SyRS-0418</t>
  </si>
  <si>
    <t>[WarningTable]E3PA-G3_PAG_Base_SyRS-0419</t>
  </si>
  <si>
    <t>[WarningTable]E3PA-G3_PAG_Base_SyRS-0420</t>
  </si>
  <si>
    <t>[WarningTable]E3PA-G3_PAG_Base_SyRS-0421</t>
  </si>
  <si>
    <t>[WarningTable]E3PA-G3_PAG_Base_SyRS-0422</t>
  </si>
  <si>
    <t>[WarningTable]E3PA-G3_PAG_Base_SyRS-0423</t>
  </si>
  <si>
    <t>[WarningTable]E3PA-G3_PAG_Base_SyRS-0424</t>
  </si>
  <si>
    <t>[WarningTable]E3PA-G3_PAG_Base_SyRS-0425</t>
  </si>
  <si>
    <t>[WarningTable]E3PA-G3_PAG_Base_SyRS-0426</t>
  </si>
  <si>
    <t>[WarningTable]E3PA-G3_PAG_Base_SyRS-0427</t>
  </si>
  <si>
    <t>[WarningTable]E3PA-G3_PAG_Base_SyRS-0428</t>
  </si>
  <si>
    <t>[WarningTable]E3PA-G3_PAG_Base_SyRS-0429</t>
  </si>
  <si>
    <t>[WarningTable]E3PA-G3_PAG_Base_SyRS-0430</t>
  </si>
  <si>
    <t>[WarningTable]E3PA-G3_PAG_Base_SyRS-0431</t>
  </si>
  <si>
    <t>[WarningTable]E3PA-G3_PAG_Base_SyRS-0432</t>
  </si>
  <si>
    <t>[WarningTable]E3PA-G3_PAG_Base_SyRS-0433</t>
  </si>
  <si>
    <t>[WarningTable]E3PA-G3_PAG_Base_SyRS-0434</t>
  </si>
  <si>
    <t>[WarningTable]E3PA-G3_PAG_Base_SyRS-0435</t>
  </si>
  <si>
    <t>[WarningTable]E3PA-G3_PAG_Base_SyRS-0436</t>
  </si>
  <si>
    <t>[WarningTable]E3PA-G3_PAG_Base_SyRS-0437</t>
  </si>
  <si>
    <t>[WarningTable]E3PA-G3_PAG_Base_SyRS-0438</t>
  </si>
  <si>
    <t>[WarningTable]E3PA-G3_PAG_Base_SyRS-0439</t>
  </si>
  <si>
    <t>[WarningTable]E3PA-G3_PAG_Base_SyRS-0440</t>
  </si>
  <si>
    <t>[WarningTable]E3PA-G3_PAG_Base_SyRS-0441</t>
  </si>
  <si>
    <t>[WarningTable]E3PA-G3_PAG_Base_SyRS-0442</t>
  </si>
  <si>
    <t>[WarningTable]E3PA-G3_PAG_Base_SyRS-0443</t>
  </si>
  <si>
    <t>[WarningTable]E3PA-G3_PAG_Base_SyRS-0444</t>
  </si>
  <si>
    <t>[WarningTable]E3PA-G3_PAG_Base_SyRS-0445</t>
  </si>
  <si>
    <t>[WarningTable]E3PA-G3_PAG_Base_SyRS-0446</t>
  </si>
  <si>
    <t>[WarningTable]E3PA-G3_PAG_Base_SyRS-0447</t>
  </si>
  <si>
    <t>[WarningTable]E3PA-G3_PAG_Base_SyRS-0448</t>
  </si>
  <si>
    <t>[WarningTable]E3PA-G3_PAG_Base_SyRS-0449</t>
  </si>
  <si>
    <t>[WarningTable]E3PA-G3_PAG_Base_SyRS-0450</t>
  </si>
  <si>
    <t>[WarningTable]E3PA-G3_PAG_Base_SyRS-0451</t>
  </si>
  <si>
    <t>[WarningTable]E3PA-G3_PAG_Base_SyRS-0452</t>
  </si>
  <si>
    <t>[WarningTable]E3PA-G3_PAG_Base_SyRS-0453</t>
  </si>
  <si>
    <t>[WarningTable]E3PA-G3_PAG_Base_SyRS-0454</t>
  </si>
  <si>
    <t>[WarningTable]E3PA-G3_PAG_Base_SyRS-0455</t>
  </si>
  <si>
    <t>[WarningTable]E3PA-G3_PAG_Base_SyRS-0456</t>
  </si>
  <si>
    <t>[WarningTable]E3PA-G3_PAG_Base_SyRS-0457</t>
  </si>
  <si>
    <t>[WarningTable]E3PA-G3_PAG_Base_SyRS-0458</t>
  </si>
  <si>
    <t>[WarningTable]E3PA-G3_PAG_Base_SyRS-0459</t>
  </si>
  <si>
    <t>[WarningTable]E3PA-G3_PAG_Base_SyRS-0460</t>
  </si>
  <si>
    <t>[WarningTable]E3PA-G3_PAG_Base_SyRS-0461</t>
  </si>
  <si>
    <t>[WarningTable]E3PA-G3_PAG_Base_SyRS-0462</t>
  </si>
  <si>
    <t>[WarningTable]E3PA-G3_PAG_Base_SyRS-0463</t>
  </si>
  <si>
    <t>[WarningTable]E3PA-G3_PAG_Base_SyRS-0464</t>
  </si>
  <si>
    <t>[WarningTable]E3PA-G3_PAG_Base_SyRS-0465</t>
  </si>
  <si>
    <t>[WarningTable]E3PA-G3_PAG_Base_SyRS-0466</t>
  </si>
  <si>
    <t>[WarningTable]E3PA-G3_PAG_Base_SyRS-0467</t>
  </si>
  <si>
    <t>[WarningTable]E3PA-G3_PAG_Base_SyRS-0468</t>
  </si>
  <si>
    <t>[WarningTable]E3PA-G3_PAG_Base_SyRS-0469</t>
  </si>
  <si>
    <t>[WarningTable]E3PA-G3_PAG_Base_SyRS-0470</t>
  </si>
  <si>
    <t>[WarningTable]E3PA-G3_PAG_Base_SyRS-0471</t>
  </si>
  <si>
    <t>[WarningTable]E3PA-G3_PAG_Base_SyRS-0472</t>
  </si>
  <si>
    <t>[WarningTable]E3PA-G3_PAG_Base_SyRS-0473</t>
  </si>
  <si>
    <t>[WarningTable]E3PA-G3_PAG_Base_SyRS-0474</t>
  </si>
  <si>
    <t>[WarningTable]E3PA-G3_PAG_Base_SyRS-0475</t>
  </si>
  <si>
    <t>[WarningTable]E3PA-G3_PAG_Base_SyRS-0476</t>
  </si>
  <si>
    <t>[WarningTable]E3PA-G3_PAG_Base_SyRS-0477</t>
  </si>
  <si>
    <t>[WarningTable]E3PA-G3_PAG_Base_SyRS-0478</t>
  </si>
  <si>
    <t>[WarningTable]E3PA-G3_PAG_Base_SyRS-0479</t>
  </si>
  <si>
    <t>[WarningTable]E3PA-G3_PAG_Base_SyRS-0480</t>
  </si>
  <si>
    <t>[WarningTable]E3PA-G3_PAG_Base_SyRS-0481</t>
  </si>
  <si>
    <t>[WarningTable]E3PA-G3_PAG_Base_SyRS-0482</t>
  </si>
  <si>
    <t>[WarningTable]E3PA-G3_PAG_Base_SyRS-0483</t>
  </si>
  <si>
    <t>[WarningTable]E3PA-G3_PAG_Base_SyRS-0484</t>
  </si>
  <si>
    <t>[WarningTable]E3PA-G3_PAG_Base_SyRS-0485</t>
  </si>
  <si>
    <t>[WarningTable]E3PA-G3_PAG_Base_SyRS-0486</t>
  </si>
  <si>
    <t>[WarningTable]E3PA-G3_PAG_Base_SyRS-0487</t>
  </si>
  <si>
    <t>[WarningTable]E3PA-G3_PAG_Base_SyRS-0488</t>
  </si>
  <si>
    <t>[WarningTable]E3PA-G3_PAG_Base_SyRS-0489</t>
  </si>
  <si>
    <t>[WarningTable]E3PA-G3_PAG_Base_SyRS-0490</t>
  </si>
  <si>
    <t>[WarningTable]E3PA-G3_PAG_Base_SyRS-0491</t>
  </si>
  <si>
    <t>[WarningTable]E3PA-G3_PAG_Base_SyRS-0492</t>
  </si>
  <si>
    <t>[WarningTable]E3PA-G3_PAG_Base_SyRS-0493</t>
  </si>
  <si>
    <t>[WarningTable]E3PA-G3_PAG_Base_SyRS-0494</t>
  </si>
  <si>
    <t>[WarningTable]E3PA-G3_PAG_Base_SyRS-0495</t>
  </si>
  <si>
    <t>[WarningTable]E3PA-G3_PAG_Base_SyRS-0496</t>
  </si>
  <si>
    <t>[WarningTable]E3PA-G3_PAG_Base_SyRS-0497</t>
  </si>
  <si>
    <t>[WarningTable]E3PA-G3_PAG_Base_SyRS-0498</t>
  </si>
  <si>
    <t>[WarningTable]E3PA-G3_PAG_Base_SyRS-0499</t>
  </si>
  <si>
    <t>[WarningTable]E3PA-G3_PAG_Base_SyRS-0500</t>
  </si>
  <si>
    <t>[WarningTable]E3PA-G3_PAG_Base_SyRS-0501</t>
  </si>
  <si>
    <t>[WarningTable]E3PA-G3_PAG_Base_SyRS-0502</t>
  </si>
  <si>
    <t>[WarningTable]E3PA-G3_PAG_Base_SyRS-0503</t>
  </si>
  <si>
    <t>[WarningTable]E3PA-G3_PAG_Base_SyRS-0504</t>
  </si>
  <si>
    <t>[WarningTable]E3PA-G3_PAG_Base_SyRS-0505</t>
  </si>
  <si>
    <t>[WarningTable]E3PA-G3_PAG_Base_SyRS-0506</t>
  </si>
  <si>
    <t>[WarningTable]E3PA-G3_PAG_Base_SyRS-0507</t>
  </si>
  <si>
    <t>[WarningTable]E3PA-G3_PAG_Base_SyRS-0508</t>
  </si>
  <si>
    <t>[WarningTable]E3PA-G3_PAG_Base_SyRS-0509</t>
  </si>
  <si>
    <t>[WarningTable]E3PA-G3_PAG_Base_SyRS-0510</t>
  </si>
  <si>
    <t>[WarningTable]E3PA-G3_PAG_Base_SyRS-0511</t>
  </si>
  <si>
    <t>[WarningTable]E3PA-G3_PAG_Base_SyRS-0512</t>
  </si>
  <si>
    <t>[WarningTable]E3PA-G3_PAG_Base_SyRS-0513</t>
  </si>
  <si>
    <t>[WarningTable]E3PA-G3_PAG_Base_SyRS-0514</t>
  </si>
  <si>
    <t>[WarningTable]E3PA-G3_PAG_Base_SyRS-0515</t>
  </si>
  <si>
    <t>[WarningTable]E3PA-G3_PAG_Base_SyRS-0516</t>
  </si>
  <si>
    <t>[WarningTable]E3PA-G3_PAG_Base_SyRS-0517</t>
  </si>
  <si>
    <t>[WarningTable]E3PA-G3_PAG_Base_SyRS-0518</t>
  </si>
  <si>
    <t>[WarningTable]E3PA-G3_PAG_Base_SyRS-0519</t>
  </si>
  <si>
    <t>[WarningTable]E3PA-G3_PAG_Base_SyRS-0520</t>
  </si>
  <si>
    <t>[WarningTable]E3PA-G3_PAG_Base_SyRS-0521</t>
  </si>
  <si>
    <t>[WarningTable]E3PA-G3_PAG_Base_SyRS-0522</t>
  </si>
  <si>
    <t>[WarningTable]E3PA-G3_PAG_Base_SyRS-0523</t>
  </si>
  <si>
    <t>[WarningTable]E3PA-G3_PAG_Base_SyRS-0524</t>
  </si>
  <si>
    <t>[WarningTable]E3PA-G3_PAG_Base_SyRS-0525</t>
  </si>
  <si>
    <t>[WarningTable]E3PA-G3_PAG_Base_SyRS-0526</t>
  </si>
  <si>
    <t>[WarningTable]E3PA-G3_PAG_Base_SyRS-0527</t>
  </si>
  <si>
    <t>[WarningTable]E3PA-G3_PAG_Base_SyRS-0528</t>
  </si>
  <si>
    <t>[WarningTable]E3PA-G3_PAG_Base_SyRS-0529</t>
  </si>
  <si>
    <t>[WarningTable]E3PA-G3_PAG_Base_SyRS-0530</t>
  </si>
  <si>
    <t>[WarningTable]E3PA-G3_PAG_Base_SyRS-0531</t>
  </si>
  <si>
    <t>[WarningTable]E3PA-G3_PAG_Base_SyRS-0532</t>
  </si>
  <si>
    <t>[WarningTable]E3PA-G3_PAG_Base_SyRS-0533</t>
  </si>
  <si>
    <t>[WarningTable]E3PA-G3_PAG_Base_SyRS-0534</t>
  </si>
  <si>
    <t>[WarningTable]E3PA-G3_PAG_Base_SyRS-0535</t>
  </si>
  <si>
    <t>[WarningTable]E3PA-G3_PAG_Base_SyRS-0536</t>
  </si>
  <si>
    <t>[WarningTable]E3PA-G3_PAG_Base_SyRS-0537</t>
  </si>
  <si>
    <t>[WarningTable]E3PA-G3_PAG_Base_SyRS-0538</t>
  </si>
  <si>
    <t>[WarningTable]E3PA-G3_PAG_Base_SyRS-0539</t>
  </si>
  <si>
    <t>[WarningTable]E3PA-G3_PAG_Base_SyRS-0540</t>
  </si>
  <si>
    <t>[WarningTable]E3PA-G3_PAG_Base_SyRS-0541</t>
  </si>
  <si>
    <t>[WarningTable]E3PA-G3_PAG_Base_SyRS-0542</t>
  </si>
  <si>
    <t>[WarningTable]E3PA-G3_PAG_Base_SyRS-0543</t>
  </si>
  <si>
    <t>[WarningTable]E3PA-G3_PAG_Base_SyRS-0544</t>
  </si>
  <si>
    <t>[WarningTable]E3PA-G3_PAG_Base_SyRS-0545</t>
  </si>
  <si>
    <t>[WarningTable]E3PA-G3_PAG_Base_SyRS-0546</t>
  </si>
  <si>
    <t>[WarningTable]E3PA-G3_PAG_Base_SyRS-0547</t>
  </si>
  <si>
    <t>[WarningTable]E3PA-G3_PAG_Base_SyRS-0548</t>
  </si>
  <si>
    <t>[WarningTable]E3PA-G3_PAG_Base_SyRS-0549</t>
  </si>
  <si>
    <t>[WarningTable]E3PA-G3_PAG_Base_SyRS-0550</t>
  </si>
  <si>
    <t>[WarningTable]E3PA-G3_PAG_Base_SyRS-0551</t>
  </si>
  <si>
    <t>[WarningTable]E3PA-G3_PAG_Base_SyRS-0552</t>
  </si>
  <si>
    <t>[WarningTable]E3PA-G3_PAG_Base_SyRS-0553</t>
  </si>
  <si>
    <t>[WarningTable]E3PA-G3_PAG_Base_SyRS-0554</t>
  </si>
  <si>
    <t>[WarningTable]E3PA-G3_PAG_Base_SyRS-0555</t>
  </si>
  <si>
    <t>[WarningTable]E3PA-G3_PAG_Base_SyRS-0556</t>
  </si>
  <si>
    <t>[WarningTable]E3PA-G3_PAG_Base_SyRS-0557</t>
  </si>
  <si>
    <t>[WarningTable]E3PA-G3_PAG_Base_SyRS-0558</t>
  </si>
  <si>
    <t>[WarningTable]E3PA-G3_PAG_Base_SyRS-0559</t>
  </si>
  <si>
    <t>[WarningTable]E3PA-G3_PAG_Base_SyRS-0560</t>
  </si>
  <si>
    <t>[WarningTable]E3PA-G3_PAG_Base_SyRS-0561</t>
  </si>
  <si>
    <t>[WarningTable]E3PA-G3_PAG_Base_SyRS-0562</t>
  </si>
  <si>
    <t>[WarningTable]E3PA-G3_PAG_Base_SyRS-0563</t>
  </si>
  <si>
    <t>[WarningTable]E3PA-G3_PAG_Base_SyRS-0564</t>
  </si>
  <si>
    <t>[WarningTable]E3PA-G3_PAG_Base_SyRS-0565</t>
  </si>
  <si>
    <t>[WarningTable]E3PA-G3_PAG_Base_SyRS-0566</t>
  </si>
  <si>
    <t>[WarningTable]E3PA-G3_PAG_Base_SyRS-0567</t>
  </si>
  <si>
    <t>[WarningTable]E3PA-G3_PAG_Base_SyRS-0568</t>
  </si>
  <si>
    <t>[WarningTable]E3PA-G3_PAG_Base_SyRS-0569</t>
  </si>
  <si>
    <t>[WarningTable]E3PA-G3_PAG_Base_SyRS-0570</t>
  </si>
  <si>
    <t>[WarningTable]E3PA-G3_PAG_Base_SyRS-0571</t>
  </si>
  <si>
    <t>[WarningTable]E3PA-G3_PAG_Base_SyRS-0572</t>
  </si>
  <si>
    <t>[WarningTable]E3PA-G3_PAG_Base_SyRS-0573</t>
  </si>
  <si>
    <t>[WarningTable]E3PA-G3_PAG_Base_SyRS-0574</t>
  </si>
  <si>
    <t>[WarningTable]E3PA-G3_PAG_Base_SyRS-0575</t>
  </si>
  <si>
    <t>[WarningTable]E3PA-G3_PAG_Base_SyRS-0576</t>
  </si>
  <si>
    <t>[WarningTable]E3PA-G3_PAG_Base_SyRS-0577</t>
  </si>
  <si>
    <t>[WarningTable]E3PA-G3_PAG_Base_SyRS-0578</t>
  </si>
  <si>
    <t>[WarningTable]E3PA-G3_PAG_Base_SyRS-0579</t>
  </si>
  <si>
    <t>[WarningTable]E3PA-G3_PAG_Base_SyRS-0580</t>
  </si>
  <si>
    <t>[WarningTable]E3PA-G3_PAG_Base_SyRS-0581</t>
  </si>
  <si>
    <t>[WarningTable]E3PA-G3_PAG_Base_SyRS-0582</t>
  </si>
  <si>
    <t>[WarningTable]E3PA-G3_PAG_Base_SyRS-0583</t>
  </si>
  <si>
    <t>[WarningTable]E3PA-G3_PAG_Base_SyRS-0584</t>
  </si>
  <si>
    <t>[WarningTable]E3PA-G3_PAG_Base_SyRS-0585</t>
  </si>
  <si>
    <t>[WarningTable]E3PA-G3_PAG_Base_SyRS-0586</t>
  </si>
  <si>
    <t>[WarningTable]E3PA-G3_PAG_Base_SyRS-0587</t>
  </si>
  <si>
    <t>[WarningTable]E3PA-G3_PAG_Base_SyRS-0588</t>
  </si>
  <si>
    <t>[WarningTable]E3PA-G3_PAG_Base_SyRS-0589</t>
  </si>
  <si>
    <t>[WarningTable]E3PA-G3_PAG_Base_SyRS-0590</t>
  </si>
  <si>
    <t>[WarningTable]E3PA-G3_PAG_Base_SyRS-0591</t>
  </si>
  <si>
    <t>[WarningTable]E3PA-G3_PAG_Base_SyRS-0592</t>
  </si>
  <si>
    <t>[WarningTable]E3PA-G3_PAG_Base_SyRS-0593</t>
  </si>
  <si>
    <t>[WarningTable]E3PA-G3_PAG_Base_SyRS-0594</t>
  </si>
  <si>
    <t>[WarningTable]E3PA-G3_PAG_Base_SyRS-0595</t>
  </si>
  <si>
    <t>[WarningTable]E3PA-G3_PAG_Base_SyRS-0596</t>
  </si>
  <si>
    <t>[WarningTable]E3PA-G3_PAG_Base_SyRS-0597</t>
  </si>
  <si>
    <t>[WarningTable]E3PA-G3_PAG_Base_SyRS-0598</t>
  </si>
  <si>
    <t>[WarningTable]E3PA-G3_PAG_Base_SyRS-0599</t>
  </si>
  <si>
    <t>[WarningTable]E3PA-G3_PAG_Base_SyRS-0600</t>
  </si>
  <si>
    <t>[WarningTable]E3PA-G3_PAG_Base_SyRS-0601</t>
  </si>
  <si>
    <t>[WarningTable]E3PA-G3_PAG_Base_SyRS-0602</t>
  </si>
  <si>
    <t>[WarningTable]E3PA-G3_PAG_Base_SyRS-0603</t>
  </si>
  <si>
    <t>[WarningTable]E3PA-G3_PAG_Base_SyRS-0604</t>
  </si>
  <si>
    <t>[WarningTable]E3PA-G3_PAG_Base_SyRS-0605</t>
  </si>
  <si>
    <t>[WarningTable]E3PA-G3_PAG_Base_SyRS-0606</t>
  </si>
  <si>
    <t>[WarningTable]E3PA-G3_PAG_Base_SyRS-0607</t>
  </si>
  <si>
    <t>[WarningTable]E3PA-G3_PAG_Base_SyRS-0608</t>
  </si>
  <si>
    <t>[WarningTable]E3PA-G3_PAG_Base_SyRS-0609</t>
  </si>
  <si>
    <t>[WarningTable]E3PA-G3_PAG_Base_SyRS-0610</t>
  </si>
  <si>
    <t>[WarningTable]E3PA-G3_PAG_Base_SyRS-0611</t>
  </si>
  <si>
    <t>[WarningTable]E3PA-G3_PAG_Base_SyRS-0612</t>
  </si>
  <si>
    <t>[WarningTable]E3PA-G3_PAG_Base_SyRS-0613</t>
  </si>
  <si>
    <t>[WarningTable]E3PA-G3_PAG_Base_SyRS-0614</t>
  </si>
  <si>
    <t>[WarningTable]E3PA-G3_PAG_Base_SyRS-0615</t>
  </si>
  <si>
    <t>[WarningTable]E3PA-G3_PAG_Base_SyRS-0616</t>
  </si>
  <si>
    <t>[WarningTable]E3PA-G3_PAG_Base_SyRS-0617</t>
  </si>
  <si>
    <t>[WarningTable]E3PA-G3_PAG_Base_SyRS-0618</t>
  </si>
  <si>
    <t>[WarningTable]E3PA-G3_PAG_Base_SyRS-0619</t>
  </si>
  <si>
    <t>[WarningTable]E3PA-G3_PAG_Base_SyRS-0620</t>
  </si>
  <si>
    <t>[WarningTable]E3PA-G3_PAG_Base_SyRS-0621</t>
  </si>
  <si>
    <t>[WarningTable]E3PA-G3_PAG_Base_SyRS-0622</t>
  </si>
  <si>
    <t>[WarningTable]E3PA-G3_PAG_Base_SyRS-0623</t>
  </si>
  <si>
    <t>[WarningTable]E3PA-G3_PAG_Base_SyRS-0624</t>
  </si>
  <si>
    <t>[WarningTable]E3PA-G3_PAG_Base_SyRS-0625</t>
  </si>
  <si>
    <t>[WarningTable]E3PA-G3_PAG_Base_SyRS-0626</t>
  </si>
  <si>
    <t>[WarningTable]E3PA-G3_PAG_Base_SyRS-0627</t>
  </si>
  <si>
    <t>[WarningTable]E3PA-G3_PAG_Base_SyRS-0628</t>
  </si>
  <si>
    <t>[WarningTable]E3PA-G3_PAG_Base_SyRS-0629</t>
  </si>
  <si>
    <t>[WarningTable]E3PA-G3_PAG_Base_SyRS-0630</t>
  </si>
  <si>
    <t>[WarningTable]E3PA-G3_PAG_Base_SyRS-0631</t>
  </si>
  <si>
    <t>[WarningTable]E3PA-G3_PAG_Base_SyRS-0632</t>
  </si>
  <si>
    <t>[WarningTable]E3PA-G3_PAG_Base_SyRS-0633</t>
  </si>
  <si>
    <t>[WarningTable]E3PA-G3_PAG_Base_SyRS-0634</t>
  </si>
  <si>
    <t>[WarningTable]E3PA-G3_PAG_Base_SyRS-0635</t>
  </si>
  <si>
    <t>[WarningTable]E3PA-G3_PAG_Base_SyRS-0636</t>
  </si>
  <si>
    <t>[WarningTable]E3PA-G3_PAG_Base_SyRS-0637</t>
  </si>
  <si>
    <t>[WarningTable]E3PA-G3_PAG_Base_SyRS-0638</t>
  </si>
  <si>
    <t>[WarningTable]E3PA-G3_PAG_Base_SyRS-0639</t>
  </si>
  <si>
    <t>[WarningTable]E3PA-G3_PAG_Base_SyRS-0640</t>
  </si>
  <si>
    <t>[WarningTable]E3PA-G3_PAG_Base_SyRS-0641</t>
  </si>
  <si>
    <t>[WarningTable]E3PA-G3_PAG_Base_SyRS-0642</t>
  </si>
  <si>
    <t>[WarningTable]E3PA-G3_PAG_Base_SyRS-0643</t>
  </si>
  <si>
    <t>[WarningTable]E3PA-G3_PAG_Base_SyRS-0644</t>
  </si>
  <si>
    <t>[WarningTable]E3PA-G3_PAG_Base_SyRS-0645</t>
  </si>
  <si>
    <t>[WarningTable]E3PA-G3_PAG_Base_SyRS-0646</t>
  </si>
  <si>
    <t>[WarningTable]E3PA-G3_PAG_Base_SyRS-0647</t>
  </si>
  <si>
    <t>[WarningTable]E3PA-G3_PAG_Base_SyRS-0648</t>
  </si>
  <si>
    <t>[WarningTable]E3PA-G3_PAG_Base_SyRS-0649</t>
  </si>
  <si>
    <t>[WarningTable]E3PA-G3_PAG_Base_SyRS-0650</t>
  </si>
  <si>
    <t>[WarningTable]E3PA-G3_PAG_Base_SyRS-0651</t>
  </si>
  <si>
    <t>[WarningTable]E3PA-G3_PAG_Base_SyRS-0652</t>
  </si>
  <si>
    <t>[WarningTable]E3PA-G3_PAG_Base_SyRS-0653</t>
  </si>
  <si>
    <t>[WarningTable]E3PA-G3_PAG_Base_SyRS-0654</t>
  </si>
  <si>
    <t>[WarningTable]E3PA-G3_PAG_Base_SyRS-0655</t>
  </si>
  <si>
    <t>[WarningTable]E3PA-G3_PAG_Base_SyRS-0656</t>
  </si>
  <si>
    <t>[WarningTable]E3PA-G3_PAG_Base_SyRS-0657</t>
  </si>
  <si>
    <t>[WarningTable]E3PA-G3_PAG_Base_SyRS-0658</t>
  </si>
  <si>
    <t>[WarningTable]E3PA-G3_PAG_Base_SyRS-0659</t>
  </si>
  <si>
    <t>[WarningTable]E3PA-G3_PAG_Base_SyRS-0660</t>
  </si>
  <si>
    <t>[WarningTable]E3PA-G3_PAG_Base_SyRS-0661</t>
  </si>
  <si>
    <t>[WarningTable]E3PA-G3_PAG_Base_SyRS-0662</t>
  </si>
  <si>
    <t>[WarningTable]E3PA-G3_PAG_Base_SyRS-0663</t>
  </si>
  <si>
    <t>[WarningTable]E3PA-G3_PAG_Base_SyRS-0664</t>
  </si>
  <si>
    <t>[WarningTable]E3PA-G3_PAG_Base_SyRS-0665</t>
  </si>
  <si>
    <t>[WarningTable]E3PA-G3_PAG_Base_SyRS-0666</t>
  </si>
  <si>
    <t>[WarningTable]E3PA-G3_PAG_Base_SyRS-0667</t>
  </si>
  <si>
    <t>[WarningTable]E3PA-G3_PAG_Base_SyRS-0668</t>
  </si>
  <si>
    <t>[WarningTable]E3PA-G3_PAG_Base_SyRS-0669</t>
  </si>
  <si>
    <t>[WarningTable]E3PA-G3_PAG_Base_SyRS-0670</t>
  </si>
  <si>
    <t>[WarningTable]E3PA-G3_PAG_Base_SyRS-0671</t>
  </si>
  <si>
    <t>[WarningTable]E3PA-G3_PAG_Base_SyRS-0672</t>
  </si>
  <si>
    <t>[WarningTable]E3PA-G3_PAG_Base_SyRS-0673</t>
  </si>
  <si>
    <t>[WarningTable]E3PA-G3_PAG_Base_SyRS-0674</t>
  </si>
  <si>
    <t>[WarningTable]E3PA-G3_PAG_Base_SyRS-0675</t>
  </si>
  <si>
    <t>[WarningTable]E3PA-G3_PAG_Base_SyRS-0676</t>
  </si>
  <si>
    <t>[WarningTable]E3PA-G3_PAG_Base_SyRS-0677</t>
  </si>
  <si>
    <t>[WarningTable]E3PA-G3_PAG_Base_SyRS-0678</t>
  </si>
  <si>
    <t>[WarningTable]E3PA-G3_PAG_Base_SyRS-0679</t>
  </si>
  <si>
    <t>[WarningTable]E3PA-G3_PAG_Base_SyRS-0680</t>
  </si>
  <si>
    <t>[WarningTable]E3PA-G3_PAG_Base_SyRS-0681</t>
  </si>
  <si>
    <t>[WarningTable]E3PA-G3_PAG_Base_SyRS-0682</t>
  </si>
  <si>
    <t>[WarningTable]E3PA-G3_PAG_Base_SyRS-0683</t>
  </si>
  <si>
    <t>[WarningTable]E3PA-G3_PAG_Base_SyRS-0684</t>
  </si>
  <si>
    <t>[WarningTable]E3PA-G3_PAG_Base_SyRS-0685</t>
  </si>
  <si>
    <t>[WarningTable]E3PA-G3_PAG_Base_SyRS-0686</t>
  </si>
  <si>
    <t>[WarningTable]E3PA-G3_PAG_Base_SyRS-0687</t>
  </si>
  <si>
    <t>[WarningTable]E3PA-G3_PAG_Base_SyRS-0688</t>
  </si>
  <si>
    <t>[WarningTable]E3PA-G3_PAG_Base_SyRS-0689</t>
  </si>
  <si>
    <t>[WarningTable]E3PA-G3_PAG_Base_SyRS-0690</t>
  </si>
  <si>
    <t>[WarningTable]E3PA-G3_PAG_Base_SyRS-0691</t>
  </si>
  <si>
    <t>[WarningTable]E3PA-G3_PAG_Base_SyRS-0692</t>
  </si>
  <si>
    <t>[WarningTable]E3PA-G3_PAG_Base_SyRS-0693</t>
  </si>
  <si>
    <t>[WarningTable]E3PA-G3_PAG_Base_SyRS-0694</t>
  </si>
  <si>
    <t>[WarningTable]E3PA-G3_PAG_Base_SyRS-0695</t>
  </si>
  <si>
    <t>[WarningTable]E3PA-G3_PAG_Base_SyRS-0696</t>
  </si>
  <si>
    <t>[WarningTable]E3PA-G3_PAG_Base_SyRS-0697</t>
  </si>
  <si>
    <t>[WarningTable]E3PA-G3_PAG_Base_SyRS-0698</t>
  </si>
  <si>
    <t>[WarningTable]E3PA-G3_PAG_Base_SyRS-0699</t>
  </si>
  <si>
    <t>[WarningTable]E3PA-G3_PAG_Base_SyRS-0700</t>
  </si>
  <si>
    <t>[WarningTable]E3PA-G3_PAG_Base_SyRS-0701</t>
  </si>
  <si>
    <t>[WarningTable]E3PA-G3_PAG_Base_SyRS-0702</t>
  </si>
  <si>
    <t>[WarningTable]E3PA-G3_PAG_Base_SyRS-0703</t>
  </si>
  <si>
    <t>[WarningTable]E3PA-G3_PAG_Base_SyRS-0704</t>
  </si>
  <si>
    <t>[WarningTable]E3PA-G3_PAG_Base_SyRS-0705</t>
  </si>
  <si>
    <t>[WarningTable]E3PA-G3_PAG_Base_SyRS-0706</t>
  </si>
  <si>
    <t>[WarningTable]E3PA-G3_PAG_Base_SyRS-0707</t>
  </si>
  <si>
    <t>[WarningTable]E3PA-G3_PAG_Base_SyRS-0708</t>
  </si>
  <si>
    <t>[WarningTable]E3PA-G3_PAG_Base_SyRS-0709</t>
  </si>
  <si>
    <t>[WarningTable]E3PA-G3_PAG_Base_SyRS-0710</t>
  </si>
  <si>
    <t>[WarningTable]E3PA-G3_PAG_Base_SyRS-0711</t>
  </si>
  <si>
    <t>[WarningTable]E3PA-G3_PAG_Base_SyRS-0712</t>
  </si>
  <si>
    <t>[WarningTable]E3PA-G3_PAG_Base_SyRS-0713</t>
  </si>
  <si>
    <t>[WarningTable]E3PA-G3_PAG_Base_SyRS-0714</t>
  </si>
  <si>
    <t>[WarningTable]E3PA-G3_PAG_Base_SyRS-0715</t>
  </si>
  <si>
    <t>[WarningTable]E3PA-G3_PAG_Base_SyRS-0716</t>
  </si>
  <si>
    <t>[WarningTable]E3PA-G3_PAG_Base_SyRS-0717</t>
  </si>
  <si>
    <t>[WarningTable]E3PA-G3_PAG_Base_SyRS-0718</t>
  </si>
  <si>
    <t>[WarningTable]E3PA-G3_PAG_Base_SyRS-0719</t>
  </si>
  <si>
    <t>[WarningTable]E3PA-G3_PAG_Base_SyRS-0720</t>
  </si>
  <si>
    <t>[WarningTable]E3PA-G3_PAG_Base_SyRS-0721</t>
  </si>
  <si>
    <t>[WarningTable]E3PA-G3_PAG_Base_SyRS-0722</t>
  </si>
  <si>
    <t>[WarningTable]E3PA-G3_PAG_Base_SyRS-0723</t>
  </si>
  <si>
    <t>[WarningTable]E3PA-G3_PAG_Base_SyRS-0724</t>
  </si>
  <si>
    <t>[WarningTable]E3PA-G3_PAG_Base_SyRS-0725</t>
  </si>
  <si>
    <t>[WarningTable]E3PA-G3_PAG_Base_SyRS-0726</t>
  </si>
  <si>
    <t>[WarningTable]E3PA-G3_PAG_Base_SyRS-0727</t>
  </si>
  <si>
    <t>[WarningTable]E3PA-G3_PAG_Base_SyRS-0728</t>
  </si>
  <si>
    <t>[WarningTable]E3PA-G3_PAG_Base_SyRS-0729</t>
  </si>
  <si>
    <t>[WarningTable]E3PA-G3_PAG_Base_SyRS-0730</t>
  </si>
  <si>
    <t>[WarningTable]E3PA-G3_PAG_Base_SyRS-0731</t>
  </si>
  <si>
    <t>[WarningTable]E3PA-G3_PAG_Base_SyRS-0732</t>
  </si>
  <si>
    <t>[WarningTable]E3PA-G3_PAG_Base_SyRS-0733</t>
  </si>
  <si>
    <t>[WarningTable]E3PA-G3_PAG_Base_SyRS-0734</t>
  </si>
  <si>
    <t>[WarningTable]E3PA-G3_PAG_Base_SyRS-0735</t>
  </si>
  <si>
    <t>[WarningTable]E3PA-G3_PAG_Base_SyRS-0736</t>
  </si>
  <si>
    <t>[WarningTable]E3PA-G3_PAG_Base_SyRS-0737</t>
  </si>
  <si>
    <t>[WarningTable]E3PA-G3_PAG_Base_SyRS-0738</t>
  </si>
  <si>
    <t>[WarningTable]E3PA-G3_PAG_Base_SyRS-0739</t>
  </si>
  <si>
    <t>[WarningTable]E3PA-G3_PAG_Base_SyRS-0740</t>
  </si>
  <si>
    <t>[WarningTable]E3PA-G3_PAG_Base_SyRS-0741</t>
  </si>
  <si>
    <t>[WarningTable]E3PA-G3_PAG_Base_SyRS-0742</t>
  </si>
  <si>
    <t>[WarningTable]E3PA-G3_PAG_Base_SyRS-0743</t>
  </si>
  <si>
    <t>[WarningTable]E3PA-G3_PAG_Base_SyRS-0744</t>
  </si>
  <si>
    <t>[WarningTable]E3PA-G3_PAG_Base_SyRS-0745</t>
  </si>
  <si>
    <t>[WarningTable]E3PA-G3_PAG_Base_SyRS-0746</t>
  </si>
  <si>
    <t>[WarningTable]E3PA-G3_PAG_Base_SyRS-0747</t>
  </si>
  <si>
    <t>[WarningTable]E3PA-G3_PAG_Base_SyRS-0748</t>
  </si>
  <si>
    <t>[WarningTable]E3PA-G3_PAG_Base_SyRS-0749</t>
  </si>
  <si>
    <t>[WarningTable]E3PA-G3_PAG_Base_SyRS-0750</t>
  </si>
  <si>
    <t>[WarningTable]E3PA-G3_PAG_Base_SyRS-0751</t>
  </si>
  <si>
    <t>[WarningTable]E3PA-G3_PAG_Base_SyRS-0752</t>
  </si>
  <si>
    <t>[WarningTable]E3PA-G3_PAG_Base_SyRS-0753</t>
  </si>
  <si>
    <t>[WarningTable]E3PA-G3_PAG_Base_SyRS-0754</t>
  </si>
  <si>
    <t>[WarningTable]E3PA-G3_PAG_Base_SyRS-0755</t>
  </si>
  <si>
    <t>[WarningTable]E3PA-G3_PAG_Base_SyRS-0756</t>
  </si>
  <si>
    <t>[WarningTable]E3PA-G3_PAG_Base_SyRS-0757</t>
  </si>
  <si>
    <t>[WarningTable]E3PA-G3_PAG_Base_SyRS-0758</t>
  </si>
  <si>
    <t>[WarningTable]E3PA-G3_PAG_Base_SyRS-0759</t>
  </si>
  <si>
    <t>[WarningTable]E3PA-G3_PAG_Base_SyRS-0760</t>
  </si>
  <si>
    <t>[WarningTable]E3PA-G3_PAG_Base_SyRS-0761</t>
  </si>
  <si>
    <t>[WarningTable]E3PA-G3_PAG_Base_SyRS-0762</t>
  </si>
  <si>
    <t>[WarningTable]E3PA-G3_PAG_Base_SyRS-0763</t>
  </si>
  <si>
    <t>[WarningTable]E3PA-G3_PAG_Base_SyRS-0764</t>
  </si>
  <si>
    <t>[WarningTable]E3PA-G3_PAG_Base_SyRS-0765</t>
  </si>
  <si>
    <t>[WarningTable]E3PA-G3_PAG_Base_SyRS-0766</t>
  </si>
  <si>
    <t>[WarningTable]E3PA-G3_PAG_Base_SyRS-0767</t>
  </si>
  <si>
    <t>[WarningTable]E3PA-G3_PAG_Base_SyRS-0768</t>
  </si>
  <si>
    <t>[WarningTable]E3PA-G3_PAG_Base_SyRS-0769</t>
  </si>
  <si>
    <t>[WarningTable]E3PA-G3_PAG_Base_SyRS-0770</t>
  </si>
  <si>
    <t>[WarningTable]E3PA-G3_PAG_Base_SyRS-0771</t>
  </si>
  <si>
    <t>[WarningTable]E3PA-G3_PAG_Base_SyRS-0772</t>
  </si>
  <si>
    <t>[WarningTable]E3PA-G3_PAG_Base_SyRS-0773</t>
  </si>
  <si>
    <t>[WarningTable]E3PA-G3_PAG_Base_SyRS-0774</t>
  </si>
  <si>
    <t>[WarningTable]E3PA-G3_PAG_Base_SyRS-0775</t>
  </si>
  <si>
    <t>[WarningTable]E3PA-G3_PAG_Base_SyRS-0776</t>
  </si>
  <si>
    <t>[WarningTable]E3PA-G3_PAG_Base_SyRS-0777</t>
  </si>
  <si>
    <t>[WarningTable]E3PA-G3_PAG_Base_SyRS-0778</t>
  </si>
  <si>
    <t>[WarningTable]E3PA-G3_PAG_Base_SyRS-0779</t>
  </si>
  <si>
    <t>[WarningTable]E3PA-G3_PAG_Base_SyRS-0780</t>
  </si>
  <si>
    <t>[WarningTable]E3PA-G3_PAG_Base_SyRS-0781</t>
  </si>
  <si>
    <t>[WarningTable]E3PA-G3_PAG_Base_SyRS-0782</t>
  </si>
  <si>
    <t>[WarningTable]E3PA-G3_PAG_Base_SyRS-0783</t>
  </si>
  <si>
    <t>[WarningTable]E3PA-G3_PAG_Base_SyRS-0784</t>
  </si>
  <si>
    <t>[WarningTable]E3PA-G3_PAG_Base_SyRS-0785</t>
  </si>
  <si>
    <t>Check Type, Symbol,Text,Tube,Acoustics When Kühlmitteltemperatur zu hoch is activated</t>
  </si>
  <si>
    <t>Check Type, Symbol,Text,Tube,Acoustics When Motorleistung reduziert is activated</t>
  </si>
  <si>
    <t>Check Type, Symbol,Text,Tube,Acoustics When Motorsteuerung Störung is activated</t>
  </si>
  <si>
    <t>Check Type, Symbol,Text,Tube,Acoustics WhenKJS Fehler is activated</t>
  </si>
  <si>
    <t>Check Type, Symbol,Text,Tube,Acoustics When Getriebe Notlauf is activated</t>
  </si>
  <si>
    <t xml:space="preserve">
Check Type, Symbol,Text,Tube,Acoustics When Getriebe Notlauf is activated</t>
  </si>
  <si>
    <t xml:space="preserve">Check Type, Symbol,Text,Tube,Acoustics when Störung Getriebesteuergerät
 is Activated </t>
  </si>
  <si>
    <t xml:space="preserve">Check Type, Symbol,Text,Tube,Acoustics when Fussbremse betätigen 
 is Activated </t>
  </si>
  <si>
    <t xml:space="preserve">Check Type, Symbol,Text,Tube,Acoustics when Getriebe überhitzt
 is Activated </t>
  </si>
  <si>
    <t xml:space="preserve">Check Type, Symbol,Text,Tube,Acoustics when Nur E-Betrieb möglich
 is Activated </t>
  </si>
  <si>
    <t xml:space="preserve">Check Type, Symbol,Text,Tube,Acoustics when Elektrosystem überhitzt
 is Activated </t>
  </si>
  <si>
    <t xml:space="preserve">Check Type, Symbol,Text,Tube,Acoustics when Fahrbereitschaft erreicht 
 is Activated </t>
  </si>
  <si>
    <t xml:space="preserve">Check Type, Symbol,Text,Tube,Acoustics when Hybrid - Kein Motorstart, Ladestecker gesteckt
 is Activated </t>
  </si>
  <si>
    <t xml:space="preserve">Check Type, Symbol,Text,Tube,Acoustics when Servicehinweis Getriebe 
 is Activated </t>
  </si>
  <si>
    <t xml:space="preserve">Check Type, Symbol,Text,Tube,Acoustics when Tankbereitschaft wird hergestellt 
 is Activated </t>
  </si>
  <si>
    <t xml:space="preserve">Check Type, Symbol,Text,Tube,Acoustics when Tankbereitschaft ist hergestellt (WarnID 340)
 is Activated </t>
  </si>
  <si>
    <t xml:space="preserve">Check Type, Symbol,Text,Tube,Acoustics when  Tankbereitschaft kann nicht hergestellt werden (WarnID 341)
 is Activated </t>
  </si>
  <si>
    <t xml:space="preserve">Check Type, Symbol,Text,Tube,Acoustics when  Tanksystem Systemfehler  (WarnID 342)
 is Activated </t>
  </si>
  <si>
    <t xml:space="preserve">Check Type, Symbol,Text,Tube,Acoustics when  Tankklappe prüfen / schließen  (WarnID 343)
 is Activated </t>
  </si>
  <si>
    <t xml:space="preserve">Check Type, Symbol,Text,Tube,Acoustics when Tankvorgang abgebrochen   (WarnID 344)
 is Activated </t>
  </si>
  <si>
    <t xml:space="preserve">Check Type, Symbol,Text,Tube,Acoustics when Getriebe überhitzt    (WarnID 350)
 is Activated </t>
  </si>
  <si>
    <t xml:space="preserve">Check Type, Symbol,Text,Tube,Acoustics when Kühlmittelpumpe defekt (WarnID 350)
 is Activated </t>
  </si>
  <si>
    <t xml:space="preserve">Check Type, Symbol,Text,Tube,Acoustics when Wegrollgefahr! P nicht möglich (Nr.367) is Activated </t>
  </si>
  <si>
    <t xml:space="preserve">Check Type, Symbol,Text,Tube,Acoustics when Weiterfahrt nur eingeschränkt, Kein R Gang (Nr.368)
 is Activated </t>
  </si>
  <si>
    <t xml:space="preserve">Check Type, Symbol,Text,Tube,Acoustics when Paddlenotbetrieb (Nr.369)
 is Activated </t>
  </si>
  <si>
    <t xml:space="preserve">Check Type, Symbol,Text,Tube,Acoustics when Einlegen RND Fussbremse (Nr.370)
 is Activated </t>
  </si>
  <si>
    <t xml:space="preserve">Check Type, Symbol,Text,Tube,Acoustics when Wegrollgefahr P einlegen (Nr.371)
 is Activated </t>
  </si>
  <si>
    <t xml:space="preserve">Check Type, Symbol,Text,Tube,Acoustics when Zeitüberschreitung P eingelegt (Nr.372)
 is Activated </t>
  </si>
  <si>
    <t xml:space="preserve">Check Type, Symbol,Text,Tube,Acoustics when P nur im Stillstand (Nr.373)
 is Activated </t>
  </si>
  <si>
    <t xml:space="preserve">Check Type, Symbol,Text,Tube,Acoustics when Motorsteuerung: Fahrzeug sicher abstellen (Nr.399)
 is Activated </t>
  </si>
  <si>
    <t xml:space="preserve">Check Type, Symbol,Text,Tube,Acoustics when VM Betrieb erforderlich  (Nr.413)
 is Activated </t>
  </si>
  <si>
    <t xml:space="preserve">Check Type, Symbol,Text,Tube,Acoustics when Batterie fast leer (Nr.414)
 is Activated </t>
  </si>
  <si>
    <t xml:space="preserve">Check Type, Symbol,Text,Tube,Acoustics when Kein Neustart Haube nicht öffnen  (Nr.415)
 is Activated </t>
  </si>
  <si>
    <t xml:space="preserve">Check Type, Symbol,Text,Tube,Acoustics when Motorstart im nächsten Zyklus  (Nr.416)
 is Activated </t>
  </si>
  <si>
    <t xml:space="preserve">Check Type, Symbol,Text,Tube,Acoustics when Motorlauf erforderlich EV Mode abwählen   (Nr.417)
 is Activated </t>
  </si>
  <si>
    <t xml:space="preserve">Check Type, Symbol,Text,Tube,Acoustics when länger andauernder Motorlauf erforderlich (Nr.418)
 is Activated </t>
  </si>
  <si>
    <t xml:space="preserve">Check Type, Symbol,Text,Tube,Acoustics when Warten Motor wird gestartet  (Nr.419)
 is Activated </t>
  </si>
  <si>
    <t xml:space="preserve">Check Type, Symbol,Text,Tube,Acoustics when Batterie schwach, Motor starten  (Nr.420)
 is Activated </t>
  </si>
  <si>
    <t xml:space="preserve">Check Type, Symbol,Text,Tube,Acoustics when devolumen_erschoepft  (Nr.462)
 is Activated </t>
  </si>
  <si>
    <t xml:space="preserve">Check Type, Symbol,Text,Tube,Acoustics when Systemstörung Ölsystem  (Nr.463)
 is Activated </t>
  </si>
  <si>
    <t xml:space="preserve">Check Type, Symbol,Text,Tube,Acoustics when Limp Home Mode aktiv  (Nr.485)
 is Activated </t>
  </si>
  <si>
    <t xml:space="preserve">Check Type, Symbol,Text,Tube,Acoustics when Ethanol Brennstoff: E25 Warm Up   (Nr.700)
 is Activated </t>
  </si>
  <si>
    <t xml:space="preserve">Check Type, Symbol,Text,Tube,Acoustics when Störung Getriebesteuergerät  (Nr.805)
 is Activated </t>
  </si>
  <si>
    <t xml:space="preserve">Check Type, Symbol,Text,Tube,Acoustics when Füllstandswarnung 2 - Tank bald leer Wassereinspritzung    (WarnID.907)
 is Activated </t>
  </si>
  <si>
    <t xml:space="preserve">Check Type, Symbol,Text,Tube,Acoustics when Füllstandswarnung 3 - Tank leer Wassereinspritzung (WarnID.908)
 is Activated </t>
  </si>
  <si>
    <t xml:space="preserve">Check Type, Symbol,Text,Tube,Acoustics when Motor temporäre mittlere Leistungseinschränkung  (WarnID.909)
 is Activated </t>
  </si>
  <si>
    <t xml:space="preserve">Check Type, Symbol,Text,Tube,Acoustics when Motor temporäre große Leistungseinschränkung   (WarnID.910)
 is Activated </t>
  </si>
  <si>
    <t>Check Type, Symbol,Text,Tube,Acoustics when Batterie schwach, Motor starten (Nr.28)
 is Activated</t>
  </si>
  <si>
    <t xml:space="preserve">Check Type, Symbol,Text,Tube,Acoustics when Batterie schwach, Service notwendig (Nr.477)
 is Activated </t>
  </si>
  <si>
    <t>Check Type, Symbol,Text,Tube,Acoustics when Bordnetz Störung ASIL (Nr.33)</t>
  </si>
  <si>
    <t xml:space="preserve">Check Type, Symbol,Text,Tube,Acoustics when Fehler DC-DC Wandler Bordnetz Hybrid (Nr.294)
 is Activated </t>
  </si>
  <si>
    <t xml:space="preserve">Check Type, Symbol,Text,Tube,Acoustics when Bordnetz Störung kein Wiederstart (Nr.412)
 is Activated </t>
  </si>
  <si>
    <t xml:space="preserve">Check Type, Symbol,Text,Tube,Acoustics when Bordnetz Störung Service (Nr.449)
 is Activated </t>
  </si>
  <si>
    <t xml:space="preserve">Check Type, Symbol,Text,Tube,Acoustics when Bordnetz Störung QM (Nr.450)
 is Activated </t>
  </si>
  <si>
    <t xml:space="preserve">Check Type, Symbol,Text,Tube,Acoustics when Bordnetz Störung Fzg abstellen (Nr.450)
 is Activated </t>
  </si>
  <si>
    <t xml:space="preserve">Check Type, Symbol,Text,Tube,Acoustics when Batterie schwach, Motor starten (Nr.452)
 is Activated </t>
  </si>
  <si>
    <t xml:space="preserve">Check Type, Symbol,Text,Tube,Acoustics when HV-System ist nicht spannungsfrei (Nr.334)
 is Activated </t>
  </si>
  <si>
    <t>Check Type, Symbol,Text,Tube,Acoustics when HV -System ist spannungsfrei (Nr.335)
 is Activated</t>
  </si>
  <si>
    <t xml:space="preserve">Check Type, Symbol,Text,Tube,Acoustics when Batterietemperatur kritisch. Sofort aussteigen (Nr.844)
 is Activated </t>
  </si>
  <si>
    <t xml:space="preserve">Check Type, Symbol,Text,Tube,Acoustics when RDK Druckabweichung hart (Nr.86)
 is Activated </t>
  </si>
  <si>
    <t xml:space="preserve">Check Type, Symbol,Text,Tube,Acoustics when RDK Druckabweichung weich (Nr.87)
 is Activated </t>
  </si>
  <si>
    <t xml:space="preserve">Check Type, Symbol,Text,Tube,Acoustics when "Keine Überwachung Reifendruck, System lernt ab 25km/h" (Nr.89)
 is Activated </t>
  </si>
  <si>
    <t xml:space="preserve">Check Type, Symbol,Text,Tube,Acoustics when "Störung Überwachung Reifendruck, Service notwendig"  (Nr.90)
 is Activated </t>
  </si>
  <si>
    <t xml:space="preserve">Check Type, Symbol,Text,Tube,Acoustics when Überwachung Reifendruck, kurzzeitig nicht aktiv (Nr.91)
 is Activated </t>
  </si>
  <si>
    <t xml:space="preserve">Check Type, Symbol,Text,Tube,Acoustics when Reifendruck Geschwindigkeit reduzieren (Nr.92)
 is Activated </t>
  </si>
  <si>
    <t xml:space="preserve">Check Type, Symbol,Text,Tube,Acoustics when Radwechsel? Neue Auswahl treffen (Nr.93)
 is Activated </t>
  </si>
  <si>
    <t xml:space="preserve">Check Type, Symbol,Text,Tube,Acoustics when Komfortdruck Geschwindigkeit reduzieren (Nr.331)
 is Activated </t>
  </si>
  <si>
    <t xml:space="preserve">Check Type, Symbol,Text,Tube,Acoustics when Druckabweichungsmenü nicht verfügbar (Nr.516)
 is Activated </t>
  </si>
  <si>
    <t xml:space="preserve">Check Type, Symbol,Text,Tube,Acoustics when LRK-Menü nicht aufrufbar (Nr.827)
 is Activated </t>
  </si>
  <si>
    <t xml:space="preserve">Check Type, Symbol,Text,Tube,Acoustics when Geschwindigkeitsregelanlage ausgewählt  (Nr.433)
 is Activated </t>
  </si>
  <si>
    <t xml:space="preserve">Check Type, Symbol,Text,Tube,Acoustics when Fehler GRA  (Nr.434)
 is Activated </t>
  </si>
  <si>
    <t xml:space="preserve">Check Type, Symbol,Text,Tube,Acoustics when Variable Speed Limiter ausgewählt (Nr.435)
 is Activated </t>
  </si>
  <si>
    <t xml:space="preserve">Check Type, Symbol,Text,Tube,Acoustics when ACC ausgewählt   (Nr.436)
 is Activated </t>
  </si>
  <si>
    <t xml:space="preserve">Check Type, Symbol,Text,Tube,Acoustics when Akustische Geschwindigkeitswarnung (Nr.437)
 is Activated </t>
  </si>
  <si>
    <t xml:space="preserve">Check Type, Symbol,Text,Tube,Acoustics when Akustische Geschwindigkeitswarnung  (Nr.438)
 is Activated </t>
  </si>
  <si>
    <t xml:space="preserve">Check Type, Symbol,Text,Tube,Acoustics when Akustische Geschwindigkeitswarnung  (Nr.439)
 is Activated </t>
  </si>
  <si>
    <t xml:space="preserve">Check Type, Symbol,Text,Tube,Acoustics when Limiter_passiv_mit_Akustik (Nr.440)
 is Activated </t>
  </si>
  <si>
    <t xml:space="preserve">Check Type, Symbol,Text,Tube,Acoustics when Akustische Geschwindigkeitswarnung  (Nr.441)
 is Activated </t>
  </si>
  <si>
    <t xml:space="preserve">Check Type, Symbol,Text,Tube,Acoustics when Limiter nicht verfügbar  (Nr.850)
 is Activated </t>
  </si>
  <si>
    <t xml:space="preserve">Check Type, Symbol,Text,Tube,Acoustics when HDC aktiv  (Nr.153)
 is Activated </t>
  </si>
  <si>
    <t xml:space="preserve">Check Type, Symbol,Text,Tube,Acoustics when ACC nicht verfuegbar (Nr.155)
 is Activated </t>
  </si>
  <si>
    <t xml:space="preserve">Check Type, Symbol,Text,Tube,Acoustics when ACC/PAS nicht verfügbar (Nr.156)
 is Activated </t>
  </si>
  <si>
    <t xml:space="preserve">Check Type, Symbol,Text,Tube,Acoustics when ACC Sensor Sicht  (Nr.157)
 is Activated </t>
  </si>
  <si>
    <t xml:space="preserve">Check Type, Symbol,Text,Tube,Acoustics when PSM Eingriff ACC   (Nr.158)
 is Activated </t>
  </si>
  <si>
    <t xml:space="preserve">Check Type, Symbol,Text,Tube,Acoustics when Parkbremse ACC    (Nr.159)
 is Activated </t>
  </si>
  <si>
    <t xml:space="preserve">Check Type, Symbol,Text,Tube,Acoustics when Wählhebelposition ACC (Nr.160)
 is Activated </t>
  </si>
  <si>
    <t xml:space="preserve">Check Type, Symbol,Text,Tube,Acoustics when Tür offen (Nr.165)
 is Activated </t>
  </si>
  <si>
    <t xml:space="preserve">Check Type, Symbol,Text,Tube,Acoustics when Fahrer Gurtschloss offen  (Nr.166)
 is Activated </t>
  </si>
  <si>
    <t xml:space="preserve">Check Type, Symbol,Text,Tube,Acoustics when Drehzahl ACC  (Nr.168)
 is Activated </t>
  </si>
  <si>
    <t xml:space="preserve">Check Type, Symbol,Text,Tube,Acoustics when Steigung zu gross (Nr.169)
 is Activated </t>
  </si>
  <si>
    <t xml:space="preserve">Check Type, Symbol,Text,Tube,Acoustics whenStehendes Objekt voraus (Nr.170)
 is Activated </t>
  </si>
  <si>
    <t xml:space="preserve">Check Type, Symbol,Text,Tube,Acoustics when Akustik der Fahreruebernahmeaufforderung 2 (Nr.566)
 is Activated </t>
  </si>
  <si>
    <t xml:space="preserve">Check Type, Symbol,Text,Tube,Acoustics when Ausfall ACC/PAS (Nr.589)
 is Activated </t>
  </si>
  <si>
    <t xml:space="preserve">Check Type, Symbol,Text,Tube,Acoustics when PSM Off/Sport bei Range-Mode nicht verfügbar (Nr.733)
 is Activated </t>
  </si>
  <si>
    <t xml:space="preserve">Check Type, Symbol,Text,Tube,Acoustics when akustische Kollisionsgefahrmeldung (Nr.810)
 is Activated </t>
  </si>
  <si>
    <t xml:space="preserve">Check Type, Symbol,Text,Tube,Acoustics when Anzeige zur Funktionsdeaktivierung nach Ablauf der Fahrerübernahmekaskade  (Nr.768)
 is Activated </t>
  </si>
  <si>
    <t xml:space="preserve">Check Type, Symbol,Text,Tube,Acoustics whenAnzeige der Fahrerübernahmeaufforderung mit weißen Händen (Nr.769)
 is Activated </t>
  </si>
  <si>
    <t xml:space="preserve">Check Type, Symbol,Text,Tube,Acoustics whenAnzeige der Fahrerübernahmeaufforderung mit roten Händen 2  (Nr.770)
 is Activated </t>
  </si>
  <si>
    <t xml:space="preserve">Check Type, Symbol,Text,Tube,Acoustics when Ansteuerung der Systemgrenzenwarnung von Querführungsfunktionen (Nr.766)
 is Activated </t>
  </si>
  <si>
    <t xml:space="preserve">Check Type, Symbol,Text,Tube,Acoustics when Akustik der Fahrerübernahmeaufforderung Stufe 2 nach ACSF  (Nr.767)
 is Activated </t>
  </si>
  <si>
    <t xml:space="preserve">Check Type, Symbol,Text,Tube,Acoustics whenAnzeigeaufforderung für spurmittiges Fahren  (Nr.771)
 is Activated </t>
  </si>
  <si>
    <t xml:space="preserve">Check Type, Symbol,Text,Tube,Acoustics when InnoDrive Fahrerübernahmeaufforderung (423)
 is Activated </t>
  </si>
  <si>
    <t xml:space="preserve">Check Type, Symbol,Text,Tube,Acoustics when Kartendaten nicht vorhanden  (430)
 is Activated </t>
  </si>
  <si>
    <t xml:space="preserve">Check Type, Symbol,Text,Tube,Acoustics when InnoDrive nicht verfügbar (Nr.431)
 is Activated </t>
  </si>
  <si>
    <t xml:space="preserve">Check Type, Symbol,Text,Tube,Acoustics when Ausfall PACC (Nr.432)
 is Activated </t>
  </si>
  <si>
    <t xml:space="preserve">Check Type, Symbol,Text,Tube,Acoustics when InnoDrive ausgewählt  (Nr.560)
 is Activated </t>
  </si>
  <si>
    <t xml:space="preserve">Check Type, Symbol,Text,Tube,Acoustics when erstmalige Infomeldung im Zyklus "auf Geschwindigkeit achten"  (Nr.729)
 is Activated </t>
  </si>
  <si>
    <t xml:space="preserve">Check Type, Symbol,Text,Tube,Acoustics when InnoDrive: Auf dieser Straße nicht möglich (Nr.753)
 is Activated </t>
  </si>
  <si>
    <t xml:space="preserve">Check Type, Symbol,Text,Tube,Acoustics when InnoDrive: Straße nicht erfasst (Nr.754)
 is Activated </t>
  </si>
  <si>
    <t xml:space="preserve">Check Type, Symbol,Text,Tube,Acoustics when InnoDrive: Zulässige Geschwindigkeit zu gering (Nr.755)
 is Activated </t>
  </si>
  <si>
    <t xml:space="preserve">Check Type, Symbol,Text,Tube,Acoustics when InnoDrive: In diesem Land nicht möglich  (Nr.756)
 is Activated </t>
  </si>
  <si>
    <t xml:space="preserve">Check Type, Symbol,Text,Tube,Acoustics when InnoDrive: Anhängerbetrieb (Nr.757)
 is Activated </t>
  </si>
  <si>
    <t xml:space="preserve">Check Type, Symbol,Text,Tube,Acoustics when InnoDrive: Temporär nicht möglich (Nr.758)
 is Activated </t>
  </si>
  <si>
    <t xml:space="preserve">Check Type, Symbol,Text,Tube,Acoustics when InnoDrive: Straßenzustand (Nr.759)
 is Activated </t>
  </si>
  <si>
    <t xml:space="preserve">Check Type, Symbol,Text,Tube,Acoustics when InnoDrive: Ortung (Nr.760)
 is Activated </t>
  </si>
  <si>
    <t xml:space="preserve">Check Type, Symbol,Text,Tube,Acoustics when  PHC / HDC Meldung Überschreitung Bremsentemperatur (Nr.182)
 is Activated </t>
  </si>
  <si>
    <t xml:space="preserve">Check Type, Symbol,Text,Tube,Acoustics when  PHC / HDC Meldung 
 ESP-Eingriff (Nr.183)
 is Activated </t>
  </si>
  <si>
    <t xml:space="preserve">Check Type, Symbol,Text,Tube,Acoustics when PHC / HDC Meldung ABS_Rückfallebene(Nr.184)
 is Activated </t>
  </si>
  <si>
    <t xml:space="preserve">Check Type, Symbol,Text,Tube,Acoustics when PHC / HDC Meldung 
 Ungültige Gaspedalstellung (Nr.185)
 is Activated </t>
  </si>
  <si>
    <t xml:space="preserve">Check Type, Symbol,Text,Tube,Acoustics when Hill Descent Control ausgewählt  (Nr.561)
 is Activated </t>
  </si>
  <si>
    <t xml:space="preserve">Check Type, Symbol,Text,Tube,Acoustics when  Ausfall Akustik PDC  (Nr.215)
 is Activated </t>
  </si>
  <si>
    <t xml:space="preserve">Check Type, Symbol,Text,Tube,Acoustics when PDC Ausfall (Nr.217)
 is Activated </t>
  </si>
  <si>
    <t xml:space="preserve">Check Type, Symbol,Text,Tube,Acoustics when PDC Verschmutzungsmeldung (Nr.218)
 is Activated </t>
  </si>
  <si>
    <t xml:space="preserve">Check Type, Symbol,Text,Tube,Acoustics when PDC Ausfall vorne (Nr.543)
 is Activated </t>
  </si>
  <si>
    <t xml:space="preserve">Check Type, Symbol,Text,Tube,Acoustics when PDC Ausfall hinten (Nr.544)
 is Activated </t>
  </si>
  <si>
    <t xml:space="preserve">Check Type, Symbol,Text,Tube,Acoustics when PDC Verschmutzungsmeldung vorne (Nr.545)
 is Activated </t>
  </si>
  <si>
    <t xml:space="preserve">Check Type, Symbol,Text,Tube,Acoustics when PDC Verschmutzungsmeldung hinten (Nr.546)
 is Activated </t>
  </si>
  <si>
    <t xml:space="preserve">Check Type, Symbol,Text,Tube,Acoustics when Side Assist zur Zeit nicht verfügbar
 is Activated </t>
  </si>
  <si>
    <t xml:space="preserve">Check Type, Symbol,Text,Tube,Acoustics when Side Assist Systemfehler (Nr.254)
 is Activated </t>
  </si>
  <si>
    <t xml:space="preserve">Check Type, Symbol,Text,Tube,Acoustics when Side Assist Sensoren blockiert (Nr.255)
 is Activated </t>
  </si>
  <si>
    <t xml:space="preserve">Check Type, Symbol,Text,Tube,Acoustics when Side Assist im Anhängerbetrieb nicht verfügbar (Nr.256)
 is Activated </t>
  </si>
  <si>
    <t xml:space="preserve">Check Type, Symbol,Text,Tube,Acoustics when Verkehrszeichenanzeige Sensor prüfen (Nr.303)
 is Activated </t>
  </si>
  <si>
    <t xml:space="preserve">Check Type, Symbol,Text,Tube,Acoustics when VZA Navigationsdaten nicht verfügbar (Nr.307)
 is Activated </t>
  </si>
  <si>
    <t xml:space="preserve">Check Type, Symbol,Text,Tube,Acoustics when VZA temporär nicht verfügbar (Nr.323)
 is Activated </t>
  </si>
  <si>
    <t xml:space="preserve">Check Type, Symbol,Text,Tube,Acoustics when VZA ausserhalb Einsatzgebiet (Nr.324)
 is Activated </t>
  </si>
  <si>
    <t xml:space="preserve">Check Type, Symbol,Text,Tube,Acoustics when Einfahrverbotswarner  (Nr.715)
 is Activated </t>
  </si>
  <si>
    <t xml:space="preserve">Check Type, Symbol,Text,Tube,Acoustics when Störung Verkehrszeichenanzeige (Nr.302)
 is Activated </t>
  </si>
  <si>
    <t xml:space="preserve">Check Type, Symbol,Text,Tube,Acoustics when LKS - Keine Kamerasicht (Nr.328)
 is Activated </t>
  </si>
  <si>
    <t xml:space="preserve">Check Type, Symbol,Text,Tube,Acoustics when LKS - Temporär nicht verfügbar (Nr.329)
 is Activated </t>
  </si>
  <si>
    <t xml:space="preserve">Check Type, Symbol,Text,Tube,Acoustics when LKS - Systemfehler  (Nr.330)
 is Activated </t>
  </si>
  <si>
    <t xml:space="preserve">Check Type, Symbol,Text,Tube,Acoustics when LKS Akustik (Nr.461)
 is Activated </t>
  </si>
  <si>
    <t xml:space="preserve">Check Type, Symbol,Text,Tube,Acoustics when Aktive Spurführung nicht verfuegbar (Nr.562)
 is Activated </t>
  </si>
  <si>
    <t xml:space="preserve">Check Type, Symbol,Text,Tube,Acoustics when Aktive Spurführung Keine Sensorsicht (Nr.563`)
 is Activated </t>
  </si>
  <si>
    <t xml:space="preserve">Check Type, Symbol,Text,Tube,Acoustics when Abblendlicht einschalten (Nr.385)
 is Activated </t>
  </si>
  <si>
    <t xml:space="preserve">Check Type, Symbol,Text,Tube,Acoustics when Fußgängermarkierung nicht verfügbar (Nr.386)
 is Activated </t>
  </si>
  <si>
    <t xml:space="preserve">Check Type, Symbol,Text,Tube,Acoustics when Nachtsichtassistent zur Zeit nicht verfügbar (Nr.387)
 is Activated </t>
  </si>
  <si>
    <t xml:space="preserve">Check Type, Symbol,Text,Tube,Acoustics when Nachtsichtassistent zur Zeit nicht verfügbar (Nr.471)
 is Activated </t>
  </si>
  <si>
    <t xml:space="preserve">Check Type, Symbol,Text,Tube,Acoustics when Nachtsichtassistent Systemfehler (Nr.388)
 is Activated </t>
  </si>
  <si>
    <t xml:space="preserve">Check Type, Symbol,Text,Tube,Acoustics when Fußgängermarkierung deaktiviert (Nr.443)
 is Activated </t>
  </si>
  <si>
    <t xml:space="preserve">Check Type, Symbol,Text,Tube,Acoustics when NV Blindheit erkannt (Nr.444)
 is Activated </t>
  </si>
  <si>
    <t xml:space="preserve">Check Type, Symbol,Text,Tube,Acoustics when Personenwarnung (Nr.471)
 is Activated </t>
  </si>
  <si>
    <t xml:space="preserve">Check Type, Symbol,Text,Tube,Acoustics when Tierwarnung (Nr.472)
 is Activated </t>
  </si>
  <si>
    <t xml:space="preserve">Check Type, Symbol,Text,Tube,Acoustics when Systemstörung (Nr.487)
 is Activated </t>
  </si>
  <si>
    <t xml:space="preserve">Check Type, Symbol,Text,Tube,Acoustics when Sensor verschmutzt (Nr.488)
 is Activated </t>
  </si>
  <si>
    <t xml:space="preserve">Check Type, Symbol,Text,Tube,Acoustics when Anhängerbetrieb (Nr.489)
 is Activated </t>
  </si>
  <si>
    <t xml:space="preserve">Check Type, Symbol,Text,Tube,Acoustics when eingeschränkt (Nr.490)
 is Activated </t>
  </si>
  <si>
    <t xml:space="preserve">Check Type, Symbol,Text,Tube,Acoustics when Warnung bei Kollisionsgefahr (Nr.491)
 is Activated </t>
  </si>
  <si>
    <t xml:space="preserve">Check Type, Symbol,Text,Tube,Acoustics when Ausstiegswarnung schaltet sich ab (Nr.496)
 is Activated </t>
  </si>
  <si>
    <t xml:space="preserve">Check Type, Symbol,Text,Tube,Acoustics when ASW zur Zeit nicht verfügbar (Nr.501)
 is Activated </t>
  </si>
  <si>
    <t xml:space="preserve">Check Type, Symbol,Text,Tube,Acoustics when ASW Systemfehler (Nr.856)
 is Activated </t>
  </si>
  <si>
    <t xml:space="preserve">Check Type, Symbol,Text,Tube,Acoustics when ASW im Anhängerbetrieb nicht verfügbar (Nr.861)
 is Activated </t>
  </si>
  <si>
    <t xml:space="preserve">Check Type, Symbol,Text,Tube,Acoustics when  ASW Sensor blockiert  (Nr.866)
 is Activated </t>
  </si>
  <si>
    <t xml:space="preserve">Check Type, Symbol,Text,Tube,Acoustics when APW Systemfehler  (Nr.857)
 is Activated </t>
  </si>
  <si>
    <t xml:space="preserve">Check Type, Symbol,Text,Tube,Acoustics when RCTA zur Zeit nicht verfügbar (Nr.502)
 is Activated </t>
  </si>
  <si>
    <t xml:space="preserve">Check Type, Symbol,Text,Tube,Acoustics when RCTA im Anhängerbetrieb nicht verfügbar (Nr.862)
 is Activated </t>
  </si>
  <si>
    <t xml:space="preserve">Check Type, Symbol,Text,Tube,Acoustics when RCTA Sensor blockiert (Nr.867)
 is Activated </t>
  </si>
  <si>
    <t xml:space="preserve">Check Type, Symbol,Text,Tube,Acoustics when SWA/ASW zur Zeit nicht verfügbar (Nr.503)
 is Activated </t>
  </si>
  <si>
    <t xml:space="preserve">Check Type, Symbol,Text,Tube,Acoustics when SWA/ASW Systemfehler(Nr.858)
 is Activated </t>
  </si>
  <si>
    <t xml:space="preserve">Check Type, Symbol,Text,Tube,Acoustics when SWA/ASW im Anhängerbetrieb nicht verfügbar (Nr.863)
 is Activated </t>
  </si>
  <si>
    <t xml:space="preserve">Check Type, Symbol,Text,Tube,Acoustics when SWA/ASW Sensoren blockiert (Nr.868)
 is Activated </t>
  </si>
  <si>
    <t xml:space="preserve">Check Type, Symbol,Text,Tube,Acoustics when SWA/RCTA zur Zeit nicht verfügbar (Nr.504)
 is Activated </t>
  </si>
  <si>
    <t xml:space="preserve">Check Type, Symbol,Text,Tube,Acoustics when SWA/ASW/RCTA Sensoren blockiert (Nr.508)
 is Activated 
AND
Check Type, Symbol,Text,Tube,Acoustics when Getriebefehler Bitte anhalten und P einlegen (Nr.699)
 is Activated 
</t>
  </si>
  <si>
    <t xml:space="preserve">Check Type, Symbol,Text,Tube,Acoustics when SWA/RCTA Systemfehler (Nr.859)
 is Activated </t>
  </si>
  <si>
    <t xml:space="preserve">Check Type, Symbol,Text,Tube,Acoustics when SWA/RCTA im Anhängerbetrieb nicht verfügbar (Nr.864)
 is Activated </t>
  </si>
  <si>
    <t xml:space="preserve">Check Type, Symbol,Text,Tube,Acoustics when ASW/RCTA zur Zeit nicht verfügbar (Nr.505)
 is Activated </t>
  </si>
  <si>
    <t xml:space="preserve">Check Type, Symbol,Text,Tube,Acoustics whenASW/RCTA Systemfehler(Nr.860)
 is Activated </t>
  </si>
  <si>
    <t xml:space="preserve">Check Type, Symbol,Text,Tube,Acoustics when ASW/RCTA im Anhängerbetrieb nicht verfügbar (Nr.865)
 is Activated </t>
  </si>
  <si>
    <t xml:space="preserve">Check Type, Symbol,Text,Tube,Acoustics when ASW/RCTA Sensoren blockiert  (Nr.869)
 is Activated </t>
  </si>
  <si>
    <t xml:space="preserve">Check Type, Symbol,Text,Tube,Acoustics when SWA/ASW/RCTA im Anhängerbetrieb nicht verfügbar (Nr.495)
 is Activated </t>
  </si>
  <si>
    <t xml:space="preserve">Check Type, Symbol,Text,Tube,Acoustics when SWA/ASW/RCTA Systemfehler (Nr.507)
 is Activated </t>
  </si>
  <si>
    <t xml:space="preserve">Check Type, Symbol,Text,Tube,Acoustics when Bremsruck für APW und KAS nicht verfügbar. PSM inaktiv. (Nr.797)
 is Activated </t>
  </si>
  <si>
    <t xml:space="preserve">Check Type, Symbol,Text,Tube,Acoustics when KAS Systemfehler (Nr.499)
 is Activated </t>
  </si>
  <si>
    <t xml:space="preserve">Check Type, Symbol,Text,Tube,Acoustics when KAS Sensoren blockiert (Nr.500)
 is Activated </t>
  </si>
  <si>
    <t xml:space="preserve">Check Type, Symbol,Text,Tube,Acoustics when KAS zur Zeit nicht verfügbar  (Nr.874)
 is Activated </t>
  </si>
  <si>
    <t xml:space="preserve">Check Type, Symbol,Text,Tube,Acoustics when Warnung bei Kollisionsgefahr (Nr.911)
 is Activated </t>
  </si>
  <si>
    <t xml:space="preserve">Check Type, Symbol,Text,Tube,Acoustics when Warnung Unfall in der bevorliegenden Strecke (Nr.547)
 is Activated </t>
  </si>
  <si>
    <t xml:space="preserve">Check Type, Symbol,Text,Tube,Acoustics when Warnung Panne in der bevorliegenden Strecke (Nr.548)
 is Activated </t>
  </si>
  <si>
    <t xml:space="preserve">Check Type, Symbol,Text,Tube,Acoustics when Warnung Sichtbehinderung in der bevorliegenden Strecke (Nr.549)
 is Activated </t>
  </si>
  <si>
    <t xml:space="preserve">Check Type, Symbol,Text,Tube,Acoustics when Warnung Schleudergefahr in der bevorliegenden Strecke (Nr.550)
 is Activated </t>
  </si>
  <si>
    <t xml:space="preserve">Check Type, Symbol,Text,Tube,Acoustics when EA aktiv - Fahrzeugführung übernehmen (Nr.552)
 is Activated </t>
  </si>
  <si>
    <t xml:space="preserve">Check Type, Symbol,Text,Tube,Acoustics when EA Nothalt wird durchgeführt (Nr.553)
 is Activated </t>
  </si>
  <si>
    <t xml:space="preserve">Check Type, Symbol,Text,Tube,Acoustics when EA Nothalt durchgeführt (Nr.554)
 is Activated </t>
  </si>
  <si>
    <t xml:space="preserve">Check Type, Symbol,Text,Tube,Acoustics when EA Verbindung zum Notruf wird aufgebaut (Nr.555)
 is Activated </t>
  </si>
  <si>
    <t xml:space="preserve">Check Type, Symbol,Text,Tube,Acoustics when EA deaktiviert (Nr.556)
 is Activated </t>
  </si>
  <si>
    <t xml:space="preserve">Check Type, Symbol,Text,Tube,Acoustics when EA Eingriff abgebrochen (Nr.557)
 is Activated </t>
  </si>
  <si>
    <t xml:space="preserve">Check Type, Symbol,Text,Tube,Acoustics when EA nicht verfügbar reversibel (Nr.558)
 is Activated </t>
  </si>
  <si>
    <t xml:space="preserve">Check Type, Symbol,Text,Tube,Acoustics when EA nicht verfügbar irreversibel (Nr.559)
 is Activated </t>
  </si>
  <si>
    <t xml:space="preserve">Check Type, Symbol,Text,Tube,Acoustics when Parkvorgang abgebrochen Gaspedal betätigt Fahrerübernahme notwendig (Nr.569)
 is Activated </t>
  </si>
  <si>
    <t xml:space="preserve">Check Type, Symbol,Text,Tube,Acoustics when Parkvorgang beendet 
 Weiterfahrt möglich (Nr.570)
 is Activated </t>
  </si>
  <si>
    <t xml:space="preserve">Check Type, Symbol,Text,Tube,Acoustics when Autom. Ausparken nicht möglich. Lücke zu klein. (Nr.571)
 is Activated </t>
  </si>
  <si>
    <t xml:space="preserve">Check Type, Symbol,Text,Tube,Acoustics when "IPA_Taster" betätigen um "Funktionsname" zu aktivierren (Nr.572)
 is Activated </t>
  </si>
  <si>
    <t xml:space="preserve">Check Type, Symbol,Text,Tube,Acoustics when Parkvorgang abgebrochen Lenkeingriff erkannt Fahrerübernahme notwendig (Nr.573)
 is Activated </t>
  </si>
  <si>
    <t xml:space="preserve">Check Type, Symbol,Text,Tube,Acoustics when Parkvorgang unterbrochen Bremse betätigen und Fahrtaster gedrückt halten,  um Vorgang fortzusetzen (Nr.574)
 is Activated </t>
  </si>
  <si>
    <t xml:space="preserve">Check Type, Symbol,Text,Tube,Acoustics when Parkvorgang unterbrochen Fahrtaster erneut halten, um Vorgang fortzusetzen (Nr.575)
 is Activated </t>
  </si>
  <si>
    <t xml:space="preserve">Check Type, Symbol,Text,Tube,Acoustics when Parkvorgang unterbrochen
Bitte Türen/Heckklappe schließen, um Parkvorgang fortzusetzen (Nr.576)
 is Activated </t>
  </si>
  <si>
    <t xml:space="preserve">Check Type, Symbol,Text,Tube,Acoustics when Parkvorgang abgebrochen
Wählhebel betätigt
Fahrerübernahme notwendig (Nr.577)
 is Activated </t>
  </si>
  <si>
    <t xml:space="preserve">Check Type, Symbol,Text,Tube,Acoustics when Parkvorgang abgebrochen Zeitüberschreitung Fahrerübernahme notwendig (Nr.578)
 is Activated </t>
  </si>
  <si>
    <t xml:space="preserve">Check Type, Symbol,Text,Tube,Acoustics when Parkvorgang abgebrochen Hindernis erkannt Fahrerübernahme notwendig (Nr.579)
 is Activated </t>
  </si>
  <si>
    <t xml:space="preserve">Check Type, Symbol,Text,Tube,Acoustics when Parkvorgang abgebrochen
Sensorik eingeschränkt
Fahrerübernahme notwendig (Nr.580)
 is Activated </t>
  </si>
  <si>
    <t xml:space="preserve">Check Type, Symbol,Text,Tube,Acoustics when Parkvorgang abgebrochen
Zeitüberschreitung
Motor wird ausgeschaltet (Nr.581)
 is Activated </t>
  </si>
  <si>
    <t xml:space="preserve">Check Type, Symbol,Text,Tube,Acoustics when ParkAssistent nicht verfügbar
Seitenspiegel ausklappen (Nr.582)
 is Activated </t>
  </si>
  <si>
    <t xml:space="preserve">Check Type, Symbol,Text,Tube,Acoustics when PSM deaktiviert
PSM aktivieren, um
ParkAssistent zu verwenden (Nr.583)
 is Activated </t>
  </si>
  <si>
    <t xml:space="preserve">Check Type, Symbol,Text,Tube,Acoustics when ParkAssistent nicht verfügbar
Türen schließen, um ParkAssistent zu verwenden (Nr.584)
 is Activated </t>
  </si>
  <si>
    <t xml:space="preserve">Check Type, Symbol,Text,Tube,Acoustics when Hindernis in Fahrt-
richtung erkannt (Nr.585)
 is Activated </t>
  </si>
  <si>
    <t xml:space="preserve">Check Type, Symbol,Text,Tube,Acoustics when Gangwahl nicht verfügbar
Schlüssel authentifizieren (Nr.586)
 is Activated </t>
  </si>
  <si>
    <t xml:space="preserve">Check Type, Symbol,Text,Tube,Acoustics when Fernbedienetes Parken aktiv Zur Fahrerübernahme Bremse betätigen und Zündanlassschalter drehen (Nr.587)
 is Activated </t>
  </si>
  <si>
    <t xml:space="preserve">Check Type, Symbol,Text,Tube,Acoustics when Parkvorgang abgebrochen
Weiterfahrt möglich (Nr.588)
 is Activated </t>
  </si>
  <si>
    <t xml:space="preserve">Check Type, Symbol,Text,Tube,Acoustics when "Funktionsname"wurde beendet (Nr.590)
 is Activated </t>
  </si>
  <si>
    <t xml:space="preserve">Check Type, Symbol,Text,Tube,Acoustics when "Funktionsname" wurde beendet PSM-Eingriff Bitte Fahrt fortsetzen (Nr.591)
 is Activated </t>
  </si>
  <si>
    <t xml:space="preserve">Check Type, Symbol,Text,Tube,Acoustics when "Funktionsname"wurde beendet Zeitüberschreitung Bitte Fahrt fortsetzen (Nr.592) is Activated </t>
  </si>
  <si>
    <t xml:space="preserve">Check Type, Symbol,Text,Tube,Acoustics when Verkehr erkannt Fahrtaster erneut gedrückt halten, um Parkvorgang fortzusetzen (Nr.593)
 is Activated </t>
  </si>
  <si>
    <t xml:space="preserve">Check Type, Symbol,Text,Tube,Acoustics when Parkvorgang abgebrochen PSM-Eingriff
Fahrerübernahme notwendig (Nr.594)
 is Activated </t>
  </si>
  <si>
    <t xml:space="preserve">Check Type, Symbol,Text,Tube,Acoustics when Parkvorgang abgebrochen Rangierfläche zu klein Fahrerübernahme notwendig (Nr.595)
 is Activated </t>
  </si>
  <si>
    <t xml:space="preserve">Check Type, Symbol,Text,Tube,Acoustics when Parkvorgang unterbrochen Hindernis erkannt Fahrweg kontrollieren (Nr.596) is Activated </t>
  </si>
  <si>
    <t xml:space="preserve">Check Type, Symbol,Text,Tube,Acoustics when Fahrerübernahme fehlgeschlagen Motor wird ausgeschaltet Motor manuell starten (Nr.597)
 is Activated </t>
  </si>
  <si>
    <t xml:space="preserve">Check Type, Symbol,Text,Tube,Acoustics when "Funktionsname" nicht verfügbar
Weiterfahrt möglich (Nr.598) is Activated </t>
  </si>
  <si>
    <t xml:space="preserve">Check Type, Symbol,Text,Tube,Acoustics when "Funktionsname" gestört Service notwendig Weiterfahrt möglich (Nr.599)
 is Activated </t>
  </si>
  <si>
    <t xml:space="preserve">Check Type, Symbol,Text,Tube,Acoustics when "Funktionsname" nicht verfügbar Anhaenger erkannt Weiterfahrt möglich (Nr.600)
 is Activated </t>
  </si>
  <si>
    <t xml:space="preserve">Check Type, Symbol,Text,Tube,Acoustics when "Funktionsname" nicht verfügbar Sensorik eingeschränkt Siehe Betriebsanleitung (Nr.601)
 is Activated </t>
  </si>
  <si>
    <t xml:space="preserve">Check Type, Symbol,Text,Tube,Acoustics when ParkAssistent eingeschränkt Parkvorgang aufmerksam überwachen (Nr.602)
 is Activated </t>
  </si>
  <si>
    <t xml:space="preserve">Check Type, Symbol,Text,Tube,Acoustics when Nicht ausreichend Platz vorhanden Fahrerübernahme notwendig (Nr.603)
 is Activated </t>
  </si>
  <si>
    <t xml:space="preserve">Check Type, Symbol,Text,Tube,Acoustics when "Funktionsname"
nicht verfügbar
Luftfederniveau
zu hoch (Nr.604)
 is Activated </t>
  </si>
  <si>
    <t xml:space="preserve">Check Type, Symbol,Text,Tube,Acoustics when Parkvorgang
abgebrochen
Luftfederniveau wurde gewechselt
Fahrerübernahme notwendig (Nr.605)
 is Activated </t>
  </si>
  <si>
    <t xml:space="preserve">Check Type, Symbol,Text,Tube,Acoustics when "Funktionsname" nicht verfügbar
Anderes Assistenzsystem aktiv (Nr.606)
 is Activated </t>
  </si>
  <si>
    <t xml:space="preserve">Check Type, Symbol,Text,Tube,Acoustics when Motor wird ausgeschaltet (Nr.607)
 is Activated </t>
  </si>
  <si>
    <t xml:space="preserve">Check Type, Symbol,Text,Tube,Acoustics when Hinweis Fahrzeug wird nach
Beendigung des Park- vorgangs verriegelt (Nr.608)
 is Activated </t>
  </si>
  <si>
    <t xml:space="preserve">Check Type, Symbol,Text,Tube,Acoustics when Automatisches Ausparken nicht möglich Seite versperrt (Nr.609)
 is Activated </t>
  </si>
  <si>
    <t xml:space="preserve">Check Type, Symbol,Text,Tube,Acoustics when Stillstandsdauer nicht ausreichend
Bremse betätigen (Nr.610)  is Activated </t>
  </si>
  <si>
    <t xml:space="preserve">Check Type, Symbol,Text,Tube,Acoustics when Parkvorgang abgebrochen
"Funktionsname" gestört Service notwendig (Nr.611)
 is Activated </t>
  </si>
  <si>
    <t xml:space="preserve">Check Type, Symbol,Text,Tube,Acoustics when Manövrierassistent: Lenkeingriff. Hindernis erkannt.Mit Akustik (Nr.612)
 is Activated </t>
  </si>
  <si>
    <t xml:space="preserve">Check Type, Symbol,Text,Tube,Acoustics when Zum Weiterfahren bitte kurz vom Fahrpedal gehen. (Nr.613)
 is Activated </t>
  </si>
  <si>
    <t xml:space="preserve">Check Type, Symbol,Text,Tube,Acoustics when Zum Lösen der Parkbremse bitte Bremspedal betätigen (Nr.614)
 is Activated </t>
  </si>
  <si>
    <t xml:space="preserve">Check Type, Symbol,Text,Tube,Acoustics when Manövrierassistent: Störung! Bitte Service aufsuchen. (Nr.615)
 is Activated </t>
  </si>
  <si>
    <t xml:space="preserve">Check Type, Symbol,Text,Tube,Acoustics when Manövrierassistent zurzeit nicht verfügbar (Nr.616) is Activated </t>
  </si>
  <si>
    <t xml:space="preserve">Check Type, Symbol,Text,Tube,Acoustics when Manövrierassistent: zurzeit eingeschränkt verfügbar. Anhängerbetrieb. (Nr.617)
 is Activated </t>
  </si>
  <si>
    <t xml:space="preserve">Check Type, Symbol,Text,Tube,Acoustics when Manövrierassistent: temporär beendet. Lenkung übersteuert (Nr.618)
 is Activated </t>
  </si>
  <si>
    <t xml:space="preserve">Check Type, Symbol,Text,Tube,Acoustics when Manövrierassistent: temporär beendet. Weiterfahrt in Richtung Hindernis (Nr.619)
 is Activated </t>
  </si>
  <si>
    <t xml:space="preserve">Check Type, Symbol,Text,Tube,Acoustics when Manövrierassistent: eingeschränkt verfügbar. Bitte Seitenspiegel ausklappen (Nr.620)
 is Activated </t>
  </si>
  <si>
    <t xml:space="preserve">Check Type, Symbol,Text,Tube,Acoustics when MA_Fahrerübernahmeaufforderung nach Anrollen; Bitte übernehmen! (Nr.621)
 is Activated </t>
  </si>
  <si>
    <t xml:space="preserve">Check Type, Symbol,Text,Tube,Acoustics when MA_dauerhafte Störung hinten (Nr.622)
 is Activated </t>
  </si>
  <si>
    <t xml:space="preserve">Check Type, Symbol,Text,Tube,Acoustics when MA_dauerhafte Störung vorn (Nr.623)
 is Activated </t>
  </si>
  <si>
    <t xml:space="preserve">Check Type, Symbol,Text,Tube,Acoustics when MA_eingeschränkt wegen Tür offen (Nr.624)
 is Activated </t>
  </si>
  <si>
    <t xml:space="preserve">Check Type, Symbol,Text,Tube,Acoustics when MA_Nichtverfügbar wegen Heckklappe offen (Nr.625)
 is Activated </t>
  </si>
  <si>
    <t xml:space="preserve">Check Type, Symbol,Text,Tube,Acoustics when MA_vorn nichtverfügbar Ultraschall wegen Umgebungs-bedingungen (Nr.626)
 is Activated </t>
  </si>
  <si>
    <t xml:space="preserve">Check Type, Symbol,Text,Tube,Acoustics when MA_hinten  nichtverfügbar  Ultraschall wegen Umgebungs-bedingungen (Nr.627)
 is Activated </t>
  </si>
  <si>
    <t xml:space="preserve">Check Type, Symbol,Text,Tube,Acoustics when MA_ nichtverfügbar  Ultraschall wegen Umgebungs-bedingungen (Nr.628)
 is Activated </t>
  </si>
  <si>
    <t xml:space="preserve">Check Type, Symbol,Text,Tube,Acoustics when MA_vorn nichtverfügbar Kamera wegen Umgebungs-bedingungen (Nr.629)
 is Activated </t>
  </si>
  <si>
    <t xml:space="preserve">Check Type, Symbol,Text,Tube,Acoustics when MA_hinten nichtverfügbar Kamera wegen Umgebungs-bedingungen (Nr.630)
 is Activated </t>
  </si>
  <si>
    <t xml:space="preserve">Check Type, Symbol,Text,Tube,Acoustics when MA_nichtverfügbar Kamera wegen Umgebungs-bedingungen (Nr.631)
 is Activated </t>
  </si>
  <si>
    <t xml:space="preserve">Check Type, Symbol,Text,Tube,Acoustics when MA_nichtverfügbar wegen Kamerareinigung (Nr.632)
 is Activated </t>
  </si>
  <si>
    <t xml:space="preserve">Check Type, Symbol,Text,Tube,Acoustics when Manövrierassistent: Schutzbremsung. Hindernis erkannt. (Nr.633)
 is Activated </t>
  </si>
  <si>
    <t xml:space="preserve">Check Type, Symbol,Text,Tube,Acoustics when Manövrierassistent: zurzeit nicht verfügbar. Stabilisierungskontrolle (ESC) aus (Nr.634)
 is Activated </t>
  </si>
  <si>
    <t xml:space="preserve">Check Type, Symbol,Text,Tube,Acoustics when Manövrierassistent: zurzeit nicht verfügbar. ACC/ACA aktiv (Nr.635)
 is Activated </t>
  </si>
  <si>
    <t xml:space="preserve">Check Type, Symbol,Text,Tube,Acoustics when MA_Lenkung wegen Hindernis (Nr.636)
 is Activated </t>
  </si>
  <si>
    <t xml:space="preserve">Check Type, Symbol,Text,Tube,Acoustics when MA_Drive Select (Nr.637)
 is Activated </t>
  </si>
  <si>
    <t xml:space="preserve">Check Type, Symbol,Text,Tube,Acoustics when Randsteinerkennung: Störung! Bitte Service aufsuchen. (Nr.638)
 is Activated </t>
  </si>
  <si>
    <t xml:space="preserve">Check Type, Symbol,Text,Tube,Acoustics when Randsteinerkennung: zurzeit nicht verfügbar. (Nr.639)
 is Activated </t>
  </si>
  <si>
    <t xml:space="preserve">Check Type, Symbol,Text,Tube,Acoustics when Randsteinerkennung: zurzeit eingeschränkt verfügbar. Anhängerbetrieb (Nr.640)
 is Activated </t>
  </si>
  <si>
    <t xml:space="preserve">Check Type, Symbol,Text,Tube,Acoustics when Randsteinerkennung: zurzeit nicht verfügbar. Bitte Tür/ Heckklappe schließen (Nr.641)
 is Activated </t>
  </si>
  <si>
    <t xml:space="preserve">Check Type, Symbol,Text,Tube,Acoustics when Randsteinerkennung: zurzeit nicht verfügbar. Bitte Seitenspiegel ausklappen (Nr.642)
 is Activated </t>
  </si>
  <si>
    <t xml:space="preserve">Check Type, Symbol,Text,Tube,Acoustics when Randsteinerkennung: zurzeit nicht verfügbar. Sensorsicht umgebungsbedingt eingeschränkt. Siehe Bordbuch (Nr.643)
 is Activated </t>
  </si>
  <si>
    <t xml:space="preserve">Check Type, Symbol,Text,Tube,Acoustics when Randsteinerkennung: zurzeit nicht verfügbar. Rückfahrkamera wird gereinigt  (Nr.644)
 is Activated </t>
  </si>
  <si>
    <t xml:space="preserve">Check Type, Symbol,Text,Tube,Acoustics when Randsteinerkennung: in aktuellem Audi drive Select Modus nicht verfügbar (Nr.645)
 is Activated </t>
  </si>
  <si>
    <t xml:space="preserve">Check Type, Symbol,Text,Tube,Acoustics when Abwurf Anhängerassistent, da Fahrer ins Lenkrad gefasst hat.
 Schutzbremsung ausgeführt (Nr.646)
 is Activated </t>
  </si>
  <si>
    <t xml:space="preserve">Check Type, Symbol,Text,Tube,Acoustics when  Hinweistext, wenn Notbremsung ausgeführt wurde  (Nr.647)
 is Activated </t>
  </si>
  <si>
    <t xml:space="preserve">Check Type, Symbol,Text,Tube,Acoustics when Abwurf Anhängerassistent aufgrund
 eines dauerhaften Fehlers. Erscheint nur, wenn Fahrstufe N oder D eingelegt ist. (Nr.648)
 is Activated </t>
  </si>
  <si>
    <t xml:space="preserve">Check Type, Symbol,Text,Tube,Acoustics when Abwurf Anhängerassistent aufgrund
 eines dauerhaften Fehlers. Notbremsung ausgeführt. Erscheint nur, wenn Fahrstufe R eingelegt ist. (Nr.649)
 is Activated </t>
  </si>
  <si>
    <t xml:space="preserve">Check Type, Symbol,Text,Tube,Acoustics when Allgemeine Aktivierverhinderung, z.B. ESC ist aus (Nr.650)
 is Activated </t>
  </si>
  <si>
    <t xml:space="preserve">Check Type, Symbol,Text,Tube,Acoustics when Abbruch bei Rückwärtsfahrt, wenn Schutzbremsung nicht mehr möglich ist  (Nr.651)
 is Activated </t>
  </si>
  <si>
    <t xml:space="preserve">Check Type, Symbol,Text,Tube,Acoustics when Eingriff Stabilisierungskontrolle während Rückwärtsfahrt und Austasten von ESC; allgemeiner Beednigungstext (Nr.652)
 is Activated </t>
  </si>
  <si>
    <t xml:space="preserve">Check Type, Symbol,Text,Tube,Acoustics when Abwurf Anhängerassistent, wenn kein Anhänger erkannt wurde (z.B. kein Anhänger gesteckt bei nicht verbautem PLA) oder der Anhänger nicht angelernt werden konnte (z.B. umplausiblen Daten (z.B. bei verschlissener Kupplung)); erscheint, wenn Fahrstufe N oder D eingelegt  (Nr.653)
 is Activated </t>
  </si>
  <si>
    <t xml:space="preserve">Check Type, Symbol,Text,Tube,Acoustics when Abwurf Anhängerassistent, wenn Anhänger nicht angelernt werden konnte aufgrund z.B. umplausiblen Daten (z.B. bei verschlissener Kupplung) ercsheint, wenn Fahrstufe R eingelegt  (Nr.654)
 is Activated </t>
  </si>
  <si>
    <t xml:space="preserve">Check Type, Symbol,Text,Tube,Acoustics when AKein Abwurf Anhängerassistent, Notbremsung ausgeführt. Gefahr, dass Anhänger ins Fahrzeug einschlägt (Nr.655)
 is Activated </t>
  </si>
  <si>
    <t xml:space="preserve">Check Type, Symbol,Text,Tube,Acoustics when Abwurf Anhängerassistent, wenn Anhänger als Heckträger erkannt wird (Nr.656)
 is Activated </t>
  </si>
  <si>
    <t xml:space="preserve">Check Type, Symbol,Text,Tube,Acoustics when  Nutzung des Anhängerassistenten ist nicht mit einem Heckträger möglich. Text erscheint, wenn kein PLA verbaut ist; wenn PLA verbaut ist, erscheint Text oben  (Nr.657)
 is Activated </t>
  </si>
  <si>
    <t xml:space="preserve">Check Type, Symbol,Text,Tube,Acoustics when Nutzung des PLA ist nicht mit einem Heckträger möglich. Wenn PLA verbaut und ein Heckträger erkannt ist, sendet das ARA SG den Text (Nr.658)
 is Activated </t>
  </si>
  <si>
    <t xml:space="preserve">Check Type, Symbol,Text,Tube,Acoustics when Nutzung des IPA nicht mit Heckträger möglich; erscheint nur, wenn ARA und IPA verbaut, Text wird vom ARA SG geschickt (Nr.659)
 is Activated </t>
  </si>
  <si>
    <t xml:space="preserve">Check Type, Symbol,Text,Tube,Acoustics when Allgemeiner Beendigungstext erscheint in den Fahrstufen N oder D bei Überschreitung von 10 km/h oder in allen Fahrstufen, wenn Funktion
 ausgetastet wird (Nr.660)
 is Activated </t>
  </si>
  <si>
    <t xml:space="preserve">Check Type, Symbol,Text,Tube,Acoustics when Fahrstufe R wurde nach Aktivierung ARA zu schnell eingelegt.  (Nr.661)
 is Activated </t>
  </si>
  <si>
    <t xml:space="preserve">Check Type, Symbol,Text,Tube,Acoustics when SWA/ASW/RCTA zur Zeit nicht verfügbar (Nr.506)
 is Activated </t>
  </si>
  <si>
    <t xml:space="preserve">Check Type, Symbol,Text,Tube,Acoustics when Reichweite (Tankinhalt) (Nr.22)
 is Activated </t>
  </si>
  <si>
    <t xml:space="preserve">Check Type, Symbol,Text,Tube,Acoustics when Reduzierte Fahrleistung möglich  (Nr.234)
 is Activated </t>
  </si>
  <si>
    <t xml:space="preserve">Check Type, Symbol,Text,Tube,Acoustics when Komponentenschutz aktiv  (Nr.176)
 is Activated </t>
  </si>
  <si>
    <t xml:space="preserve">Check Type, Symbol,Text,Tube,Acoustics when Detektierung 
 Kühlmittelmangel
 in HT-Ausgleichsbehälter (Nr.46)
 is Activated </t>
  </si>
  <si>
    <t xml:space="preserve">Check Type, Symbol,Text,Tube,Acoustics when Fehler Kühlmitteltemperaturgeber (Nr.50)
 is Activated </t>
  </si>
  <si>
    <t xml:space="preserve">Check Type, Symbol,Text,Tube,Acoustics when Detektierung 
 Kühlmittelmangel
 in NT-Ausgleichsbehälter Nr.67)
 is Activated </t>
  </si>
  <si>
    <t xml:space="preserve">Check Type, Symbol,Text,Tube,Acoustics when Fehler Außentemperaturgeber (Nr.53)
 is Activated </t>
  </si>
  <si>
    <t xml:space="preserve">Check Type, Symbol,Text,Tube,Acoustics when Service-Vorwarnung
 Service Intervall Anzeige: 
 Service in xxx Tagen / xxx km  (Nr.99)
 is Activated </t>
  </si>
  <si>
    <t xml:space="preserve">Check Type, Symbol,Text,Tube,Acoustics when Rennstart  (Nr.146)
 is Activated </t>
  </si>
  <si>
    <t xml:space="preserve">Check Type, Symbol,Text,Tube,Acoustics when Performance Start   (Nr.662)
 is Activated </t>
  </si>
  <si>
    <t xml:space="preserve">Check Type, Symbol, Text, Tube, Acoustics when Akustik Limit (Nr.245)
 is Activated </t>
  </si>
  <si>
    <t xml:space="preserve">Check Type, Symbol, Text, Tube, Acoustics when Akustische Meldung ab Überschreiten Geschwindigkeitsschwelle 1 (Nr.803)
 is Activated </t>
  </si>
  <si>
    <t xml:space="preserve">Check Type, Symbol, Text, Tube, Acoustics when Akustische Meldung ab Überschreiten Geschwindigkeitsschwelle 2 (Nr.804)
 is Activated </t>
  </si>
  <si>
    <t xml:space="preserve">Check Type, Symbol, Text, Tube, Acoustics when Kein Telefon über Bluetooth verbunden (Nr.515)
 is Activated </t>
  </si>
  <si>
    <t xml:space="preserve">Check Type, Symbol, Text, Tube, Acoustics when Partikelfilter prüfen (Nr.275)
 is Activated </t>
  </si>
  <si>
    <t xml:space="preserve">Check Type, Symbol, Text, Tube, Acoustics when ESound ausgeschaltet (Nr.345)
 is Activated </t>
  </si>
  <si>
    <t xml:space="preserve">Check Type, Symbol, Text, Tube, Acoustics when Störung ESound (Nr.346)
 is Activated </t>
  </si>
  <si>
    <t xml:space="preserve">Check Type, Symbol, Text, Tube, Acoustics when Apple CarPlay aktiv (Nr.829)
 is Activated </t>
  </si>
  <si>
    <t xml:space="preserve">Check Type, Symbol, Text, Tube, Acoustics when Bremsflüssigkeit (Nr.1)
 is Activated </t>
  </si>
  <si>
    <t xml:space="preserve">Check Type, Symbol, Text, Tube, Acoustics when Bremskraftverteilung (Nr.7)
 is Activated </t>
  </si>
  <si>
    <t xml:space="preserve">Check Type, Symbol, Text, Tube, Acoustics when Bremsbelag (Nr.26)
 is Activated </t>
  </si>
  <si>
    <t xml:space="preserve">Check Type, Symbol, Text, Tube, Acoustics when Parkbremse lösen (Nr.147)
 is Activated </t>
  </si>
  <si>
    <t xml:space="preserve">Check Type, Symbol, Text, Tube, Acoustics when Parkbremse im Servicemodus (Nr.148)
 is Activated </t>
  </si>
  <si>
    <t xml:space="preserve">Check Type, Symbol, Text, Tube, Acoustics when Bremspedal betätigen  (Nr.149)
 is Activated </t>
  </si>
  <si>
    <t xml:space="preserve">Check Type, Symbol, Text, Tube, Acoustics when Notbremsfunktion  (Nr.151)
 is Activated </t>
  </si>
  <si>
    <t xml:space="preserve">Check Type, Symbol, Text, Tube, Acoustics when Stoerung EPB KL15ein  (Nr.348)
 is Activated </t>
  </si>
  <si>
    <t xml:space="preserve">Check Type, Symbol, Text, Tube, Acoustics when eLaunch akti  (Nr.473)
 is Activated </t>
  </si>
  <si>
    <t xml:space="preserve">Check Type, Symbol, Text, Tube, Acoustics when eLaunch nicht möglich   (Nr.474)
 is Activated </t>
  </si>
  <si>
    <t xml:space="preserve">Check Type, Symbol,Text,Tube,Acoustics when CAN-Timeout BCM2 (Nr.188)
 is Activated </t>
  </si>
  <si>
    <t xml:space="preserve">Check Type, Symbol,Text,Tube,Acoustics when CAN-Timeout BCM1 (Nr.189)
 is Activated </t>
  </si>
  <si>
    <t xml:space="preserve">Check Type, Symbol,Text,Tube,Acoustics when Komfortabschaltung aktiv! (Nr.396)
 is Activated </t>
  </si>
  <si>
    <t xml:space="preserve">Check Type, Symbol,Text,Tube,Acoustics when SAFE LOCK/SAFE AKTIV (Nr.400)
 is Activated </t>
  </si>
  <si>
    <t xml:space="preserve">Check Type, Symbol,Text,Tube,Acoustics when Wählhebel in P bringen vor Öffnen des Heckdeckels (Nr.480)
 is Activated </t>
  </si>
  <si>
    <t xml:space="preserve">Check Type, Symbol,Text,Tube,Acoustics when Ausfall Akustik Kombi  (Nr.214)
 is Activated </t>
  </si>
  <si>
    <t xml:space="preserve">Check Type, Symbol,Text,Tube,Acoustics when Quittierton Memory Package (Nr.232)
 is Activated </t>
  </si>
  <si>
    <t xml:space="preserve">Check Type, Symbol,Text,Tube,Acoustics when Kombiinstrument-interner Fehler liegt vor  (Nr.484)
 is Activated </t>
  </si>
  <si>
    <t xml:space="preserve">Check Type, Symbol,Text,Tube,Acoustics when Blinkerton AN synchron zur Statusleuchte Blinker (Nr.671)
 is Activated </t>
  </si>
  <si>
    <t xml:space="preserve">Check Type, Symbol,Text,Tube,Acoustics when Blinkerton AUS synchron zur Statusleuchte Blinker (Nr.672)
 is Activated </t>
  </si>
  <si>
    <t xml:space="preserve">Check Type, Symbol,Text,Tube,Acoustics when Akustik für Golfstaatenwarnung Geschwindigkeit überschritten (Limit 120 km/h),  (Nr.233)
 is Activated </t>
  </si>
  <si>
    <t xml:space="preserve">Check Type, Symbol,Text,Tube,Acoustics when Geschwindigkeit überschritten (Limit)  (Nr.244)
 is Activated </t>
  </si>
  <si>
    <t xml:space="preserve">Check Type, Symbol,Text,Tube,Acoustics when Heckdeckel (Nr.44)
 is Activated </t>
  </si>
  <si>
    <t xml:space="preserve">Check Type, Symbol,Text,Tube,Acoustics when Türen, Motorhaube oder Heckdeckel offen bei Stillstand;
Heckdeckel nur wenn mindestens eine andere Tür/MHaube offen ist;
Fahrertür nur wenn Motor läuft (Nr.220)
 is Activated </t>
  </si>
  <si>
    <t xml:space="preserve">Check Type, Symbol,Text,Tube,Acoustics when Türen, Motorhaube oder Heckdeckel offen bei Fahrt;
Heckdeckel nur wenn mindestens eine andere Tür/MHaube offen ist (Nr.221)
 is Activated </t>
  </si>
  <si>
    <t xml:space="preserve">Check Type, Symbol, Text, Tube, Acoustics when Stoerung EPB KL15aus (Nr.349)
 is Activated </t>
  </si>
  <si>
    <t xml:space="preserve">Check Type, Symbol, Text, Tube, Acoustics when Produktionsmodus EPB  (Nr.366)
 is Activated </t>
  </si>
  <si>
    <t xml:space="preserve">Check Type, Symbol, Text, Tube, Acoustics when PSM Ausfall (Nr.8)
 is Activated </t>
  </si>
  <si>
    <t xml:space="preserve">Check Type, Symbol, Text, Tube, Acoustics when PSM passiv (Nr.10)
 is Activated </t>
  </si>
  <si>
    <t xml:space="preserve">Check Type, Symbol, Text, Tube, Acoustics when PSM aktiv (Nr.11)
 is Activated </t>
  </si>
  <si>
    <t xml:space="preserve">Check Type, Symbol, Text, Tube, Acoustics when PSM in Diagnose (Nr.12)
 is Activated </t>
  </si>
  <si>
    <t xml:space="preserve">Check Type, Symbol, Text, Tube, Acoustics when Ausfall hydraulische Bremskraftverstärkung (Nr.267)
 is Activated </t>
  </si>
  <si>
    <t xml:space="preserve">Check Type, Symbol, Text, Tube, Acoustics when PSM Zwangsaktivierung (Nr.268)
 is Activated </t>
  </si>
  <si>
    <t xml:space="preserve">Check Type, Symbol, Text, Tube, Acoustics when Timeout ESP (Nr.347)
 is Activated </t>
  </si>
  <si>
    <t xml:space="preserve">Check Type, Symbol, Text, Tube, Acoustics when PSM Sport
 Fahrstabilisierung
 eingeschränkt (Nr.481)
 is Activated </t>
  </si>
  <si>
    <t xml:space="preserve">Check Type, Symbol, Text, Tube, Acoustics when Ausfall
 Bremskraftverstärkung (Nr.482)
 is Activated </t>
  </si>
  <si>
    <t xml:space="preserve">Check Type, Symbol, Text, Tube, Acoustics when Störung Bremskraftverstärkung (Nr.483)
 is Activated </t>
  </si>
  <si>
    <t xml:space="preserve">Check Type, Symbol, Text, Tube, Acoustics when ABS SILA (Nr.9)
 is Activated </t>
  </si>
  <si>
    <t xml:space="preserve">Check Type, Symbol, Text, Tube, Acoustics when Fahrzeug extrem tief
 Fahbereitschaft abwarten
 nicht losfahren (Nr.77)
 is Activated </t>
  </si>
  <si>
    <t xml:space="preserve">Check Type, Symbol, Text, Tube, Acoustics when Störung Fahrwerksystem 
 Fahrweise anpassen
 Werkstatt aufsuchen (Nr.78)
 is Activated </t>
  </si>
  <si>
    <t xml:space="preserve">Check Type, Symbol, Text, Tube, Acoustics when Fahrzeug extrem hoch
 Fahrweise anpassen (Nr.79)
 is Activated </t>
  </si>
  <si>
    <t xml:space="preserve">Check Type, Symbol, Text, Tube, Acoustics when Fahrwerksystem
 nicht funktionsbereit 
 Fahrzeug verkehrssicher abstellen (Nr.196)
 is Activated </t>
  </si>
  <si>
    <t xml:space="preserve">Check Type, Symbol, Text, Tube, Acoustics when Stützlast prüfen (Nr.514)
 is Activated </t>
  </si>
  <si>
    <t xml:space="preserve">Check Type, Symbol, Text, Tube, Acoustics when Heckabsenkung aktiv (Nr.567)
 is Activated </t>
  </si>
  <si>
    <t xml:space="preserve">Check Type, Symbol, Text, Tube, Acoustics when Heckabsenkung nicht möglich (Nr.568)
 is Activated </t>
  </si>
  <si>
    <t xml:space="preserve">Check Type, Symbol, Text, Tube, Acoustics when PDCC Funktion eingeschränkt allg (Nr.84)
 is Activated </t>
  </si>
  <si>
    <t xml:space="preserve">Check Type, Symbol, Text, Tube, Acoustics when PDCC Ausfall (Nr.85)
 is Activated </t>
  </si>
  <si>
    <t xml:space="preserve">Check Type, Symbol, Text, Tube, Acoustics when Tankdeckel offen  (Nr.235)
 is Activated </t>
  </si>
  <si>
    <t xml:space="preserve">Check Type, Symbol,Text,Tube,Acoustics when Heckdeckelakustik bei Fahrt (Nr.250)
 is Activated </t>
  </si>
  <si>
    <t>Check DIAG When Zündschloß defekt 1 (Nr.57)
 is Activated</t>
  </si>
  <si>
    <t xml:space="preserve">Check Type, Symbol,Text,Tube,Acoustics when Schlüssel nicht im Fzg (Nr.58)
 is Activated </t>
  </si>
  <si>
    <t xml:space="preserve">Check Type, Symbol,Text,Tube,Acoustics when Zündschloß defekt 2 (nicht quittierbar) (Nr.60)
 is Activated </t>
  </si>
  <si>
    <t xml:space="preserve">Check Type, Symbol,Text,Tube,Acoustics when Schlüsselbatterie (Nr.61)
 is Activated </t>
  </si>
  <si>
    <t xml:space="preserve">Check Type, Symbol,Text,Tube,Acoustics when Zweiter Zündungseinschaltversuch (Nr.332)
 is Activated </t>
  </si>
  <si>
    <t xml:space="preserve">Check Type, Symbol,Text,Tube,Acoustics when Systemfehler, bitte Zündschloß benutzen  (Nr.66)
 is Activated </t>
  </si>
  <si>
    <t xml:space="preserve">Check Type, Symbol,Text,Tube,Acoustics when Stoerung Kindersicherung (Nr.313)
 is Activated </t>
  </si>
  <si>
    <t xml:space="preserve">Check Type, Symbol,Text,Tube,Acoustics when Kein Schlüssel erkannt. Bitte Störer
 entfernen oder Lage vom Schlüssel
 verändern (Nr.393)
 is Activated </t>
  </si>
  <si>
    <t xml:space="preserve">Fzg. wurde Wiederentriegelt, da
 Schlüssel im Innenraum gefunden
 wurde. Bitte Schlüssel entfernen. (Nr.394)
 is Activated </t>
  </si>
  <si>
    <t xml:space="preserve">Fzg. wurde Wiederentriegelt, da
 Schlüssel im Kofferraum gefunden
 wurde. Bitte Schlüssel entfernen.  (Nr.395)
 is Activated </t>
  </si>
  <si>
    <t xml:space="preserve">Check Type, Symbol,Text,Tube,Acoustics when Lenkung gesperrt (Nr.56)
 is Activated </t>
  </si>
  <si>
    <t xml:space="preserve">Check Type, Symbol,Text,Tube,Acoustics when Lenkung entlasten (Nr.63)
 is Activated </t>
  </si>
  <si>
    <t xml:space="preserve">Check Type, Symbol,Text,Tube,Acoustics when Lenkradheizung eingeschaltet  (Nr.144)
 is Activated </t>
  </si>
  <si>
    <t xml:space="preserve">Check Type, Symbol,Text,Tube,Acoustics when Lenkradheizung ausgeschaltet   (Nr.145)
 is Activated </t>
  </si>
  <si>
    <t xml:space="preserve">Check Type, Symbol,Text,Tube,Acoustics when Lenkhilfe Ausfallwarnung (Nr.257)
 is Activated </t>
  </si>
  <si>
    <t xml:space="preserve">Check Type, Symbol,Text,Tube,Acoustics when Lenkhilfe Fehlerwarnung (Nr.258)
 is Activated </t>
  </si>
  <si>
    <t xml:space="preserve">Check Type, Symbol,Text,Tube,Acoustics when Lenkhilfe Störungswarnung (Nr.259)
 is Activated </t>
  </si>
  <si>
    <t xml:space="preserve">Check Type, Symbol,Text,Tube,Acoustics when ELV Werkstatt (Nr.360)
 is Activated </t>
  </si>
  <si>
    <t>Check Type, Symbol,Text,Tube,Acoustics when Spoiler Prio 1 Warnung (Nr.19)</t>
  </si>
  <si>
    <t>Check Type, Symbol,Text,Tube,Acoustics when Spoiler Prio 2 Warnung (Nr.20)
 is Activated</t>
  </si>
  <si>
    <t xml:space="preserve">Check Type, Symbol,Text,Tube,Acoustics when Fahrprogramm nicht verfügbar (Nr.216)
 is Activated </t>
  </si>
  <si>
    <t xml:space="preserve">Check Type, Symbol,Text,Tube,Acoustics when E-Power nicht verfügbar  (Nr.287)
 is Activated </t>
  </si>
  <si>
    <t xml:space="preserve">Check Type, Symbol,Text,Tube,Acoustics when Offroadmodus GRAVEL eingestellt (Leichtes Gelände/Schotter)  (Nr.509)
 is Activated </t>
  </si>
  <si>
    <t xml:space="preserve">Check Type, Symbol,Text,Tube,Acoustics when Offroadmodus MUD eingestellt (Schlamm/Spurrillen)  (Nr.510)
 is Activated </t>
  </si>
  <si>
    <t xml:space="preserve">Check Type, Symbol,Text,Tube,Acoustics when Offroadmodus SAND eingestellt (Düne)  (Nr.511)
 is Activated </t>
  </si>
  <si>
    <t xml:space="preserve">Check Type, Symbol,Text,Tube,Acoustics when Offroadmodus ROCKS eingestellt (Felsen)  (Nr.512)
 is Activated </t>
  </si>
  <si>
    <t xml:space="preserve">Check Type, Symbol,Text,Tube,Acoustics when PSM Off/Sport bei Range-Mode nicht verfügbar (Nr.21)
 is Activated </t>
  </si>
  <si>
    <t xml:space="preserve">Check Type, Symbol,Text,Tube,Acoustics when Anhängerkupplung Fehler  (Nr.81)
 is Activated </t>
  </si>
  <si>
    <t xml:space="preserve">Check Type, Symbol,Text,Tube,Acoustics when Komplettausfall CAN (Nr.200)
 is Activated </t>
  </si>
  <si>
    <t xml:space="preserve">Check Type, Symbol,Text,Tube,Acoustics when Sammelmeldung Kamerastörung  (Nr.468)
 is Activated </t>
  </si>
  <si>
    <t xml:space="preserve">Check Type, Symbol,Text,Tube,Acoustics when Sammelmeldung Kamerasicht  (Nr.469)
 is Activated </t>
  </si>
  <si>
    <t xml:space="preserve">Check Type, Symbol,Text,Tube,Acoustics when Sammelmeldung temporäre Kamerastörung (Nr.470)
 is Activated </t>
  </si>
  <si>
    <t xml:space="preserve">Check Type, Symbol, Text, Tube, Acoustics when Allradsystem Störung (Nr.94)
 is Activated </t>
  </si>
  <si>
    <t xml:space="preserve">Check Type, Symbol, Text, Tube, Acoustics when Allradsystem überlastet (Nr.95)
 is Activated </t>
  </si>
  <si>
    <t xml:space="preserve">Check Type, Symbol, Text, Tube, Acoustics when Temperaturgrenze Allradsystem (Nr.96)
 is Activated </t>
  </si>
  <si>
    <t xml:space="preserve">Check Type, Symbol, Text, Tube, Acoustics when Ausfall Allradsystem (Nr.198)
 is Activated </t>
  </si>
  <si>
    <t xml:space="preserve">Check Type, Symbol, Text, Tube, Acoustics when CAN-Timeout Quersperre (Nr.207)
 is Activated </t>
  </si>
  <si>
    <t xml:space="preserve">Check Type, Symbol, Text, Tube, Acoustics when Quersperre Störung (Nr.208)
 is Activated </t>
  </si>
  <si>
    <t xml:space="preserve">Check Type, Symbol, Text, Tube, Acoustics when Quersperre Ausfall (Nr.209)
 is Activated </t>
  </si>
  <si>
    <t xml:space="preserve">Check Type, Symbol, Text, Tube, Acoustics when Quersperre Überlastet (Nr.210)
 is Activated </t>
  </si>
  <si>
    <t xml:space="preserve">Check Type, Symbol, Text, Tube, Acoustics when Ausfall Hinterachslenkung (Nr.374)
 is Activated </t>
  </si>
  <si>
    <t xml:space="preserve">Check Type, Symbol, Text, Tube, Acoustics when Störung Hinterachslenkung (Nr.379)
 is Activated </t>
  </si>
  <si>
    <t xml:space="preserve">Check Type, Symbol, Text, Tube, Acoustics when Gurtwarnung vorne (Nr.34)
 is Activated </t>
  </si>
  <si>
    <t xml:space="preserve">Check Type, Symbol, Text, Tube, Acoustics when Akustik Gurtwarnung (Nr.243)
 is Activated </t>
  </si>
  <si>
    <t xml:space="preserve">Check Type, Symbol, Text, Tube, Acoustics when Gurtwarnung hinten (Nr.421)
 is Activated </t>
  </si>
  <si>
    <t xml:space="preserve">Check Type, Symbol, Text, Tube, Acoustics when Systemfehler Airbag (Nr.35)
 is Activated </t>
  </si>
  <si>
    <t xml:space="preserve">Check Type, Symbol, Text, Tube, Acoustics when Beifahrerairbag deaktiviert (Nr.39)
 is Activated </t>
  </si>
  <si>
    <t xml:space="preserve">Check Type, Symbol, Text, Tube, Acoustics when Beifahrerairbag aktiviert (Nr.40)
 is Activated </t>
  </si>
  <si>
    <t xml:space="preserve">Check Type, Symbol, Text, Tube, Acoustics when CAN-Timeout Airbag (Nr.190)
 is Activated </t>
  </si>
  <si>
    <t xml:space="preserve">Check Type, Symbol, Text, Tube, Acoustics when Fußgängerschutz ausgelöst (Nr.36)
 is Activated </t>
  </si>
  <si>
    <t xml:space="preserve">Check Type, Symbol, Text, Tube, Acoustics when Systemfehler Fußgängerschutz (Nr.37)
 is Activated </t>
  </si>
  <si>
    <t xml:space="preserve">Check Type, Symbol, Text, Tube, Acoustics when Bremse betätigen Motor (Nr.72)
 is Activated </t>
  </si>
  <si>
    <t xml:space="preserve">Check Type, Symbol, Text, Tube, Acoustics when Wählhebel in Stellung P oder N bringen (Nr.74)
 is Activated </t>
  </si>
  <si>
    <t xml:space="preserve">Check Type, Symbol, Text, Tube, Acoustics when Kupplung betätigen (Nr.76)
 is Activated </t>
  </si>
  <si>
    <t xml:space="preserve">Check Type, Symbol,Text,Tube,Acoustics when Bremslicht und Blinker hinten rechts defekt (Nr.390)
 is Activated </t>
  </si>
  <si>
    <t xml:space="preserve">Check Type, Symbol,Text,Tube,Acoustics when Alle Bremslichter hinten links defekt (Nr.391)
 is Activated </t>
  </si>
  <si>
    <t xml:space="preserve">Check Type, Symbol,Text,Tube,Acoustics when Alle Bremslichter hinten rechts defekt (Nr.392)
 is Activated </t>
  </si>
  <si>
    <t xml:space="preserve">Check Type, Symbol,Text,Tube,Acoustics when Standlicht/Tagfahrlicht vorn links defekt (Nr.475)
 is Activated </t>
  </si>
  <si>
    <t xml:space="preserve">Check Type, Symbol,Text,Tube,Acoustics when Standlicht/Tagfahrlicht vorn links defekt (Nr.476)
 is Activated </t>
  </si>
  <si>
    <t xml:space="preserve">Check Type, Symbol,Text,Tube,Acoustics when intelligente Heckleuchte links prüfen (Nr.747)
 is Activated </t>
  </si>
  <si>
    <t xml:space="preserve">Check Type, Symbol,Text,Tube,Acoustics when intelligente Heckleuchte rechts prüfen  (Nr.748)
 is Activated </t>
  </si>
  <si>
    <t xml:space="preserve">Check Type, Symbol,Text,Tube,Acoustics when VTS Code falsch
 is Activated </t>
  </si>
  <si>
    <t xml:space="preserve">Check Type, Symbol,Text,Tube,Acoustics when Driver Card nicht erkannt (Nr.279)
 is Activated </t>
  </si>
  <si>
    <t xml:space="preserve">Check Type, Symbol,Text,Tube,Acoustics when VTS scharf, Key Eingabe (Nr.280)
 is Activated </t>
  </si>
  <si>
    <t xml:space="preserve">Check Type, Symbol,Text,Tube,Acoustics when VTS scharf, Key Eingabe innerhalb 2 Min (Nr.281)
 is Activated </t>
  </si>
  <si>
    <t xml:space="preserve">Check Type, Symbol,Text,Tube,Acoustics when VTS scharf, Key Eingabe innerhalb 1 Min (Nr.282)
 is Activated </t>
  </si>
  <si>
    <t xml:space="preserve">Check Type, Symbol,Text,Tube,Acoustics when DriverCard Batterie leer
 is Activated </t>
  </si>
  <si>
    <t xml:space="preserve">Check Type, Symbol,Text,Tube,Acoustics when Remote Keypad Batterie leer (Nr.284)
 is Activated </t>
  </si>
  <si>
    <t xml:space="preserve">Check Type, Symbol,Text,Tube,Acoustics when Diebstahlversuch erkannt, Alarm ausgelöst (Nr.285)
 is Activated </t>
  </si>
  <si>
    <t xml:space="preserve">Check Type, Symbol,Text,Tube,Acoustics when Wegfahrsperre aktiv, deaktivieren via Porsche Car Connect App oder Portal (Nr.665)
 is Activated </t>
  </si>
  <si>
    <t xml:space="preserve">Check Type, Symbol,Text,Tube,Acoustics when Driver Card in die Schlüsselablage einlegen (Nr.666)
 is Activated </t>
  </si>
  <si>
    <t xml:space="preserve">Check Type, Symbol,Text,Tube,Acoustics when Driver Card Anlernvorgang erfolgreich (Nr.667)
 is Activated </t>
  </si>
  <si>
    <t xml:space="preserve">Check Type, Symbol,Text,Tube,Acoustics when Driver Card Anlernvorgang fehlgeschlagen (Nr.668)
 is Activated </t>
  </si>
  <si>
    <t xml:space="preserve">Check Type, Symbol,Text,Tube,Acoustics when Notruf - Funktion aktiviert (Nr.175)
 is Activated </t>
  </si>
  <si>
    <t xml:space="preserve">Check Type, Symbol,Text,Tube,Acoustics when Notruf - Funktion eingeschränkt (Nr.422)
 is Activated </t>
  </si>
  <si>
    <t xml:space="preserve">Check Type, Symbol,Text,Tube,Acoustics when Notruf - Service Modus akriv (Nr.424)
 is Activated </t>
  </si>
  <si>
    <t xml:space="preserve">Check Type, Symbol,Text,Tube,Acoustics when Notruf - Funktion deaktiviert (Nr.425)
 is Activated </t>
  </si>
  <si>
    <t xml:space="preserve">Check Type, Symbol,Text,Tube,Acoustics when Notruf - Servicevertrag aktiv (Nr.458)
 is Activated </t>
  </si>
  <si>
    <t xml:space="preserve">Check Type, Symbol,Text,Tube,Acoustics when Notruf aktiv - Warntöne und Audiowiedergabe deaktiviert  (Nr.836)
 is Activated </t>
  </si>
  <si>
    <t xml:space="preserve">Check Type, Symbol,Text,Tube,Acoustics when Vertrag abgelaufen (Nr.663)
 is Activated </t>
  </si>
  <si>
    <t xml:space="preserve">Check Type, Symbol,Text,Tube,Acoustics when Notruf nicht verfügbar, Service notwendig (Nr.664)
 is Activated </t>
  </si>
  <si>
    <t xml:space="preserve">Check Type, Symbol,Text,Tube,Acoustics when Wischer defekt (Nr.140)
 is Activated </t>
  </si>
  <si>
    <t xml:space="preserve">Check Type, Symbol,Text,Tube,Acoustics when Regen-/Lichtsensor defekt (Nr.142)
 is Activated </t>
  </si>
  <si>
    <t xml:space="preserve">Check Type, Symbol,Text,Tube,Acoustics when Waschwasserstand  (Nr.54)
 is Activated </t>
  </si>
  <si>
    <t xml:space="preserve">Check Type, Symbol, Text, Tube, Acoustics when Ersatzwarnung VLW (Nr.164)
 is Activated </t>
  </si>
  <si>
    <t xml:space="preserve">Check Type, Symbol, Text, Tube, Acoustics when Bitte den Wählhebel in P (Nr.167)
 is Activated </t>
  </si>
  <si>
    <t xml:space="preserve">Check Type, Symbol, Text, Tube, Acoustics when Motor manuell starten (Nr.211)
 is Activated </t>
  </si>
  <si>
    <t xml:space="preserve">Check Type, Symbol, Text, Tube, Acoustics when Ausfall Start/Stopp-Betrieb (Nr.228)
 is Activated </t>
  </si>
  <si>
    <t xml:space="preserve">Check Type, Symbol, Text, Tube, Acoustics when Motor startet (Nr.276)
 is Activated </t>
  </si>
  <si>
    <t xml:space="preserve">Check Type, Symbol, Text, Tube, Acoustics when Zum Motortstart bitte Bremse betätigen (Nr.478)
 is Activated </t>
  </si>
  <si>
    <t xml:space="preserve">Check Type, Symbol, Text, Tube, Acoustics when Antrieb aktiv bei Verlassen des Fzg (Nr.492)
 is Activated </t>
  </si>
  <si>
    <t xml:space="preserve">Check Type, Symbol, Text, Tube, Acoustics when Zur Weiterfahrt bei temporärer Abswesenheit Fahrstufe einlegen (Nr.493)
 is Activated </t>
  </si>
  <si>
    <t xml:space="preserve">Check Type, Symbol, Text, Tube, Acoustics when Hat der Fahrer alle Sicherheitsmechanismen überstimmt, soll ihm eine Verlassenswarnung angezeigt werden (Nr.494)
 is Activated </t>
  </si>
  <si>
    <t xml:space="preserve">Check Type, Symbol, Text, Tube, Acoustics when Antrieb aktiv bei Verlassen des Fzg  (Nr.750)
 is Activated </t>
  </si>
  <si>
    <t xml:space="preserve">Check Type, Symbol, Text, Tube, Acoustics when Umluft aktiviert (Nr.670)
 is Activated </t>
  </si>
  <si>
    <t xml:space="preserve">Check Type, Symbol, Text, Tube, Acoustics when Umluft aktiviert (Nr.701)
 is Activated </t>
  </si>
  <si>
    <t xml:space="preserve">Check Type, Symbol, Text, Tube, Acoustics when Umluftreinigung China (Nr.702)
 is Activated </t>
  </si>
  <si>
    <t xml:space="preserve">Check Type, Symbol, Text, Tube, Acoustics when Begrenzungslicht (Nr.23)
 is Activated </t>
  </si>
  <si>
    <t xml:space="preserve">Check Type, Symbol, Text, Tube, Acoustics when Parklichtwarnung (Nr.24)
 is Activated </t>
  </si>
  <si>
    <t xml:space="preserve">Check Type, Symbol, Text, Tube, Acoustics when Blinker vorn links defekt (Nr.104)
 is Activated </t>
  </si>
  <si>
    <t xml:space="preserve">Check Type, Symbol, Text, Tube, Acoustics when Standlicht vorn links defekt (Nr.105)
 is Activated </t>
  </si>
  <si>
    <t xml:space="preserve">Check Type, Symbol, Text, Tube, Acoustics when Abblendlicht vorn links defekt (Nr.106)
 is Activated </t>
  </si>
  <si>
    <t xml:space="preserve">Check Type, Symbol, Text, Tube, Acoustics when Fernlicht vorn links defekt (Nr.107)
 is Activated </t>
  </si>
  <si>
    <t xml:space="preserve">Check Type, Symbol, Text, Tube, Acoustics when Nebelscheinwerfer vorn links defekt (Nr.108)
 is Activated </t>
  </si>
  <si>
    <t>Check Type, Symbol, Text, Tube, Acoustics when Blinker Seite links defekt (Nr.109)
 is Activated</t>
  </si>
  <si>
    <t>Check Type, Symbol, Text, Tube, Acoustics when Blinker vorn rechts defekt (Nr.110)
 is Activated</t>
  </si>
  <si>
    <t>Check Type, Symbol, Text, Tube, Acoustics when Standlicht vorn rechts defekt (Nr.111)
 is Activated</t>
  </si>
  <si>
    <t>Check Type, Symbol, Text, Tube, Acoustics when Abblendlicht vorn rechts defekt (Nr.112)
 is Activated</t>
  </si>
  <si>
    <t>Check Type, Symbol, Text, Tube, Acoustics when Fernlicht vorn rechts defekt (Nr.113)
 is Activated</t>
  </si>
  <si>
    <t>Check Type, Symbol, Text, Tube, Acoustics when Nebelscheinwerfer vorn rechts defekt (Nr.114)
 is Activated</t>
  </si>
  <si>
    <t>Check Type, Symbol, Text, Tube, Acoustics when Blinker Seite rechts defekt (Nr.115)
 is Activated</t>
  </si>
  <si>
    <t>Check Type, Symbol, Text, Tube, Acoustics when mindestens ein Bremslicht hinten links defekt (Nr.116)
 is Activated</t>
  </si>
  <si>
    <t>Check Type, Symbol, Text, Tube, Acoustics when mindestens ein Schlusslicht hinten links defekt (Nr.117)
 is Activated</t>
  </si>
  <si>
    <t>Check Type, Symbol, Text, Tube, Acoustics when Rückfahrlicht hinten links defekt (Nr.118)
 is Activated</t>
  </si>
  <si>
    <t>Check Type, Symbol, Text, Tube, Acoustics when Nebelschlusslicht hinten links defekt (Nr.119)
 is Activated</t>
  </si>
  <si>
    <t>Check Type, Symbol, Text, Tube, Acoustics when mindestens ein Bremslicht hinten rechts defekt (Nr.120)
 is Activated</t>
  </si>
  <si>
    <t>Check Type, Symbol, Text, Tube, Acoustics when mindestens ein Schlusslicht hinten rechts defekt (Nr.121)
 is Activated</t>
  </si>
  <si>
    <t>Check Type, Symbol, Text, Tube, Acoustics when Rückfahrlicht hinten rechts defekt (Nr.122)
 is Activated</t>
  </si>
  <si>
    <t>Check Type, Symbol, Text, Tube, Acoustics when Nebelschlusslicht hinten rechts defekt (Nr.123)
 is Activated</t>
  </si>
  <si>
    <t>Check Type, Symbol, Text, Tube, Acoustics when Kennzeichenbeleuchtung hinten defekt (Nr.124)
 is Activated</t>
  </si>
  <si>
    <t>Check Type, Symbol, Text, Tube, Acoustics when hochgesetzte Bremsleuchte defekt (Nr.125)
 is Activated</t>
  </si>
  <si>
    <t>Check Type, Symbol, Text, Tube, Acoustics when Blinker hinten rechts defekt (Nr.126)
 is Activated</t>
  </si>
  <si>
    <t>Check Type, Symbol, Text, Tube, Acoustics when Blinker hinten links defekt (Nr.127)
 is Activated</t>
  </si>
  <si>
    <t>Check Type, Symbol, Text, Tube, Acoustics when Warnung Tagfahrlicht links defekt (Nr.128)
 is Activated</t>
  </si>
  <si>
    <t>Check Type, Symbol, Text, Tube, Acoustics when Warnung Tagfahrlicht rechts defekt (Nr.129)
 is Activated</t>
  </si>
  <si>
    <t>Check Type, Symbol, Text, Tube, Acoustics when Anhänger Blinker links defekt (Nr.130)
 is Activated</t>
  </si>
  <si>
    <t>Check Type, Symbol, Text, Tube, Acoustics when Anhänger Blinker rechts defekt (Nr.131)
 is Activated</t>
  </si>
  <si>
    <t>Check Type, Symbol, Text, Tube, Acoustics when Anhänger Bremslicht defekt (Nr.132)
 is Activated</t>
  </si>
  <si>
    <t>Check Type, Symbol, Text, Tube, Acoustics when Anhänger Schlußlicht links defekt (Nr.133)
 is Activated</t>
  </si>
  <si>
    <t>Check Type, Symbol, Text, Tube, Acoustics when Anhänger Schlußlicht rechts defekt (Nr.134)
 is Activated</t>
  </si>
  <si>
    <t>Check Type, Symbol, Text, Tube, Acoustics when Full AFS defekt (Nr.138)
 is Activated</t>
  </si>
  <si>
    <t>Check Type, Symbol, Text, Tube, Acoustics when ALWR defekt (Nr.139)
 is Activated</t>
  </si>
  <si>
    <t>Check Type, Symbol, Text, Tube, Acoustics when Fahrzeugbeleuchtung vorne defekt (Nr.141)
 is Activated</t>
  </si>
  <si>
    <t>Check Type, Symbol, Text, Tube, Acoustics when Touristen Umstellung Licht (Nr.206)
 is Activated</t>
  </si>
  <si>
    <t>Check Type, Symbol, Text, Tube, Acoustics when Störung Fernlichtassistent (Nr.300)
 is Activated</t>
  </si>
  <si>
    <t>Check Type, Symbol, Text, Tube, Acoustics when Fernlichtassistent Sensor prüfen (Nr.301)
 is Activated</t>
  </si>
  <si>
    <t>Check Type, Symbol, Text, Tube, Acoustics when MXB temporär nicht verfügbar (Nr.325)
 is Activated</t>
  </si>
  <si>
    <t>Check Type, Symbol, Text, Tube, Acoustics when Aussenlicht Systemfehler hinten (Nr.380)
 is Activated</t>
  </si>
  <si>
    <t>Check Type, Symbol, Text, Tube, Acoustics when Spiegelblinker BT defekt (Nr.381)
 is Activated</t>
  </si>
  <si>
    <t>Check Type, Symbol, Text, Tube, Acoustics when Spiegelblinker FT defekt (Nr.382)
 is Activated</t>
  </si>
  <si>
    <t>Check Type, Symbol, Text, Tube, Acoustics when Nebelschlusslicht hinten Mitte defekt (Nr.383)
 is Activated</t>
  </si>
  <si>
    <t>Check Type, Symbol, Text, Tube, Acoustics when Rückfahrlicht hinten Mitte defekt (Nr.384)
 is Activated</t>
  </si>
  <si>
    <t>Check Type, Symbol, Text, Tube, Acoustics when Bremslicht und Blinker hinten links defekt (Nr.389)
 is Activated</t>
  </si>
  <si>
    <t>Check Type, Symbol, Text, Tube, Acoustics when Fehler Tankgeber  (Nr.51)
 is Activated</t>
  </si>
  <si>
    <t xml:space="preserve">Check Type, Symbol,Text,Tube,Acoustics when PSM passiv ACC (Nr.177)
 is Activated </t>
  </si>
  <si>
    <t xml:space="preserve">Check Type, Symbol,Text,Tube,Acoustics when ACC nicht verfuegbar, bitte übernehmen (Nr.187)
 is Activated </t>
  </si>
  <si>
    <t xml:space="preserve">Check Type, Symbol,Text,Tube,Acoustics when Akustik der Fahreruebernahmeaufforderung 1 (Nr.565)
 is Activated </t>
  </si>
  <si>
    <t>To verify Type, Symbol, Text, Tube, Acoustics when WarnID 3 is activated</t>
  </si>
  <si>
    <t xml:space="preserve">To verify Type, Symbol, Text, Tube, Acoustics when WarnID 48 is activated
</t>
  </si>
  <si>
    <t xml:space="preserve">To verify Type, Symbol, Text, Tube, Acoustics when WarnID 45 is activated
</t>
  </si>
  <si>
    <t xml:space="preserve">To verify Type, Symbol, Text, Tube, Acoustics when WarnID 49 is activated
</t>
  </si>
  <si>
    <t xml:space="preserve">To verify Type, Symbol, Text, Tube, Acoustics when WarnID 222 is activated
</t>
  </si>
  <si>
    <t xml:space="preserve">To verify Type, Symbol, Text, Tube, Acoustics when WarnID 238 is activated
</t>
  </si>
  <si>
    <t xml:space="preserve">To verify Type, Symbol, Text, Tube, Acoustics when WarnID 102 is activated
</t>
  </si>
  <si>
    <t>To verify Type, Symbol, Text, Tube, Acoustics when WarnID 201 is activated.</t>
  </si>
  <si>
    <t>To verify Type, Symbol, Text, Tube, Acoustics when WarnID 315 is activated.</t>
  </si>
  <si>
    <t>To verify Type, Symbol, Text, Tube, Acoustics when WarnID 316 is activated.</t>
  </si>
  <si>
    <t>To verify Type, Symbol, Text, Tube, Acoustics when WarnID 336 is activated.</t>
  </si>
  <si>
    <t>To verify Type, Symbol, Text, Tube, Acoustics when WarnID 30 is activated.</t>
  </si>
  <si>
    <t>To verify Type, Symbol, Text, Tube, Acoustics when WarnID 82 is activated.</t>
  </si>
  <si>
    <t>To verify Type, Symbol, Text, Tube, Acoustics when WarnID 800 is activated.</t>
  </si>
  <si>
    <t xml:space="preserve">Check Type, Symbol,Text,Tube,Acoustics when SWA/ASW/RCTA Sensoren blockiert (Nr.508)
 is Activated </t>
  </si>
  <si>
    <t xml:space="preserve">Check Type, Symbol, Text, Tube, Acoustics when Airbag Kontrolleuchte defekt (Nr.219)
 is Activated </t>
  </si>
  <si>
    <t>1. Ignition ON
2. CANoe ON
3. Tool RBS ON
4. Tube D is focus. There is not warnID dislayed on tube D.</t>
  </si>
  <si>
    <t>1. Ignition ON
2. CANoe ON
3. Tool RBS ON
4. Tube D is focus. There is not warnID dislayed on tube D.
5. Diagnosis (coding and adaptation, signal monitoring (0x0301), PDK signal monitoring) == 1
6. Diagnosis (coding and adaptation, warning configuration (0x0320), 18 gearbox emergency operation) == 1</t>
  </si>
  <si>
    <t xml:space="preserve">1. Ignition ON
2. CANoe ON
3. Tool RBS ON
4. Tube D is focus. There is not warnID dislayed on tube D.
5. Diagnosis (coding and adaptation, signal monitoring (0x0301), PDK signal monitoring) == 1
6. Diagnosis(coding and adaptation, warning configuration (0x0320), 181 CAN timeout for gearbox control unit) == 1 </t>
  </si>
  <si>
    <t xml:space="preserve">1. Ignition ON
2. CANoe ON
3. Tool RBS ON
4. Tube D is focus. There is not warnID dislayed on tube D.
</t>
  </si>
  <si>
    <t xml:space="preserve">1. Ignition ON
2. CANoe ON
3. Tool RBS ON
4. Tube D is focus. There is not warnID dislayed on tube D.
5. CAN(MO_HYB_Fahrbereitschaft) == 1
</t>
  </si>
  <si>
    <t xml:space="preserve">1. Ignition ON
2. CANoe ON
3. Tool RBS ON
4. Tube D is focus. There is not warnID dislayed on tube D.
5. CAN(MO_HYB_Fahrbereitschaft) == 1 
</t>
  </si>
  <si>
    <t xml:space="preserve">1. Ignition ON
2. CANoe ON
3. Tool RBS ON
4. Tube B is focus. There is not warnID dislayed on tube B.
</t>
  </si>
  <si>
    <t xml:space="preserve">1. Ignition ON
2. CANoe ON
3. Tool RBS ON
4. Tube D is focus. There is not warnID dislayed on tube D.
5. BAP UnitMaster(19).DistanceSpeedUnit(18).Speed == 0x0 
</t>
  </si>
  <si>
    <t xml:space="preserve">1. Ignition ON
2. CANoe ON
3. Tool RBS ON
4. Tube D is focus. There is not warnID dislayed on tube D.
5. BAP UnitMaster(19).DistanceSpeedUnit(18).Speed == 0x01
</t>
  </si>
  <si>
    <t xml:space="preserve">1. Ignition ON
2. CANoe ON
3. Tool RBS ON
4. Tube D is focus. There is not warnID dislayed on tube D.
5. On Coding and Adaption, Kodierwert (0x0600): 
Anzeigen 02.Warning icon variant ==US
</t>
  </si>
  <si>
    <t>1. Ignition ON
2. CANoe ON
3. Tool RBS ON
4. Tube D is focus. There is not warnID dislayed on tube D.
5. On Coding and Adaption, Kodierwert (0x0600): 
Anzeigen 02.Warning icon variant ==RDW OR Anzeigen 02.Warning icon variant ==CHN</t>
  </si>
  <si>
    <t xml:space="preserve">1. Ignition ON
2. CANoe ON
3. Tool RBS ON
4. Tube D is focus. There is not warnID dislayed on tube D.
5. coding and adaptation, coding value (0x0600), warning icon variant) == 0x00 (US), (Note: the instrument cluster must use the "Limit" symbol in the "USA" variant.)
</t>
  </si>
  <si>
    <t xml:space="preserve">1. Ignition ON
2. CANoe ON
3. Tool RBS ON
4. Tube D is focus. There is not warnID dislayed on tube D.
5. On Coding and Adaption, Kodierwert (0x0600): 
Anzeigen 02.Warning icon variant ==RDW OR Anzeigen 02.Warning icon variant ==CHN
</t>
  </si>
  <si>
    <t xml:space="preserve">1. Ignition ON
2. CANoe ON
3. Tool RBS ON
4. Tube B is focus. There is not warnID dislayed on tube B.
 5. Diagnose(Coding and Adaption, Assistenzsysteme (0x0391), LRK Anzeige Hinweistext) = aus </t>
  </si>
  <si>
    <t xml:space="preserve">1. Ignition ON
2. CANoe ON
3. Tool RBS ON
4. Tube B is focus. There is not warnID dislayed on tube B.
5. Diagnose(Coding and Adaption, Assistenzsysteme (0x0391), LRK Anzeige Hinweistext) = (ein) 
6. Diagnose(Coding and Adaption, Assistenzsysteme (0x0391), GRA+ verbaut = ja (aktiv) </t>
  </si>
  <si>
    <t xml:space="preserve">1. Ignition ON
2. CANoe ON
3. Tool RBS ON
4. Tube B is focus. There is not warnID dislayed on tube B.
5. Diagnose(Coding and Adaption, Assistenzsysteme (0x0391), LRK Anzeige Hinweistext) = aus </t>
  </si>
  <si>
    <t>1. Ignition ON
2. CANoe ON
3. Tool RBS ON
4. Tube B is focus. There is not warnID dislayed on tube B.
5. Diagnose(Coding and Adaption, Assistenzsysteme (0x0391), LRK Anzeige Hinweistext) = ein 
6.Diagnose(Coding and Adaption, Assistenzsysteme (0x0391), Speed Limiter verbaut)  = ja  (aktiv)</t>
  </si>
  <si>
    <t>1. Ignition ON
2. CANoe ON
3. Tool RBS ON
4. Tube B is focus. There is not warnID dislayed on tube B.
5. Diagnose(Coding and Adaption, Assistenzsysteme (0x0391), LRK Anzeige Hinweistext) = ein
6.  Diagnose(Coding and Adaption, Assistenzsysteme (0x0391), ACC verbaut) = ja</t>
  </si>
  <si>
    <t>1. Ignition ON
2. CANoe ON
3. Tool RBS ON</t>
  </si>
  <si>
    <t>1. Ignition ON
2. CANoe ON
3. Tool RBS ON
4. Tube B is focus. There is not warnID dislayed on tube B.</t>
  </si>
  <si>
    <t xml:space="preserve">1. Ignition ON
2. CANoe ON
3. Tool RBS ON
4. Tube B is focus. There is not warnID dislayed on tube B.
5. Diagnose(Coding and Adaption, Assistenzsysteme (0x0391), LRK Anzeige Hinweistext) = 0x01 (ein) 
6. Diagnose(Coding and Adaption, Assistenzsysteme (0x0391), PACCh InnoDrive verbaut) =  (aktiv) </t>
  </si>
  <si>
    <t xml:space="preserve">1. Ignition ON
2. CANoe ON
3. Tool RBS ON
4. Tube B is focus. There is not warnID dislayed on tube B.
5. Diagnose(Coding and Adaption, Kodierwert (0x0600), PID_Disclaimer) = 0x00 (PID aktiv) </t>
  </si>
  <si>
    <t>1. Ignition ON
2. CANoe ON
3. Tool RBS ON
4. Tube B is focus. There is not warnID dislayed on tube B.
5. Diagnose(Coding and Adaption, Kodierwert (0x0600), PID_Disclaimer) = 0x01 (Mode aktiv)</t>
  </si>
  <si>
    <t xml:space="preserve">1. Ignition ON
2. CANoe ON
3. Tool RBS ON
4. Tube B is focus. There is not warnID dislayed on tube B.
5. Diagnose(Coding and Adaption, Assistenzsysteme (0x0391), LRK Anzeige Hinweistext) =0x01 
</t>
  </si>
  <si>
    <t xml:space="preserve">1. Ignition ON
2. CANoe ON
3. Tool RBS ON
</t>
  </si>
  <si>
    <t xml:space="preserve">1. Ignition ON
2. CANoe ON
3. Tool RBS ON
4. Tube D is focus. There is not warnID dislayed on tube D.
Diagnose
5. Diagnose (Coding and Adaption, Kodierwert (0x0600), Anzeige Reichtweite gesamt / VKM) == 0x01 (Reichweite mit VKM)
6. Diagnose(Coding and Adaption, RRW Schwellen (0x0400), RRW beachten ein), default: 100
</t>
  </si>
  <si>
    <t xml:space="preserve">1. Ignition ON
2. CANoe ON
3. Tool RBS ON
4. Tube D is focus. There is not warnID dislayed on tube D.
5. Diagnose (Coding and Adaption, Kodierwert (0x0600), Anzeige Reichtweite gesamt / VKM) == 0x00 (Gesamtreichweite) 
6. Diagnose(Coding and Adaption, RRW Schwellen (0x0400), RRW beachten ein), default: 100
</t>
  </si>
  <si>
    <t xml:space="preserve">1. Ignition ON
2. CANoe ON
3. Tool RBS ON
4. Tube D is focus. There is not warnID dislayed on tube D.
Diagnose
5. Diagnose (Coding and Adaption, Kodierwert (0x0600), Anzeige Reichtweite gesamt / VKM) == 0x00 (Gesamtreichweite) 
6. Diagnose(Coding and Adaption, RRW Schwellen (0x0400), Reichweite unterschreitet Warnschwelle 5, default = 1)
</t>
  </si>
  <si>
    <t>1. Ignition ON
2. CANoe ON
3. Tool RBS ON
4. Tube D is focus. There is not warnID dislayed on tube D.
Diagnose
5. Diagnose (Coding and Adaption, Kodierwert (0x0600), Anzeige Reichtweite gesamt / VKM) == 0x00 (Gesamtreichweite) 
6. Set Diagnose(Coding and Adaption, RRW Schwellen (0x0400), Reichweite unterschreitet Warnschwelle 5, ex: value = 5)
7. Set Diagnose(Coding and Adaption, RRW Schwellen (0x0400), Reichweite überschreitet Warnschwelle 5 + Hysterese, ex: value = 15)</t>
  </si>
  <si>
    <t xml:space="preserve">1. Ignition ON
2. CANoe ON
3. Tool RBS ON
3.1. Test on SW Ks-enabled version (that has default state is component protection active)
4. Tube D is focus. There is not warnID dislayed on tube D.
5. Read DIAG ($22 03 DE)5. check the result about PosRes: DIAG($62 03 DE zz) where zz &gt; 30
6. Diagnose(Coding and Adaption, RRW Schwellen (0x0400), RRW beachten ein), default: 100
</t>
  </si>
  <si>
    <t xml:space="preserve">1. Ignition ON
2. CANoe ON
3. Tool RBS ON
4. Tube D is focus. There is not warnID dislayed on tube D.
5. Diagnose(Coding and Adaption, Kodierwert (0x0600), Kühlmittelanzeige) == 0x00 (Standard) </t>
  </si>
  <si>
    <t xml:space="preserve">1. Ignition ON
2. CANoe ON
3. Tool RBS ON
4. Tube D is focus. There is not warnID dislayed on tube D.
5. Diagnose(Coding and Adaption, Kodierwert (0x0600), Kühlmittelanzeige) == 0x01 (ITM)  </t>
  </si>
  <si>
    <t xml:space="preserve">1. Ignition ON
2. CANoe ON
3. Tool RBS ON
4. Set Limit1threshold (ex: Limit1threshold =50)
 BAP - BC_MFA(0x15)
'-  0x12
SpeedWarning_State.Bit0 = TRUE
(activate status of Limit1) 
- SpeedWarning_Speed Value == 50
- SetGet
</t>
  </si>
  <si>
    <t xml:space="preserve">1. Ignition ON
2. CANoe ON
3. Tool RBS ON
4. Set Limit2threshold (ex: Limit2threshold =50)
BAP - BC_MFA(0x15)
- 0x25
SpeedWarning2_State.Bit0 = TRUE
(activate status of Limit2) 
(FALSE : not activated)
- SpeedWarning2_Speed Value == 50
- SetGet
</t>
  </si>
  <si>
    <t xml:space="preserve">1. Ignition ON
2. CANoe ON
3. Tool RBS ON
4. On Diagnose(Coding and Adaption, Kodierwert(0x0600), set v limit 1, v limit2, p_Hysterese
vLimit_1: 0 ~255 km/h (ex: vLimit_1=50)
vLimit_2: 0 ~255 km/h (ex: vlimit_2=130)
p_Hysterese=Speed Limit Hysterese Schwellwert: 0~8 km/h (ex: Speed Limit Hysterese Schwellwert =8)
</t>
  </si>
  <si>
    <t xml:space="preserve">1. Ignition ON
2. CANoe ON
3. Tool RBS ON
4. On Diagnose(Coding and Adaption, Kodierwert(0x0600), set v limit 1, v limit2, p_Hysterese
vLimit_1: 0 ~255 km/h (ex: vLimit_1=50)
vLimit_2: 0 ~255 km/h (ex: vlimit_2=100)
p_Hysterese=Speed Limit Hysterese Schwellwert: 0~8 km/h (ex: Speed Limit Hysterese Schwellwert =8)
5.  current speed &lt; (p_vLimit_2 - p_Hysterese)  
</t>
  </si>
  <si>
    <t xml:space="preserve">1. Ignition ON
2. CANoe ON
3. Tool RBS ON
4. Tube D is focus. There is not warnID dislayed on tube D.
5. BAP(Telephone2(41).FSG_Setup (14).MobileConnectionType2) == 0x00 (NoConnection)
 AND
 BAP(Telephone2(41).FSG_Setup (14).MobileConnectionType3) == 0x00 (NoConnection) 
</t>
  </si>
  <si>
    <t xml:space="preserve">1. Ignition ON
2. CANoe ON
3. Tool RBS ON
4. Tube D is focus. There is not warnID dislayed on tube D.
</t>
  </si>
  <si>
    <t xml:space="preserve">1. Ignition ON
2. CANoe ON
3. Tool RBS ON
4. Tube D is focus. There is not warnID dislayed on tube D.
5. [BAP(Telephone2(41).FSG_Setup(14).MobileConnectionType2) == 0x05 (AppleLink (DF4.2))
</t>
  </si>
  <si>
    <t xml:space="preserve">1. Ignition ON
2. CANoe ON
3. Tool RBS ON
4. Tube D is focus. There is not warnID dislayed on tube D.
5. BAP(Telephone2(41).FSG_Setup(14).MobileConnectionType3) == 0x05 (AppleLink (DF4.2))] 
</t>
  </si>
  <si>
    <t xml:space="preserve">1. Ignition ON
2. CANoe ON
3. Tool RBS ON
4. Tube D is focus. There is not warnID dislayed on tube D.
5. On Coding and Adaption, Kodierwert (0x0600): 
Anzeigen 02.Warning icon variant ==US
6.
CAN(MO_HYB_Fahrbereitschaft) == 0 
</t>
  </si>
  <si>
    <t xml:space="preserve">1. Ignition ON
2. CANoe ON
3. Tool RBS ON
4. Tube D is focus. There
 is not warnID dislayed on tube D.
5. On Coding and Adaption, Kodierwert (0x0600): 
Anzeigen 02.Warning icon variant ==RDW 
6.
CAN(MO_HYB_Fahrbereitschaft) == 0 
</t>
  </si>
  <si>
    <t xml:space="preserve">1. Ignition ON
2. CANoe ON
3. Tool RBS ON
4. Tube D is focus. There is not warnID dislayed on tube D.
5. On Coding and Adaption, Kodierwert (0x0600): 
Anzeigen 02.Warning icon variant ==CHN 
6.
CAN(MO_HYB_Fahrbereitschaft) == 0 
</t>
  </si>
  <si>
    <t xml:space="preserve">1. Ignition ON
2. CANoe ON
3. Tool RBS ON
4. Tube D is focus. There is not warnID dislayed on tube D.
5. On Coding and Adaption, Kodierwert (0x0600): 
Anzeigen 02.Warning icon variant ==US
6. CAN(MO_HYB_Fahrbereitschaft) == 1 
</t>
  </si>
  <si>
    <t xml:space="preserve">1. Ignition ON
2. CANoe ON
3. Tool RBS ON
4. Tube D is focus. There is not warnID dislayed on tube D.
5. On Coding and Adaption, Kodierwert (0x0600): 
Anzeigen 02.Warning icon variant ==RDW
6. CAN(MO_HYB_Fahrbereitschaft) == 1 
</t>
  </si>
  <si>
    <t xml:space="preserve">1. Ignition ON
2. CANoe ON
3. Tool RBS ON
4. Tube D is focus. There is not warnID dislayed on tube D.
5. On Coding and Adaption, Kodierwert (0x0600): 
Anzeigen 02.Warning icon variant ==CHN
6. CAN(MO_HYB_Fahrbereitschaft) == 1 
</t>
  </si>
  <si>
    <t xml:space="preserve">1. Ignition ON
2. CANoe ON
3. Tool RBS ON
4. Tube D is focus. There is not warnID dislayed on tube D.
</t>
  </si>
  <si>
    <t xml:space="preserve">1. Ignition ON
2. CANoe ON
3. Tool RBS ON
4. Tube D is focus. There is not warnID dislayed on tube D.
5. On Coding and Adaption, Kodierwert (0x0600): 
Anzeigen 02.Warning icon variant ==US
</t>
  </si>
  <si>
    <t xml:space="preserve">1. Ignition ON
2. CANoe ON
3. Tool RBS ON
4. Tube D is focus. There is not warnID dislayed on tube D.
5. On Coding and Adaption, Kodierwert (0x0600): 
Anzeigen 02.Warning icon variant ==RDW 
</t>
  </si>
  <si>
    <t xml:space="preserve">1. Ignition ON
2. CANoe ON
3. Tool RBS ON
4. Tube D is focus. There is not warnID dislayed on tube D.
5. On Coding and Adaption, Kodierwert (0x0600): 
Anzeigen 02.Warning icon variant ==CHN
</t>
  </si>
  <si>
    <t xml:space="preserve">1. Ignition ON
2. CANoe ON
3. Tool RBS ON
4. Tube D is focus. There is not warnID dislayed on tube D.
5. On Coding and Adaption, Kodierwert (0x0600): 
Anzeigen 02.Warning icon variant = US
6. INTERNAL(KL15_500ms) == TRUE 
</t>
  </si>
  <si>
    <t xml:space="preserve">1. Ignition ON
2. CANoe ON
3. Tool RBS ON
4. Tube D is focus. There is not warnID dislayed on tube D.
5. On Coding and Adaption, Kodierwert (0x0600): 
Anzeigen 02.Warning icon variant ==RDW 
6. INTERNAL(KL15_500ms) == TRUE 
</t>
  </si>
  <si>
    <t xml:space="preserve">1. Ignition ON
2. CANoe ON
3. Tool RBS ON
4. Tube D is focus. There is not warnID dislayed on tube D.
5. On Coding and Adaption, Kodierwert (0x0600): 
Anzeigen 02.Warning icon variant ==CHN
6. INTERNAL(KL15_500ms) == TRUE 
</t>
  </si>
  <si>
    <t xml:space="preserve">1. Ignition ON
2. CANoe ON
3. Tool RBS ON
4. Tube D is focus. There is not warnID dislayed on tube D.
5. On Coding and Adaption, Kodierwert (0x0600): 
Anzeigen 02.Warning icon variant = US
</t>
  </si>
  <si>
    <t xml:space="preserve">1. Ignition ON
2. CANoe ON
3. Tool RBS ON
4. Tube D is focus. There is not warnID dislayed on tube D.
5. On Coding and Adaption, Kodierwert (0x0600): 
Anzeigen 02.Warning icon variant ==CHN
</t>
  </si>
  <si>
    <t xml:space="preserve">1. Ignition ON
2. CANoe ON
3. Tool RBS ON
4. Tube D is focus. There is not warnID dislayed on tube D.
5. On Coding and Adaption, Kodierwert (0x0600): 
Anzeigen 02.Warning icon variant = US
6. INTERNAL(KL15_500ms) == TRUE 
</t>
  </si>
  <si>
    <t xml:space="preserve">1. Ignition ON
2. CANoe ON
3. Tool RBS ON
4. Tube D is focus. There is not warnID dislayed on tube D.
5. On Coding and Adaption, Kodierwert (0x0600): 
Anzeigen 02.Warning icon variant ==RDW 
6. INTERNAL(KL15_500ms) == TRUE 
</t>
  </si>
  <si>
    <t xml:space="preserve">1. Ignition ON
2. CANoe ON
3. Tool RBS ON
4. Tube D is focus. There is not warnID dislayed on tube D.
5. On Coding and Adaption, Kodierwert (0x0600): 
Anzeigen 02.Warning icon variant ==CHN
6. INTERNAL(KL15_500ms) == TRUE 
</t>
  </si>
  <si>
    <t xml:space="preserve">1. Ignition ON
2. CANoe ON
3. Tool RBS ON
4. Tube D is focus. There is not warnID dislayed on tube D.
5. On Coding and Adaption, Kodierwert (0x0600): 
Anzeigen 02.Warning icon variant ==RDW 
</t>
  </si>
  <si>
    <t xml:space="preserve">1. Ignition ON
2. CANoe ON
3. Tool RBS ON
4. Tube D is focus. There is not warnID dislayed on tube D.
5. On Coding and Adaption, Kodierwert (0x0600): 
Anzeigen 02.Warning icon variant ==CHN
</t>
  </si>
  <si>
    <t xml:space="preserve">1. Ignition ON
2. CANoe ON
3. Tool RBS ON
4. Tube D is focus. There is not warnID dislayed on tube D.
5. On Coding and Adaption, Kodierwert (0x0600): 
Anzeigen 02.Warning icon variant == US
6. INTERNAL(KL15) == TRUE </t>
  </si>
  <si>
    <t xml:space="preserve">1. Ignition ON
2. CANoe ON
3. Tool RBS ON
4. Tube D is focus. There is not warnID dislayed on tube D.
5. On Coding and Adaption, Kodierwert (0x0600): 
Anzeigen 02.Warning icon variant == CHN
</t>
  </si>
  <si>
    <t xml:space="preserve">1. Ignition ON
2. CANoe ON
3. Tool RBS ON
4. Tube D is focus. There is not warnID dislayed on tube D.
5. On Coding and Adaption, Kodierwert (0x0600): 
Anzeigen 02.Warning icon variant ==RDW 
</t>
  </si>
  <si>
    <t xml:space="preserve">1.Disconnect internal speaker
1.1. Ignition ON
2. CANoe ON
3. Tool RBS ON
4. Tube D is focus. There is not warnID dislayed on tube D.
</t>
  </si>
  <si>
    <t xml:space="preserve">1. Ignition ON
2. CANoe ON
3. Tool RBS ON
4.  Diagnosis, Set memory Address need to write the value 120km[ Address 0x10004C and value 0x00 0x78]
120 km(0x00 0x78) 2byte value
</t>
  </si>
  <si>
    <t xml:space="preserve">1. Ignition ON
2. CANoe ON
3. Tool RBS ON
4. Tube B is focus. There is not warnID dislayed on tube B.
5. Diagnose(Coding and Adaption, Kodierwert (0x0600), Warning icon variant) == 0x00 (US) 
</t>
  </si>
  <si>
    <t xml:space="preserve">1. Ignition ON
2. CANoe ON
3. Tool RBS ON
4. Tube B is focus. There is not warnID dislayed on tube B.
5. Diagnose(Coding and Adaption, Kodierwert (0x0600), Warning icon variant) == RDW or CHN
</t>
  </si>
  <si>
    <t>1. Ignition ON
2. CANoe ON
3. Tool RBS ON
4. Tube D is focus. There is not warnID dislayed on tube D.
5. INTERNAL(MOTOR)
MO_HYB_Fahrbereitschaft==1</t>
  </si>
  <si>
    <t>1. Ignition ON
2. CANoe ON
3. Tool RBS ON
4. Tube D is focus. There is not warnID dislayed on tube D.
5. INTERNAL(MOTOR)
MO_HYB_Fahrbereitschaft==1
6. Coding and Adaption, Fahrzeugzustände($032A),set Fzg fährt I Geschwindigkeitsschwelle 1 (ex: 3.5km/h)</t>
  </si>
  <si>
    <t xml:space="preserve">1. Ignition OFF (NOT INTERNAL(KL15) == TRUE )
2. CANoe ON
3. Tool RBS ON
4. Tube D is focus. There is not warnID dislayed on tube D.
5. On Coding and Adaption, Kodierwert (0x0600): 
Anzeigen 02.Warning icon variant == US
</t>
  </si>
  <si>
    <t xml:space="preserve">1. Ignition OFF (NOT INTERNAL(KL15) == TRUE )
2. CANoe ON
3. Tool RBS ON
4. Tube D is focus. There is not warnID dislayed on tube D.
5. On Coding and Adaption, Kodierwert (0x0600): 
Anzeigen 02.Warning icon variant == RDW
</t>
  </si>
  <si>
    <t xml:space="preserve">1. Ignition OFF (NOT INTERNAL(KL15) == TRUE )
2. CANoe ON
3. Tool RBS ON
4. Tube D is focus. There is not warnID dislayed on tube D.
5. On Coding and Adaption, Kodierwert (0x0600): 
Anzeigen 02.Warning icon variant == CHN
</t>
  </si>
  <si>
    <t xml:space="preserve">1. Ignition ON
2. CANoe ON
3. Tool RBS ON
4. Tube D is focus. There is not warnID dislayed on tube D.
5. On Coding and Adaption, Kodierwert (0x0600): 
Anzeigen 02.Warning icon variant == US
6. CAN (EPB_Fehlermeldungen) != 8 
</t>
  </si>
  <si>
    <t xml:space="preserve">1. Ignition ON
2. CANoe ON
3. Tool RBS ON
4. Tube D is focus. There is not warnID dislayed on tube D.
5. On Coding and Adaption, Kodierwert (0x0600): 
Anzeigen 02.Warning icon variant == RDW
6. CAN (EPB_Fehlermeldungen) != 8 
</t>
  </si>
  <si>
    <t xml:space="preserve">1. Ignition ON
2. CANoe ON
3. Tool RBS ON
4. Tube D is focus. There is not warnID dislayed on tube D.
5. On Coding and Adaption, Kodierwert (0x0600): 
Anzeigen 02.Warning icon variant == CHN
6. CAN (EPB_Fehlermeldungen) != 8 
</t>
  </si>
  <si>
    <t xml:space="preserve">1. Ignition ON
2. CANoe ON
3. Tool RBS ON
4. Tube D is focus. There is not warnID dislayed on tube D.
5. INTERNAL(KL15Del) == TRUE 
</t>
  </si>
  <si>
    <t xml:space="preserve">1. Ignition ON
2. CANoe ON
3. Tool RBS ON
4. Tube D is focus. There is not warnID dislayed on tube D.
5. On Coding and Adaption, Kodierwert (0x0600): 
Anzeigen 02.Warning icon variant == US
</t>
  </si>
  <si>
    <t xml:space="preserve">1. Ignition ON
2. CANoe ON
3. Tool RBS ON
4. Tube D is focus. There is not warnID dislayed on tube D.
5. On Coding and Adaption, Kodierwert (0x0600): 
Anzeigen 02.Warning icon variant == RDW
</t>
  </si>
  <si>
    <t xml:space="preserve">1. Ignition ON
2. CANoe ON
3. Tool RBS ON
4. Tube D is focus. There is not warnID dislayed on tube D.
5. On Coding and Adaption, Kodierwert (0x0600): 
Anzeigen 02.Warning icon variant == CHN
</t>
  </si>
  <si>
    <t xml:space="preserve">1. Ignition ON
2. CANoe ON
3. Tool RBS ON
4. Tube D is focus. There is not warnID dislayed on tube D.
</t>
  </si>
  <si>
    <t>1. Ignition ON
2. CANoe ON
3. Tool RBS ON
4.  INTERNAL(MOTOR)
MO_HYB_Fahrbereitschaft==1</t>
  </si>
  <si>
    <t xml:space="preserve">1. Ignition ON
2. CANoe ON
3. Tool RBS ON
4. Tube D is focus. There is not warnID dislayed on tube D.
5. Diagnose(Coding and Adaption, Signalüberwachungen ASIL(0x0303), SpoilerSG Signalüberwachung) = aktiv
Diagnose(Coding and Adaption, Warnungskonfiguration_ASIL(0x0321), 19 Spoiler Prio 1 Warnung) == aktiv </t>
  </si>
  <si>
    <t xml:space="preserve">1. Ignition ON
2. CANoe ON
3. Tool RBS ON
4. Tube D is focus. There is not warnID dislayed on tube D.
5. On Diagnose (Coding and Adaption, 03 2A - Fahrzeugzustaende_Write) set Fzg fährt I Geschwindigkeitsschwelle 1
ex: Fzg fährt I Geschwindigkeitsschwelle 1 = 3.5 km/h
6. CAN(MO_HYB_Fahrbereitschaft) == 1 </t>
  </si>
  <si>
    <t xml:space="preserve">1. Ignition ON
2. CANoe ON
3. Tool RBS ON
</t>
  </si>
  <si>
    <t xml:space="preserve">1. Ignition ON (CAN(ZAS_Kl_15) == 1 for 500ms))
2. CANoe ON
3. Tool RBS ON
4. Tube D is focus. There is not warnID dislayed on tube D.
</t>
  </si>
  <si>
    <t xml:space="preserve">1. Ignition ON
2. CANoe ON
3. Tool RBS ON
4. Tube D is focus. There is not warnID dislayed on tube D.
5. CAN(MO_HYB_Fahrbereitschaft) == 1 </t>
  </si>
  <si>
    <t xml:space="preserve">1. Ignition ON
2. CANoe ON
3. Tool RBS ON
4. Tube D is focus. There is not warnID dislayed on tube D.
5. On Diagnose(Coding and Adaption, Assistenzsysteme (0x0391), 
 set Lane Keep Support1.LKS Displaymeldung Anzeigeverzögerung 1)
 ex: Lane Keep Support1.LKS Displaymeldung Anzeigeverzögerung 1 ==2s 
</t>
  </si>
  <si>
    <t xml:space="preserve">1. Ignition ON
2. CANoe ON
3. Tool RBS ON
4. Tube D is focus. There is not warnID dislayed on tube D.
5. On Diagnose(Coding and Adaption, Assistenzsysteme (0x0391), 
 set Lane Keep Support1.LKS Displaymeldung Anzeigeverzögerung 1)
 ex: Lane Keep Support1.LKS Displaymeldung Anzeigeverzögerung 1 ==2s </t>
  </si>
  <si>
    <t xml:space="preserve">1. Ignition ON
2. CANoe ON
3. Tool RBS ON
4. Tube D is focus. There is not warnID dislayed on tube D.
5. On Diagnose(Coding and Adaption, Assistenzsysteme (0x0391), 
 set Lane Keep Support1.LKS Displaymeldung Anzeigeverzögerung 1)
 ex: Lane Keep Support1.LKS Displaymeldung Anzeigeverzögerung 1 ==2s 
</t>
  </si>
  <si>
    <t xml:space="preserve">1. Ignition ON
2. CANoe ON
3. Tool RBS ON
4. Tube D is focus. There is not warnID dislayed on tube D.
5. Set DID 0x0350 Tankgeber 1 vorhanden: (Ja(1)) 
</t>
  </si>
  <si>
    <t>1. Ignition ON
2. CANoe ON
3. Tool RBS ON
4. Tube D is focus. There is not warnID dislayed on tube D.
5. INTERNAL(V_MOTOR)</t>
  </si>
  <si>
    <t>1. Ignition ON
2. CANoe ON
3. Tool RBS ON
4. Tube D is focus. There is not warnID dislayed on tube D.
5. INTERNAL(KL15Del) == TRUE</t>
  </si>
  <si>
    <t>1. Ignition ON
2. CANoe ON
3. Tool RBS ON
4. Tube D is focus. There is not warnID dislayed on tube D.
5. INTERNAL(KL15Del) == TRUE
6. Diagnose(Coding and Adaption, Ölanzeige().Öltemperaturschwelle Ein)</t>
  </si>
  <si>
    <t>1. Ignition ON
2. CANoe ON
3. Tool RBS ON
4. INTERNAL(KL15Del) == TRUE</t>
  </si>
  <si>
    <t>RBS Warning Message ID :
 Kühlmitteltemperatur zu hoch (4)
CAN (MO_Heissleuchte) ==1</t>
  </si>
  <si>
    <t xml:space="preserve">RBS Warning Message ID :
 Motorleistung reduziert  (5)
CAN (MO_EPCL) == 2 </t>
  </si>
  <si>
    <t>RBS Warning Message ID :
Motorsteuerung Störung  (16)
CAN (MO_EPCL) == 1</t>
  </si>
  <si>
    <t xml:space="preserve">RBS Warning Message ID :
KJS Fehler  (163)
CAN (MO_KJS_nicht_bereit) == 1 </t>
  </si>
  <si>
    <t xml:space="preserve">RBS Warning Message ID :
Getriebe Notlauf  (18)
CAN (WBA_GE_Zusatzwarnungen) == 3 </t>
  </si>
  <si>
    <t xml:space="preserve">RBS Warning Message ID :
Getriebe Notlauf  (18)
CAN (WBA_GE_Warnung_02) == 2  </t>
  </si>
  <si>
    <t>RBS Warnning Message:
Störung Getriebesteuergerät(181)
CAN (WBA_GE_Warnung_02) == 1</t>
  </si>
  <si>
    <t xml:space="preserve">E2E(WBA_03)
AND
RBS Warnning Message:
Störung Getriebesteuergerät(181)
CAN (ESP_v_Signal) &gt; 3 km/h
</t>
  </si>
  <si>
    <t>RBS Warnning Message:
Fussbremse betätigen(229)
CAN(WBA_GE_Texte) == 1</t>
  </si>
  <si>
    <t>RBS Warnning Message:
Getriebe überhitzt(230)
CAN(WBA_GE_Zusatzwarnungen) == 1</t>
  </si>
  <si>
    <t>RBS Warnning Message:
Nur E-Betrieb möglich(263)
CAN (MO_E_Texte) == 12</t>
  </si>
  <si>
    <t>RBS Warnning Message:
Elektrosystem überhitzt(265)
CAN(MO_E_Warnungen) == 3</t>
  </si>
  <si>
    <t>RBS Warnning Message:
Fahrbereitschaft erreicht (297)
CAN (MO_Anzeige_Fahrbereitschaft) == 1 
Once per standby cycle
  INTERNAL (MOTOR)</t>
  </si>
  <si>
    <t>RBS Warnning Message:
Hybrid - Kein Motorstart, Ladestecker gesteckt(326)
CAN (MO_E_Texte) ==0x02</t>
  </si>
  <si>
    <t xml:space="preserve">RBS Warnning Message:
Servicehinweis Getriebe (338)
CAN(WBA_GE_Texte_02) == 3 </t>
  </si>
  <si>
    <t xml:space="preserve">RBS Warnning Message:
Tankbereitschaft wird hergestellt (339)
CAN (MO_Tankbereitschaft_Status) == 1 </t>
  </si>
  <si>
    <t xml:space="preserve">RBS Warnning Message:
Tankbereitschaft ist hergestellt  (340)
CAN (MO_Tankbereitschaft_Status) == 2 </t>
  </si>
  <si>
    <t xml:space="preserve">RBS Warnning Message:
 Tankbereitschaft kann nicht hergestellt werden    (341)
CAN (MO_Tankbereitschaft_Status) == 3 </t>
  </si>
  <si>
    <t xml:space="preserve">RBS Warnning Message:
 Tanksystem Systemfehler (342)
CAN(MO_Tankbereitschaft_Status) == 4 </t>
  </si>
  <si>
    <t xml:space="preserve">RBS Warnning Message:
 Tankklappe prüfen / schließen  (343)
CAN(MO_Tankbereitschaft_Status) == 5 </t>
  </si>
  <si>
    <t xml:space="preserve">RBS Warnning Message:
 Tankvorgang abgebrochen  (344)
CAN(MO_Tankbereitschaft_Status) == 6 </t>
  </si>
  <si>
    <t>RBS Warnning Message:
Getriebe überhitzt   (350)
CAN (WBA_GE_Zusatzwarnungen) == 2</t>
  </si>
  <si>
    <t>RBS Warnning Message:
Kühlmittelpumpe defekt(365)
CAN (MO_ITM_Warnung_Pumpe )==1</t>
  </si>
  <si>
    <t>RBS Warnning Message:
Wegrollgefahr! P nicht möglich(367)
WBA_GE_Warnung_02 == 5</t>
  </si>
  <si>
    <t xml:space="preserve">Set: E2E(WBA_03)
 AND
 CAN(ESP_v_Signal) &lt;= 3 km/h
AND CAN (ZAS_Kl_15) == 1
AND 
NOT E2E(ESP_21) 
</t>
  </si>
  <si>
    <t>RBS Warnning Message:
Weiterfahrt nur eingeschränkt, Kein R Gang(368 )
CAN (WBA_GE_Warnung_02) == 3</t>
  </si>
  <si>
    <t xml:space="preserve">RBS Warnning Message:
Paddlenotbetrieb(369)
CAN (WBA_GE_Warnung_02) == 6 
</t>
  </si>
  <si>
    <t xml:space="preserve">RBS Warnning Message:
Paddlenotbetrieb(369)
CAN (WBA_GE_Warnung_02) == 7 
</t>
  </si>
  <si>
    <t>RBS Warnning Message:
Einlegen RND Fussbremse(370)
CAN(WBA_GE_Texte) == 2</t>
  </si>
  <si>
    <t>RBS Warnning Message:
Wegrollgefahr P einlegen(371)
CAN(WBA_GE_Texte) == 3</t>
  </si>
  <si>
    <t xml:space="preserve">RBS Warnning Message:
CAN(WBA_GE_Texte) == 4 </t>
  </si>
  <si>
    <t>RBS Warnning Message:
P nur im Stillstand(373)
CAN (WBA_GE_Texte) == 6</t>
  </si>
  <si>
    <t xml:space="preserve">RBS Warnning Message:
Motorsteuerung: Fahrzeug sicher abstellen(399)
CAN(MO_EPCL) == 3 </t>
  </si>
  <si>
    <t xml:space="preserve">RBS Warnning Message:
VM Betrieb erforderlich (Nr.413)
CAN(MO_E_Texte) == 3 </t>
  </si>
  <si>
    <t xml:space="preserve">RBS Warnning Message:
Batterie fast leer  (Nr.414)
CAN(MO_E_Texte) == 1 </t>
  </si>
  <si>
    <t xml:space="preserve">RBS Warnning Message:
Kein Neustart Haube nicht öffnen  (Nr.415)
CAN(MO_E_Texte) == 8 </t>
  </si>
  <si>
    <t xml:space="preserve">RBS Warnning Message:
Motorstart im nächsten Zyklus  (Nr.416)
CAN(MO_E_Texte) == 9 </t>
  </si>
  <si>
    <t xml:space="preserve">RBS Warnning Message:
Motorlauf erforderlich EV Mode abwählen (Nr.417)
CAN(MO_E_Texte) == 10 </t>
  </si>
  <si>
    <t xml:space="preserve">RBS Warnning Message:
länger andauernder Motorlauf erforderlich  (Nr.418)
CAN(MO_E_Texte) == 11 </t>
  </si>
  <si>
    <t xml:space="preserve">RBS Warnning Message:
Warten Motor wird gestartet   (Nr.419)
CAN(MO_E_Texte) == 13 </t>
  </si>
  <si>
    <t xml:space="preserve">RBS Warnning Message:
Batterie schwach, Motor starten   (Nr.420)
CAN(MO_E_Texte) == 4 </t>
  </si>
  <si>
    <t xml:space="preserve">RBS Warnning Message:
devolumen_erschoepft   (Nr.462)
CAN(MO_Kraftstofffilter_Wasser) == 1 </t>
  </si>
  <si>
    <t xml:space="preserve">RBS Warnning Message:
Systemstörung Ölsystem  (Nr.463)
CAN(OLEV_Systemstoerung) == 1 </t>
  </si>
  <si>
    <t xml:space="preserve">RBS Warnning Message:
Limp Home Mode aktiv   (Nr.485)
CAN(MO_RedFahrleistung_Lampe) == 1 </t>
  </si>
  <si>
    <t xml:space="preserve">RBS Warnning Message:
Ethanol Brennstoff: E25 Warm Up  (Nr.700)
CAN(MO_Ethanol_BS_Texte) == 6 </t>
  </si>
  <si>
    <t xml:space="preserve">RBS Warnning Message:
Störung Getriebesteuergerät (Nr.805)
CAN(WBA_GE_Warnung_02) == 2 </t>
  </si>
  <si>
    <t xml:space="preserve">RBS Warnning Message:
Füllstandswarnung 2 - Tank bald leer Wassereinspritzung   (WarnID.907)
 CAN(MO_WI_StWarnVolWa) == 2 </t>
  </si>
  <si>
    <t xml:space="preserve">RBS Warnning Message:
Füllstandswarnung 3 - Tank leer Wassereinspritzung (WarnID.908)
 CAN(MO_WI_StWarnVolWa) == 3 </t>
  </si>
  <si>
    <t xml:space="preserve">RBS Warnning Message:
Motor temporäre mittlere Leistungseinschränkung g (WarnID.909)
 CAN(MO_Red_Fahrleistung) == 2 </t>
  </si>
  <si>
    <t xml:space="preserve">RBS Warnning Message:
Motor temporäre große Leistungseinschränkung  (WarnID.910)
CAN(MO_Red_Fahrleistung) == 3 </t>
  </si>
  <si>
    <t>RBS Warnning Message:
Batterie schwach, Motor starten(28)
CAN (BEM_Batteriediagnose)== 3</t>
  </si>
  <si>
    <t>RBS Warnning Message:
Batterie schwach, Service notwendig(477)
CAN (NVEM_Batterie_Service) == 2</t>
  </si>
  <si>
    <t>RBS Warnning Message:
Bordnetz Störung ASIL(Nr.33)
CAN (NVEM_Bordnetzdiagnose) == 2</t>
  </si>
  <si>
    <t>RBS Warnning Message:
Bordnetz Störung ASIL(Nr.33)
CAN (BEM_Generatordiagnose) == 2</t>
  </si>
  <si>
    <t xml:space="preserve">RBS Warnning Message:
Fehler DC-DC Wandler Bordnetz Hybrid(Nr.294)
CAN(NVEM_Bordnetzdiagnose) == 3 </t>
  </si>
  <si>
    <t xml:space="preserve">RBS Warnning Message:
Fehler DC-DC Wandler Bordnetz Hybrid(Nr.294)
E2E(NVEM_06) </t>
  </si>
  <si>
    <t xml:space="preserve">Input:
CAN(HVK_HV_Netz_Warnungen) == 3 </t>
  </si>
  <si>
    <t>RBS Warnning Message:
Bordnetz Störung Service(Nr.449)
CAN (HVK_HV_Netz_Warnungen) == 1</t>
  </si>
  <si>
    <t xml:space="preserve">RBS Warnning Message:
Bordnetz Störung QM(Nr.450)
CAN(MVK_MV_Netz_Warnungen) == 1 </t>
  </si>
  <si>
    <t>RBS Warnning Message:
Bordnetz Störung Fzg abstellen(Nr.451)
CAN (HVK_HV_Netz_Warnungen) == 2</t>
  </si>
  <si>
    <t xml:space="preserve">RBS Warnning Message:
Bordnetz Störung Fzg abstellen(Nr.451)
Perform E2E(HVK_01) </t>
  </si>
  <si>
    <t xml:space="preserve">RBS Warnning Message:
Batterie schwach, Motor starten(452 )
CAN(BEM_Batteriediagnose) == 2 </t>
  </si>
  <si>
    <t xml:space="preserve">Input: CAN(HVK_Gesamtst_Spgfreiheit) == 2
</t>
  </si>
  <si>
    <t xml:space="preserve">Input: CAN(HVK_Gesamtst_Spgfreiheit) == 3 </t>
  </si>
  <si>
    <t xml:space="preserve">RBS Warnning Message:
CAN(HVK_Gesamtst_Spgfreiheit) == 1   </t>
  </si>
  <si>
    <t xml:space="preserve">Input : CAN(BMS_KundenWarnung) == 1 </t>
  </si>
  <si>
    <t xml:space="preserve">Input: 
CAN (RDK_Warnungen_02) == 1 </t>
  </si>
  <si>
    <t xml:space="preserve">Input: 
CAN (RDK_W_1_Reifen_VL) == 1 </t>
  </si>
  <si>
    <t xml:space="preserve">Input: 
CAN (RDK_W_1_Reifen_VR)==1 </t>
  </si>
  <si>
    <t xml:space="preserve">Input: 
CAN (RDK_W_1_Reifen_HL)==1 </t>
  </si>
  <si>
    <t xml:space="preserve">Input: 
CAN (RDK_W_1_Reifen_HR)==1 </t>
  </si>
  <si>
    <t xml:space="preserve">Input:
CAN (RDK_Warnungen_02) == 6 </t>
  </si>
  <si>
    <t>Input:
CAN (RDK_W_2_Reifen_VL)==1</t>
  </si>
  <si>
    <t>Input:
CAN (RDK_W_2_Reifen_VR)==1</t>
  </si>
  <si>
    <t xml:space="preserve">Input:
CAN (RDK_W_2_Reifen_HL)==1 </t>
  </si>
  <si>
    <t xml:space="preserve">Input:
CAN (RDK_W_2_Reifen_HR)==1 </t>
  </si>
  <si>
    <t xml:space="preserve">Input:
CAN(RDK_Warnungen_02) == 19 </t>
  </si>
  <si>
    <t xml:space="preserve">Input : CAN(RDK_Warnungen_02) == 21 
</t>
  </si>
  <si>
    <t>Set: TIMEOUT(RBS Warnning Message:
Msg, RDK_02)</t>
  </si>
  <si>
    <r>
      <rPr>
        <b/>
        <sz val="11"/>
        <color indexed="8"/>
        <rFont val="Calibri"/>
        <family val="2"/>
        <scheme val="minor"/>
      </rPr>
      <t>RBS Warnning Message:
Überwachung Reifendruck, kurzzeitig nicht aktiv(Nr.91</t>
    </r>
    <r>
      <rPr>
        <sz val="11"/>
        <color theme="1"/>
        <rFont val="Calibri"/>
        <family val="2"/>
        <scheme val="minor"/>
      </rPr>
      <t xml:space="preserve">)
 CAN (RDK_Warnungen_02) == 22 
</t>
    </r>
  </si>
  <si>
    <t>Input : 
CAN (RDK_Warnungen_02) == 24</t>
  </si>
  <si>
    <t xml:space="preserve">Input : 
CAN (RDK_Warnungen_02) == 25 </t>
  </si>
  <si>
    <t xml:space="preserve">Input : 
CAN (RDK_Warnungen_02) == 23 </t>
  </si>
  <si>
    <t xml:space="preserve">Input : 
CAN (RDK_Warnungen_02) == 27 
 </t>
  </si>
  <si>
    <t>Pressure differ menu is deactivated with reference to BAP RDK (7) .0x16 SelectedTyre value.
BAP RDK (7) .0x16 SelectedTyre.ModificationReason == 1
BAP RDK (7) .0x16 SelectedTyre.ModificationState == 0
Click on Status button at  RDK (7) .0x16 SelectedTyre.</t>
  </si>
  <si>
    <t>Input : 
CAN(TSK_Hauptschalter_GRA_ACC) ==1
 AND
 CAN(GRA_Limiter ==1)</t>
  </si>
  <si>
    <t xml:space="preserve">Input : 
CAN(TSK_Hauptschalter_GRA_ACC) == 1
 AND
 (BC_PAGE ASSISTANCE visible)
 AND
 (RW_PRESS)
</t>
  </si>
  <si>
    <t xml:space="preserve">Input : 
CAN(TSK_Texte_Primaeranz) == 5 </t>
  </si>
  <si>
    <t xml:space="preserve">CAN(KBI_aktive_Längsfunktion) == 2 </t>
  </si>
  <si>
    <t xml:space="preserve">Set TIMEOUT(TSK_07) </t>
  </si>
  <si>
    <t xml:space="preserve">CAN(TSK_Texte_Primaeranz) == 4 </t>
  </si>
  <si>
    <t>KBI_aktive_Längsfunktion == 1</t>
  </si>
  <si>
    <t xml:space="preserve">CAN(TSK_Texte_Primaeranz) == 6 </t>
  </si>
  <si>
    <t>KBI_aktive_Längsfunktion == 2</t>
  </si>
  <si>
    <t xml:space="preserve">Input :CAN(TSK_Texte_Primaeranz) == 7 </t>
  </si>
  <si>
    <t xml:space="preserve">Input :CAN(TSK_Texte_Primaeranz) == 8 </t>
  </si>
  <si>
    <t xml:space="preserve">Input :CAN(TSK_Texte_Primaeranz) == 9 </t>
  </si>
  <si>
    <t xml:space="preserve">Input :CAN(TSK_Texte_Primaeranz) == 10 </t>
  </si>
  <si>
    <t>Input :CAN(TSK_Texte_Primaeranz) == 13</t>
  </si>
  <si>
    <t xml:space="preserve">Input: 
CAN(TSK_Texte_Primaeranz) == 11 </t>
  </si>
  <si>
    <t xml:space="preserve">Input: 
CAN(ACC_Texte) == 10 </t>
  </si>
  <si>
    <t>Input : 
CAN(ACC_Texte) == 1</t>
  </si>
  <si>
    <t>Input : 
CAN(ACC_Texte) == 15</t>
  </si>
  <si>
    <t>Input : 
CAN(ACC_Texte) == 16</t>
  </si>
  <si>
    <t xml:space="preserve">Input :
CAN(ACC_Texte) == 2 </t>
  </si>
  <si>
    <t>Input :
CAN(ACC_Texte) == 3</t>
  </si>
  <si>
    <t>Input :
CAN(ACC_Texte) == 4</t>
  </si>
  <si>
    <t>Input :
CAN(ACC_Texte) == 8</t>
  </si>
  <si>
    <t>Input :
CAN(ACC_Texte) == 7</t>
  </si>
  <si>
    <t>Input :
CAN(ACC_Texte) == 6</t>
  </si>
  <si>
    <t xml:space="preserve">Input :
CAN(ACC_Texte_Primaeranz_02) == 6 </t>
  </si>
  <si>
    <t>Input :
CAN(ACC_Texte_Primaeranz_02) == 19</t>
  </si>
  <si>
    <t xml:space="preserve">Input :
CAN(ACC_Texte) == 13 </t>
  </si>
  <si>
    <t xml:space="preserve">Input :
CAN(ACC_Texte) == 5 </t>
  </si>
  <si>
    <t>Input :
CAN(ACC_Texte_Primaeranz_02) == 7</t>
  </si>
  <si>
    <t xml:space="preserve">Input :
CAN(ACA_Querfuehrung_Texte) == 3 
AND 
CAN(ACC_Akustik_03) == 1 
</t>
  </si>
  <si>
    <t xml:space="preserve">Input : CAN(LDW_Texte) == 7 </t>
  </si>
  <si>
    <t xml:space="preserve">Input :CAN(EA_Texte) == 8 
</t>
  </si>
  <si>
    <t xml:space="preserve">Input :CAN(EA_Texte) == 1 
</t>
  </si>
  <si>
    <t xml:space="preserve">Input : CAN(STP_Status_Anzeige) == 4 
AND 
CAN(STP_Texte_ZA) == 1 </t>
  </si>
  <si>
    <t xml:space="preserve">Input : CAN(STP_Status_Anzeige) == 4 
AND 
CAN(STP_Texte_ZA) == 3 </t>
  </si>
  <si>
    <t>Input : CAN(STP_Status_Anzeige) == 4 
AND 
CAN(STP_Texte_ZA) == 4</t>
  </si>
  <si>
    <t xml:space="preserve">Input : CAN(STP_Status_Anzeige) == 4 
AND 
CAN(STP_Texte_ZA) == 5 </t>
  </si>
  <si>
    <t>Input : CAN(STP_Status_Anzeige) == 4 
AND 
CAN(STP_Texte_ZA) == 6</t>
  </si>
  <si>
    <t>Input : CAN(STP_Status_Anzeige) == 4 
AND 
CAN(STP_Texte_ZA) == 7</t>
  </si>
  <si>
    <t>Input : CAN(STP_Status_Anzeige) == 4 
AND 
CAN(STP_Texte_ZA) == 8</t>
  </si>
  <si>
    <t>Input : CAN(STP_Status_Anzeige) == 4 
AND 
CAN(STP_Texte_ZA) == 9</t>
  </si>
  <si>
    <t>Input : CAN(STP_Status_Anzeige) == 4 
AND 
CAN(STP_Texte) == 16</t>
  </si>
  <si>
    <t xml:space="preserve">Input : CAN(STP_Status_Anzeige) == 4 
AND 
CAN(ACC_Akustik_03) == 1 </t>
  </si>
  <si>
    <t xml:space="preserve">Input : CAN(STP_Status_Anzeige) == 5
AND 
CAN(STP_Texte_ZA) == 1 </t>
  </si>
  <si>
    <t>Input : CAN(STP_Status_Anzeige) == 5 
AND 
CAN(STP_Texte_ZA) == 3</t>
  </si>
  <si>
    <t>Input : CAN(STP_Status_Anzeige) == 5 
AND 
CAN(STP_Texte_ZA) == 4</t>
  </si>
  <si>
    <t xml:space="preserve">Input : CAN(STP_Status_Anzeige) == 5 
AND 
CAN(STP_Texte_ZA) == 5 </t>
  </si>
  <si>
    <t>Input : CAN(STP_Status_Anzeige) == 5 
AND 
CAN(STP_Texte_ZA) == 6</t>
  </si>
  <si>
    <t>Input : CAN(STP_Status_Anzeige) == 5 
AND 
CAN(STP_Texte_ZA) == 7</t>
  </si>
  <si>
    <t>Input : CAN(STP_Status_Anzeige) == 5 
AND 
CAN(STP_Texte_ZA) == 8</t>
  </si>
  <si>
    <t>Input : CAN(STP_Status_Anzeige) == 5 
AND 
CAN(STP_Texte_ZA) == 9</t>
  </si>
  <si>
    <t xml:space="preserve">Input :
CAN(STP_Status_Anzeige) == 5
AND 
CAN(STP_Texte) == 16 </t>
  </si>
  <si>
    <t xml:space="preserve">Input :
CAN(STP_Status_Anzeige) == 5
AND 
CAN(ACC_Akustik_03) == 1 </t>
  </si>
  <si>
    <t xml:space="preserve">Input :
CAN(STP_Status_Anzeige) == 6
AND 
CAN(STP_Texte_ZA) == 1 </t>
  </si>
  <si>
    <t xml:space="preserve">Input :
CAN(STP_Status_Anzeige) == 6
AND 
CAN(STP_Texte_ZA) == 3 </t>
  </si>
  <si>
    <t xml:space="preserve">Input :
CAN(STP_Status_Anzeige) == 6
AND 
CAN(STP_Texte_ZA) == 4 </t>
  </si>
  <si>
    <t>Input :
CAN(STP_Status_Anzeige) == 6
AND 
CAN(STP_Texte_ZA) == 5</t>
  </si>
  <si>
    <t xml:space="preserve">Input :
CAN(STP_Status_Anzeige) == 6
AND 
CAN(STP_Texte_ZA) == 6 </t>
  </si>
  <si>
    <t>Input :
CAN(STP_Status_Anzeige) == 6
AND 
CAN(STP_Texte_ZA) == 7</t>
  </si>
  <si>
    <t>Input :
CAN(STP_Status_Anzeige) == 6
AND 
CAN(STP_Texte_ZA) == 8</t>
  </si>
  <si>
    <t xml:space="preserve">Input :
CAN(STP_Status_Anzeige) == 6
AND 
CAN(STP_Texte) == 16 </t>
  </si>
  <si>
    <t xml:space="preserve">Input :
CAN(STP_Status_Anzeige) == 6 
AND 
CAN(STP_Texte_ZA) == 9 </t>
  </si>
  <si>
    <t xml:space="preserve">Input :
CAN(STP_Status_Anzeige) == 6
AND 
CAN(ACC_Akustik_03) == 1 </t>
  </si>
  <si>
    <t>Input : CAN(ACC_Status_Anzeige) == 6</t>
  </si>
  <si>
    <t xml:space="preserve">Input : CAN(ACC_Status_Anzeige) == 7 </t>
  </si>
  <si>
    <t xml:space="preserve">Set TIMEOUT(ACC_14) </t>
  </si>
  <si>
    <t xml:space="preserve">Input: CAN(ACC_Texte) == 17 </t>
  </si>
  <si>
    <t xml:space="preserve">Input :CAN(ACC_Optischer_Fahrerhinweis)==1 </t>
  </si>
  <si>
    <t xml:space="preserve">Input:
CAN(LDW_Gong) == 3
AND
 CAN(EA_Texte) != 2
 AND
 CAN(EA_Texte) != 3 </t>
  </si>
  <si>
    <t xml:space="preserve">Input:CAN(LDW_Texte) == 8 </t>
  </si>
  <si>
    <t xml:space="preserve">Input: CAN(STA_Texte) == 2 </t>
  </si>
  <si>
    <t xml:space="preserve">Input:
CAN(LDW_Texte) == 11 </t>
  </si>
  <si>
    <t xml:space="preserve">Input:
CAN(EA_Texte) == 1 </t>
  </si>
  <si>
    <t xml:space="preserve">Input:
CAN(EA_Texte) == 8 </t>
  </si>
  <si>
    <t>Input:
CAN(LDW_Texte) == 4</t>
  </si>
  <si>
    <t xml:space="preserve">Input :CAN(LDW_Gong) == 2 </t>
  </si>
  <si>
    <t xml:space="preserve">Input : 
CAN(LDW_Texte) == 12 </t>
  </si>
  <si>
    <t xml:space="preserve">Input : CAN(ACC_ENG_Texte) == 1 </t>
  </si>
  <si>
    <t>Input : 
CAN(ACC_ENG_Texte) == 2</t>
  </si>
  <si>
    <t xml:space="preserve">Input : CAN(PACC02_Uebernahmeaufforderung) == 1 </t>
  </si>
  <si>
    <t>Input : CAN (PACC_Sytemstatus_Anzeige) == 3
AND
CAN (PACC_Sytemstatus_Anzeige) == 5</t>
  </si>
  <si>
    <t>Input : CAN (PACC_Sytemstatus_Anzeige) == 4
AND
CAN (PACC_Sytemstatus_Anzeige) == 5</t>
  </si>
  <si>
    <t>Input : CAN (PACC02_Systemstatus_Anzeige) == 3
AND
CAN (PACC02_Systemstatus_Anzeige) == 5</t>
  </si>
  <si>
    <t>Input : CAN (PACC02_Systemstatus_Anzeige) == 4
AND
CAN (PACC02_Systemstatus_Anzeige) == 5</t>
  </si>
  <si>
    <t>Input : CAN (PACC_Sytemstatus_Anzeige) == 3
AND
CAN (PACC_Sytemstatus_Anzeige) == 6</t>
  </si>
  <si>
    <t>Input : CAN (PACC_Sytemstatus_Anzeige) == 4
AND
CAN (PACC_Sytemstatus_Anzeige) == 6</t>
  </si>
  <si>
    <t>Input : CAN (PACC02_Systemstatus_Anzeige) == 3
AND
CAN (PACC02_Systemstatus_Anzeige) == 6</t>
  </si>
  <si>
    <t>Input : CAN (PACC02_Systemstatus_Anzeige) == 4
AND
CAN (PACC02_Systemstatus_Anzeige) == 6</t>
  </si>
  <si>
    <t xml:space="preserve">Input : CAN(PACC_Sytemstatus_Anzeige) == 7 </t>
  </si>
  <si>
    <t xml:space="preserve">1. Send CAN (PACC_Systemstatus_Anzeige) &gt;0 (value: 1--&gt;7)
2. Send CAN (PACC_Systemstatus_Anzeige) = x (x value:  1 --&gt;7. Different value on step 1)
3. Set Timeout(CanMsg, PACC_02) </t>
  </si>
  <si>
    <t xml:space="preserve">Input : CAN(PACC02_Systemstatus_Anzeige) == 7 </t>
  </si>
  <si>
    <t xml:space="preserve">1. Send CAN (PACC02_Systemstatus_Anzeige) &gt;0 (value: 1--&gt;7)
2. Send CAN (PACC02_Systemstatus_Anzeige) = x (x value:  1 --&gt;7. Different value on step 1)
3. Set Timeout(CanMsg, PACC02_02) </t>
  </si>
  <si>
    <t xml:space="preserve">Input : CAN(KBI_aktive_Längsfunktion) == 3 </t>
  </si>
  <si>
    <t xml:space="preserve">Input : CAN(PACC_Sytemstatus_Anzeige) == 3 </t>
  </si>
  <si>
    <t>Input : CAN(PACC_Sytemstatus_Anzeige) == 4</t>
  </si>
  <si>
    <t xml:space="preserve">VALUECHANGE(CAN(KBI_aktive_Laengsfunktion); x != 0; 3) 
</t>
  </si>
  <si>
    <t xml:space="preserve">Input : CAN(PACC02_Systemstatus_Anzeige) == 3 </t>
  </si>
  <si>
    <t>Input : CAN(PACC02_Systemstatus_Anzeige) == 4</t>
  </si>
  <si>
    <t xml:space="preserve">CAN(PACC02_InnoDrive_Texte) == 1 </t>
  </si>
  <si>
    <t>CAN(PACC02_InnoDrive_Texte) == 2</t>
  </si>
  <si>
    <t>CAN(PACC02_InnoDrive_Texte) == 3</t>
  </si>
  <si>
    <t>CAN(PACC02_InnoDrive_Texte) == 4</t>
  </si>
  <si>
    <t>CAN(PACC02_InnoDrive_Texte) == 5</t>
  </si>
  <si>
    <t>CAN(PACC02_InnoDrive_Texte) == 6</t>
  </si>
  <si>
    <t>CAN(PACC02_InnoDrive_Texte) == 7</t>
  </si>
  <si>
    <t>CAN(PACC02_InnoDrive_Texte) == 8</t>
  </si>
  <si>
    <t xml:space="preserve">Input : 
CAN(ESP_HDC_Regelgeschw) == 127 
AND 
CAN(ESP_HDC_Textanzeigen) == 4 
</t>
  </si>
  <si>
    <t xml:space="preserve">Input : 
CAN(ESP_HDC_Regelgeschw) == 127 
AND 
CAN(ESP_HDC_Textanzeigen) == 16 
</t>
  </si>
  <si>
    <t xml:space="preserve"> Input : 
CAN(ESP_HDC_Regelgeschw) == 127 
AND 
CAN(ESP_HDC_Textanzeigen) == 17  
</t>
  </si>
  <si>
    <t xml:space="preserve"> Input : 
CAN(ESP_HDC_Regelgeschw) == 127 
AND 
CAN(ESP_HDC_Textanzeigen) == 18  
</t>
  </si>
  <si>
    <t xml:space="preserve">SET : 
CAN (KBI_aktive_Längsfunktion) == 4 
</t>
  </si>
  <si>
    <t xml:space="preserve">As soon as the instrument cluster detects a missing or defective external loudspeaker 
</t>
  </si>
  <si>
    <t xml:space="preserve">Input: CAN(PH_Stoermeldung) == 5 
</t>
  </si>
  <si>
    <t xml:space="preserve">Input:  CAN(PH_Stoermeldung) == 6 </t>
  </si>
  <si>
    <t xml:space="preserve">Input: CAN(PH2_Verschmutzungsmeldung) == 5 
</t>
  </si>
  <si>
    <t xml:space="preserve">Input: CAN(PH2_Verschmutzungsmeldung) == 6 </t>
  </si>
  <si>
    <t xml:space="preserve">Input : 
CAN(PH_Verschmutzungsmeldung) == 5 
</t>
  </si>
  <si>
    <t xml:space="preserve">Input : 
CAN(PH_Verschmutzungsmeldung) == 6
</t>
  </si>
  <si>
    <t xml:space="preserve">Input : 
CAN(PH2_Verschmutzungsmeldung) == 5 
</t>
  </si>
  <si>
    <t>Input : 
CAN(PH2_Verschmutzungsmeldung) == 6</t>
  </si>
  <si>
    <t xml:space="preserve"> Input : 
CAN(PH_Stoermeldung) == 3 
 </t>
  </si>
  <si>
    <t xml:space="preserve"> Input : 
CAN(PH_Stoermeldung) == 4 
 </t>
  </si>
  <si>
    <t xml:space="preserve"> Input : 
CAN(PH2_Stoermeldung) == 3 
 </t>
  </si>
  <si>
    <t xml:space="preserve"> Input : 
CAN(PH2_Stoermeldung) == 4 
 </t>
  </si>
  <si>
    <t xml:space="preserve">Input : 
CAN(PH_Stoermeldung) == 1 </t>
  </si>
  <si>
    <t xml:space="preserve">Input : CAN(PH_Stoermeldung) == 2 </t>
  </si>
  <si>
    <t>Input : CAN(PH2_Stoermeldung) == 1</t>
  </si>
  <si>
    <t xml:space="preserve">Input : CAN(PH2_Stoermeldung) == 2 </t>
  </si>
  <si>
    <t xml:space="preserve">Input : CAN(PH_Verschmutzungsmeldung) == 3 </t>
  </si>
  <si>
    <t xml:space="preserve">Input : CAN(PH_Verschmutzungsmeldung) == 4 
</t>
  </si>
  <si>
    <t xml:space="preserve">Input : CAN(PH2_Verschmutzungsmeldung) == 3 </t>
  </si>
  <si>
    <t xml:space="preserve">Input : CAN(PH2_Verschmutzungsmeldung) == 4 
</t>
  </si>
  <si>
    <t xml:space="preserve">Input : CAN(PH_Verschmutzungsmeldung) == 1 </t>
  </si>
  <si>
    <t xml:space="preserve">Input : CAN(PH_Verschmutzungsmeldung) == 2 
</t>
  </si>
  <si>
    <t xml:space="preserve">Input : CAN(PH2_Verschmutzungsmeldung) == 1 </t>
  </si>
  <si>
    <t xml:space="preserve">Input : CAN(PH2_Verschmutzungsmeldung) == 2 
</t>
  </si>
  <si>
    <t xml:space="preserve">Input :CAN(SWA_Anzeigen) == 0x01 </t>
  </si>
  <si>
    <t xml:space="preserve">Input :CAN(SWA_Anzeigen) == 0x02  </t>
  </si>
  <si>
    <t xml:space="preserve">Input :CAN(SWA_Anzeigen) == 0x03  </t>
  </si>
  <si>
    <t xml:space="preserve">Input :CAN(SWA_Anzeigen) == 0x04  </t>
  </si>
  <si>
    <t>RBS BAP
VZA(33).SystemMessages(13).Message.Bit 2 == True
AND 
DELAY(VarB_0..15sec)</t>
  </si>
  <si>
    <t>Input:
CAN(VZE_Hinweistext) == 2
AND 
DELAY(VarB_0..15sec)</t>
  </si>
  <si>
    <t>BAP VZA(33).SystemMessages(13).Message.Bit 3 == True</t>
  </si>
  <si>
    <t xml:space="preserve">Input : 
CAN(VZE_Hinweistext) == 3 </t>
  </si>
  <si>
    <t xml:space="preserve">Input : 
CAN(VZE_Hinweistext) == 4
AND
Diagnose(Coding and Adaption, Assistenzsysteme (0x0391), LKS Displaymeldung Anzeigeverzögerung 1) = 2s
</t>
  </si>
  <si>
    <t xml:space="preserve">Set:
TIMEOUT(VZE_01)
AND
Diagnose(Coding and Adaption, Assistenzsysteme (0x0391), LKS Displaymeldung Anzeigeverzögerung 1) = 1s
</t>
  </si>
  <si>
    <t xml:space="preserve">Set:
BAP(VZA(33).SystemMessages(19).Message.Bit 4) == True
 AND 
 (DELAY(p_LKS Displaymeldung Anzeigeverzögerung 1)
Diagnose(Coding and Adaption, Assistenzsysteme (0x0391), LKS Displaymeldung Anzeigeverzögerung 1) = 1s
</t>
  </si>
  <si>
    <t xml:space="preserve">Set:
 BAP(VZA(33).SystemMessages(19).Message.Bit 7) == True
AND 
 (DELAY(p_LKS Displaymeldung Anzeigeverzögerung 1)
Diagnose(Coding and Adaption, Assistenzsysteme (0x0391), LKS Displaymeldung Anzeigeverzögerung 1) = 1s
</t>
  </si>
  <si>
    <t xml:space="preserve">Set: TIMEOUT(BAP_VZA_FSG_01)
 AND 
 (DELAY(p_LKS Displaymeldung Anzeigeverzögerung 1)
Diagnose(Coding and Adaption, Assistenzsysteme (0x0391), LKS Displaymeldung Anzeigeverzögerung 1) = 1s
</t>
  </si>
  <si>
    <t xml:space="preserve">Input : 
CAN(VZE_Hinweistext) == 5 
</t>
  </si>
  <si>
    <t>Set: 
BAP(VZA(33).SystemMessages(19).Message.Bit 5) == True</t>
  </si>
  <si>
    <t xml:space="preserve">Input : 
CAN(VZE_Verkehrszeichen_1) == 112
 AND
 CAN(VZE_Hinweistext) == 6 </t>
  </si>
  <si>
    <t>Input : BAP(VZA(33).RoadSign(0x10).Sign1) == 0x10 (no entry (VZ 267) (DF4.4))</t>
  </si>
  <si>
    <t>Input :  BAP(VZA(33).RoadSign(0x10).Sign2) == 0x10 (no entry (VZ 267) (DF4.4))</t>
  </si>
  <si>
    <t xml:space="preserve">Input :  BAP(VZA(33).RoadSign(0x10).Sign3) == 0x10 (no entry (VZ 267) (DF4.4))
</t>
  </si>
  <si>
    <t xml:space="preserve">Input : BAP(VZA(33).RoadSign2(0x17).Sign4) == 0x10 (no entry (VZ 267) (DF4.4))
</t>
  </si>
  <si>
    <t>Input :  BAP(VZA(33).RoadSign2(0x17).Sign5) == 0x10 (no entry (VZ 267) (DF4.4))</t>
  </si>
  <si>
    <t>CAN(VZE_Hinweistext) == 1
 AND
 DELAY(p_LKS Displaymeldung Anzeigeverzögerung 1)
((Diagnose(Coding and Adaption, Assistenzsysteme (0x0391), LKS Displaymeldung Anzeigeverzögerung 1))</t>
  </si>
  <si>
    <t>Set: BAP(VZA(33).SystemMessages(0x13).Message.Bit 1) == True 
 AND
 DELAY(p_LKS Displaymeldung Anzeigeverzögerung 1)
((Diagnose(Coding and Adaption, Assistenzsysteme (0x0391), LKS Displaymeldung Anzeigeverzögerung 1))</t>
  </si>
  <si>
    <t>Input:  CAN (LDW_Texte) == 3
AND 
DELAY(VarB_0..15sec, default: 15s)</t>
  </si>
  <si>
    <t>Input:  CAN (LDW_Texte) == 1
AND 
DELAY(Diagnose(Coding and Adaption, Assistenzsysteme (0x0391), LKS Displaymeldung Anzeigeverzögerung 1); Default: 1 s )</t>
  </si>
  <si>
    <t>Input:  CAN (LDW_Texte) == 2
AND 
DELAY(Diagnose(Coding and Adaption, Assistenzsysteme (0x0391), LKS Displaymeldung Anzeigeverzögerung 1); Default: 1 s )</t>
  </si>
  <si>
    <t>Set:  TIMEOUT(LDW_02) 
AND 
DELAY(Diagnose(Coding and Adaption, Assistenzsysteme (0x0391), LKS Displaymeldung Anzeigeverzögerung 1); Default: 1 s )</t>
  </si>
  <si>
    <t>Set:  TIMEOUT(BAP_LDW_FSG_01) (by Open BAP LKS(25) then click EIN/AUS button to off the BAP signal )
AND 
DELAY(Diagnose(Coding and Adaption, Assistenzsysteme (0x0391), LKS Displaymeldung Anzeigeverzögerung 1); Default: 1 s )</t>
  </si>
  <si>
    <t xml:space="preserve">Input : 
VALUECHANGE(CAN(LDW_Gong); x != 1; 1) 
AND 
BAP(LDW_HCA(0x19).WarningSound(0x13).SoundState.Bit0) == TRUE 
AND 
BAP(LDW_HCA(0x19).WarningSound(0x13).Loudness) &gt; 0 
</t>
  </si>
  <si>
    <t xml:space="preserve">Input: CAN(ACA_Querfuehrung_Texte) == 1 </t>
  </si>
  <si>
    <t xml:space="preserve">Input :CAN(ACA_Querfuehrung_Texte) == 2  </t>
  </si>
  <si>
    <t xml:space="preserve">Input: CAN(NV_Texte) == 1 </t>
  </si>
  <si>
    <t>Input: CAN(NV_Texte) == 2</t>
  </si>
  <si>
    <t>Input: CAN(NV_Texte) == 3</t>
  </si>
  <si>
    <t xml:space="preserve">Set: TIMEOUT(Nightvision_01) </t>
  </si>
  <si>
    <t>Input: CAN(NV_Texte) == 4</t>
  </si>
  <si>
    <t>Input: CAN(NV_Texte) == 5</t>
  </si>
  <si>
    <t>Input: CAN(NV_Texte) == 6</t>
  </si>
  <si>
    <t xml:space="preserve">Input: CAN(NV_Symbol) == 1 </t>
  </si>
  <si>
    <t xml:space="preserve">Input: CAN(NV_Symbol_Tierwarnung) == 1 </t>
  </si>
  <si>
    <t xml:space="preserve">Input : CAN(SC_PreCrash_Texte) == 1 </t>
  </si>
  <si>
    <t xml:space="preserve">Input : CAN(SC_WarnBrems_Texte) == 1 </t>
  </si>
  <si>
    <t xml:space="preserve">Set :  TIMEOUT(PreCrash_02)
</t>
  </si>
  <si>
    <t xml:space="preserve">Set : TIMEOUT(PCF_01)  
</t>
  </si>
  <si>
    <t>Input : CAN(SC_PreCrash_Texte) == 2</t>
  </si>
  <si>
    <t>Input :  CAN(SC_WarnBrems_Texte) == 2</t>
  </si>
  <si>
    <t xml:space="preserve">Input :  CAN(AWV_Texte) == 2 </t>
  </si>
  <si>
    <t xml:space="preserve">Input : 
CAN(SC_PreCrash_Texte) == 5
</t>
  </si>
  <si>
    <t xml:space="preserve">Input : 
 CAN(SC_WarnBrems_Texte) == 5 </t>
  </si>
  <si>
    <t>Input:CAN(SC_PreCrash_Texte) == 7</t>
  </si>
  <si>
    <t xml:space="preserve">Input: CAN(SC_WarnBrems_Texte) == 7
 </t>
  </si>
  <si>
    <t>Input: CAN(AWV_Texte) == 7</t>
  </si>
  <si>
    <t>Input: CAN(AWV_Texte) == 1</t>
  </si>
  <si>
    <t xml:space="preserve">Set: TIMEOUT(ACC_15) </t>
  </si>
  <si>
    <t>Input : CAN(SC_PreCrash_Warnung) == 2</t>
  </si>
  <si>
    <t>Input :  CAN(SC_PreCrash_Warnung) == 3</t>
  </si>
  <si>
    <t>Input :  CAN(SC_PreCrash_Warnung) == 4</t>
  </si>
  <si>
    <t>Input :  CAN(SC_PreCrash_Warnung) == 5</t>
  </si>
  <si>
    <t>Input : CAN(AWV_Warnung) == 2</t>
  </si>
  <si>
    <t xml:space="preserve">Input :  CAN(AWV_Warnung) == 3 </t>
  </si>
  <si>
    <t>Input :  CAN(AWV_Warnung) == 4</t>
  </si>
  <si>
    <t>Input :  CAN(AWV_Warnung) == 5</t>
  </si>
  <si>
    <t>Input :  CAN(AWV_Warnung) == 6</t>
  </si>
  <si>
    <t xml:space="preserve">Input : CAN(KAS_Anzeige_Warnung) = 0 x1
 </t>
  </si>
  <si>
    <t xml:space="preserve">Input : CAN(KAS_Anzeige_Warnung) = 0 x2
 </t>
  </si>
  <si>
    <t>Input : CAN(KAS_Anzeige_Warnung) = 0 x3</t>
  </si>
  <si>
    <t xml:space="preserve">Input : CAN(KAS_Anzeige_Warnung) = 0 x4
 </t>
  </si>
  <si>
    <t xml:space="preserve">Input :CAN(ASW_Kombitexte) == 7 </t>
  </si>
  <si>
    <t xml:space="preserve">Input : CAN(ASW_Kombitexte) == 1 </t>
  </si>
  <si>
    <t xml:space="preserve">Input :CAN(ASW_Kombitexte) == 2 </t>
  </si>
  <si>
    <t xml:space="preserve">Input: CAN(ASW_Kombitexte) == 2 </t>
  </si>
  <si>
    <t xml:space="preserve">Input: CAN(ASW_Kombitexte) == 4 </t>
  </si>
  <si>
    <t xml:space="preserve">Input: CAN(ASW_Kombitexte) == 3  </t>
  </si>
  <si>
    <t xml:space="preserve">Input :CAN(RCTA_Kombitexte) == 2 </t>
  </si>
  <si>
    <t xml:space="preserve">Input : CAN(RCTA_Kombitexte) == 1 
</t>
  </si>
  <si>
    <t xml:space="preserve">Input : CAN(RCTA_Kombitexte) == 2 </t>
  </si>
  <si>
    <t xml:space="preserve">Input: CAN(RCTA_Kombitexte) == 4 </t>
  </si>
  <si>
    <t>Input: CAN(RCTA_Kombitexte) == 3</t>
  </si>
  <si>
    <t xml:space="preserve">Input : CAN(Heckradar_Kombitexte) == 1 </t>
  </si>
  <si>
    <t xml:space="preserve">Input : CAN(Heckradar_Kombitexte) == 2 </t>
  </si>
  <si>
    <t xml:space="preserve">Input :CAN(Heckradar_Kombitexte) == 2 </t>
  </si>
  <si>
    <t xml:space="preserve">Input : CAN(Heckradar_Kombitexte) == 4 </t>
  </si>
  <si>
    <t xml:space="preserve">Input :CAN(Heckradar_Kombitexte) == 3 </t>
  </si>
  <si>
    <t xml:space="preserve">Input : CAN(Heckradar_Kombitexte) == 5 </t>
  </si>
  <si>
    <t xml:space="preserve">Input : CAN(Heckradar_Kombitexte) == 6 </t>
  </si>
  <si>
    <t xml:space="preserve">1. Input : CAN(ASW_Kombitexte) == 3 </t>
  </si>
  <si>
    <t xml:space="preserve">1. Input : CAN(RCTA_Kombitexte) == 3 </t>
  </si>
  <si>
    <t xml:space="preserve">1. Input : CAN(Heckradar_Kombitexte) == 3 </t>
  </si>
  <si>
    <t xml:space="preserve">1. Input : CAN(Heckradar_Kombitexte) == 7 </t>
  </si>
  <si>
    <t xml:space="preserve">1. Input : CAN(Heckradar_Kombitexte) == 11 </t>
  </si>
  <si>
    <t xml:space="preserve">1. Input : CAN(Heckradar_Kombitexte) == 15 </t>
  </si>
  <si>
    <t xml:space="preserve">Input: CAN(Heckradar_Kombitexte) == 6 </t>
  </si>
  <si>
    <t xml:space="preserve">Input: CAN(Heckradar_Kombitexte) == 8 </t>
  </si>
  <si>
    <t xml:space="preserve">Input : CAN(Heckradar_Kombitexte) == 9 
OR 
CAN(Heckradar_Kombitexte) == 10 </t>
  </si>
  <si>
    <t xml:space="preserve">Input: CAN(Heckradar_Kombitexte) == 10 </t>
  </si>
  <si>
    <t xml:space="preserve">Input :CAN(Heckradar_Kombitexte) == 12 </t>
  </si>
  <si>
    <t xml:space="preserve">Input :CAN(Heckradar_Kombitexte) == 11 </t>
  </si>
  <si>
    <t xml:space="preserve">Input : 
CAN(ASW_Kombitexte) == 4 
OR 
CAN(RCTA_Kombitexte) == 4 
OR 
CAN(Heckradar_Kombitexte) == 4 
OR 
CAN(Heckradar_Kombitexte) == 8 
OR 
CAN(Heckradar_Kombitexte) == 12 
OR 
CAN(Heckradar_Kombitexte) == 16 </t>
  </si>
  <si>
    <t xml:space="preserve">Input :CAN(Heckradar_Kombitexte) == 14 </t>
  </si>
  <si>
    <t>Input : CAN(RCTA_Kombitexte) == 7</t>
  </si>
  <si>
    <t xml:space="preserve">Input :  CAN(KAS_Texte) == 4 </t>
  </si>
  <si>
    <t xml:space="preserve">Input :CAN(KAS_Texte) == 1 </t>
  </si>
  <si>
    <t xml:space="preserve">Input :CAN(KAS_Texte) == 3 </t>
  </si>
  <si>
    <t xml:space="preserve">Input : CAN(KAS_Texte) == 2 </t>
  </si>
  <si>
    <t xml:space="preserve"> Collision warning from the left if:
 CAN (KAS_Ananzeige_Warnung) == 1 (Warning_links)</t>
  </si>
  <si>
    <t>  Collision warning from the right if:
  CAN (KAS_Ananzeige_Warnung) == 2 (Warning_right)</t>
  </si>
  <si>
    <t xml:space="preserve">Input:  CAN (KAS_Ananzeige_Warnung) == 3 (warning_both side)
</t>
  </si>
  <si>
    <t>Input :  CAN (KAS_Ananzeige_Warnung) == 4 (braking)</t>
  </si>
  <si>
    <t xml:space="preserve">Input :CAN(LoGeWa_Event_Kombiwarnung) == 1 </t>
  </si>
  <si>
    <t xml:space="preserve">Input :CAN(LoGeWa_Event_Kombiwarnung) == 3 </t>
  </si>
  <si>
    <t xml:space="preserve">Input :CAN(LoGeWa_Event_Kombiwarnung) == 4 </t>
  </si>
  <si>
    <t xml:space="preserve">CAN(LoGeWa_Event_Kombiwarnung) == 2 </t>
  </si>
  <si>
    <t>Input : CAN(EA_Texte) == 2</t>
  </si>
  <si>
    <t>Input : CAN(EA_Texte) == 3</t>
  </si>
  <si>
    <t>Input : CAN(EA_Texte) == 4</t>
  </si>
  <si>
    <t>Input : CAN(EA_Texte) == 5</t>
  </si>
  <si>
    <t xml:space="preserve">Input: CAN(EA_Texte) == 6 </t>
  </si>
  <si>
    <t>Input: CAN(EA_Texte) == 7</t>
  </si>
  <si>
    <t xml:space="preserve">Input :CAN(EA_Texte) == 14 </t>
  </si>
  <si>
    <t xml:space="preserve">Input : CAN(EA_Texte) == 15 </t>
  </si>
  <si>
    <t xml:space="preserve">Set: TIMEOUT(EA_02) </t>
  </si>
  <si>
    <t>Input :CAN(PLA2_Anf_Meldungen) == 143= 0x8F</t>
  </si>
  <si>
    <t xml:space="preserve">Input : CAN(PLA2_Anf_Meldungen) == 141 == 0x8D
</t>
  </si>
  <si>
    <t>Input : CAN(PLA2_Anf_Meldungen) == 180 == 0xB4</t>
  </si>
  <si>
    <t xml:space="preserve">Input : CAN(PLA2_Anf_Meldungen) == 148  = 0x94
</t>
  </si>
  <si>
    <t xml:space="preserve">Input : CAN(PLA2_Anf_Meldungen) == 12 </t>
  </si>
  <si>
    <t xml:space="preserve">Input :CAN(PLA2_Anf_Meldungen) == 8 </t>
  </si>
  <si>
    <t>Input :CAN(PLA2_Anf_Meldungen) == 137 = 0x89</t>
  </si>
  <si>
    <t xml:space="preserve">Input :CAN(PLA2_Anf_Meldungen) == 9 </t>
  </si>
  <si>
    <t xml:space="preserve">Input :CAN(PLA2_Anf_Meldungen) == 11 </t>
  </si>
  <si>
    <t xml:space="preserve">Input :CAN(PLA2_Anf_Meldungen) == 15 </t>
  </si>
  <si>
    <t xml:space="preserve">Input :CAN(PLA2_Anf_Meldungen) == 147 </t>
  </si>
  <si>
    <t xml:space="preserve">Input :CAN(PLA2_Anf_Meldungen) == 140 </t>
  </si>
  <si>
    <t xml:space="preserve">Input :CAN(PLA2_Anf_Meldungen) == 153 </t>
  </si>
  <si>
    <t xml:space="preserve">Input :CAN(PLA2_Anf_Meldungen) == 150 </t>
  </si>
  <si>
    <t xml:space="preserve">Input :CAN(PLA2_Anf_Meldungen) == 181 </t>
  </si>
  <si>
    <t xml:space="preserve">Input : CAN(PLA2_Anf_Meldungen) == 25 </t>
  </si>
  <si>
    <t xml:space="preserve">Input :CAN(PLA2_Anf_Meldungen) == 4 </t>
  </si>
  <si>
    <t xml:space="preserve">Input :CAN(PLA2_Anf_Meldungen) == 14 </t>
  </si>
  <si>
    <t xml:space="preserve">Input :CAN(PLA2_Anf_Meldungen) == 29 </t>
  </si>
  <si>
    <t xml:space="preserve">Input : CAN(PLA2_Anf_Meldungen) == 48 </t>
  </si>
  <si>
    <t xml:space="preserve">Input :CAN(PLA2_Anf_Meldungen) == 50 </t>
  </si>
  <si>
    <t xml:space="preserve">Input : CAN(PLA2_Anf_Meldungen) == 154 </t>
  </si>
  <si>
    <t>Input : CAN(PLA2_Anf_Meldungen) == 139</t>
  </si>
  <si>
    <t xml:space="preserve">Input :CAN(PLA2_Anf_Meldungen) == 142 </t>
  </si>
  <si>
    <t xml:space="preserve">Input :CAN(PLA2_Anf_Meldungen) == 3 </t>
  </si>
  <si>
    <t xml:space="preserve">Input :CAN(PLA2_Anf_Meldungen) == 6 </t>
  </si>
  <si>
    <t xml:space="preserve">Input :CAN(PLA2_Anf_Meldungen) == 145  </t>
  </si>
  <si>
    <t xml:space="preserve">Input :CAN(PLA2_Anf_Meldungen) == 144 </t>
  </si>
  <si>
    <t xml:space="preserve">Input :CAN(PLA2_Anf_Meldungen) == 149 </t>
  </si>
  <si>
    <t xml:space="preserve">Input :CAN(PLA2_Anf_Meldungen) == 156 </t>
  </si>
  <si>
    <t xml:space="preserve">Input :CAN(PLA2_Anf_Meldungen) == 158 </t>
  </si>
  <si>
    <t xml:space="preserve">CAN(PLA2_Anf_Meldungen) == 22 </t>
  </si>
  <si>
    <t xml:space="preserve">Input :CAN(PLA2_Anf_Meldungen) == 23 </t>
  </si>
  <si>
    <t xml:space="preserve">Input :CAN(PLA2_Anf_Meldungen) == 5 </t>
  </si>
  <si>
    <t xml:space="preserve">Input :CAN(PLA2_Anf_Meldungen) == 24 </t>
  </si>
  <si>
    <t xml:space="preserve">Input :CAN(PLA2_Anf_Meldungen) == 174 </t>
  </si>
  <si>
    <t xml:space="preserve">Input :CAN(PLA2_Anf_Meldungen) == 32 </t>
  </si>
  <si>
    <t xml:space="preserve">Input :CAN(PLA2_Anf_Meldungen) == 33  </t>
  </si>
  <si>
    <t xml:space="preserve">Input :CAN(PLA2_Anf_Meldungen) == 159 </t>
  </si>
  <si>
    <t xml:space="preserve">Input :CAN(PLA2_Anf_Meldungen) == 27 </t>
  </si>
  <si>
    <t xml:space="preserve">Input :CAN(PLA2_Anf_Meldungen) == 163 </t>
  </si>
  <si>
    <t xml:space="preserve">Input :CAN(PLA2_Anf_Meldungen) == 162 </t>
  </si>
  <si>
    <t xml:space="preserve">Input :CAN(PLA2_Anf_Meldungen) == 160 </t>
  </si>
  <si>
    <t xml:space="preserve">Input :CAN(PLA2_Anf_Meldungen) == 10 </t>
  </si>
  <si>
    <t>Input :CAN(PLA2_Anf_Meldungen) == 169</t>
  </si>
  <si>
    <t xml:space="preserve">Input :CAN(PLA2_Anf_Meldungen_MA) == 1 </t>
  </si>
  <si>
    <t xml:space="preserve">Input :CAN(PLA2_Anf_Meldungen_MA) == 2 </t>
  </si>
  <si>
    <t xml:space="preserve">Input :CAN(PLA2_Anf_Meldungen_MA) == 3 </t>
  </si>
  <si>
    <t xml:space="preserve">Input :CAN(PLA2_Anf_Meldungen_MA) == 4 </t>
  </si>
  <si>
    <t xml:space="preserve">Input :CAN(PLA2_Anf_Meldungen_MA) == 5 </t>
  </si>
  <si>
    <t xml:space="preserve">Input :CAN(PLA2_Anf_Meldungen_MA) == 6 </t>
  </si>
  <si>
    <t xml:space="preserve">Input :CAN(PLA2_Anf_Meldungen_MA) == 7 </t>
  </si>
  <si>
    <t xml:space="preserve">Input :CAN(PLA2_Anf_Meldungen_MA) == 8 </t>
  </si>
  <si>
    <t xml:space="preserve">Input :CAN(PLA2_Anf_Meldungen_MA) == 9 </t>
  </si>
  <si>
    <t xml:space="preserve"> Input :CAN(PLA2_Anf_Meldungen_MA) == 10  </t>
  </si>
  <si>
    <t xml:space="preserve">Input :CAN(PLA2_Anf_Meldungen_MA) == 11 </t>
  </si>
  <si>
    <t>Input :CAN(PLA2_Anf_Meldungen_MA) == 12</t>
  </si>
  <si>
    <t>Input :CAN(PLA2_Anf_Meldungen_MA) == 13</t>
  </si>
  <si>
    <t xml:space="preserve">Input :CAN(PLA2_Anf_Meldungen_MA) == 14 </t>
  </si>
  <si>
    <t xml:space="preserve">Input :CAN(PLA2_Anf_Meldungen_MA) == 15 </t>
  </si>
  <si>
    <t>Input :CAN(PLA2_Anf_Meldungen_MA) == 16</t>
  </si>
  <si>
    <t>Input :CAN(PLA2_Anf_Meldungen_MA) == 17</t>
  </si>
  <si>
    <t xml:space="preserve">Input :CAN(PLA2_Anf_Meldungen_MA) == 18 </t>
  </si>
  <si>
    <t xml:space="preserve">Input :CAN(PLA2_Anf_Meldungen_MA) == 19 </t>
  </si>
  <si>
    <t xml:space="preserve">Input :CAN(PLA2_Anf_Meldungen_MA) == 20 </t>
  </si>
  <si>
    <t>Input :CAN(PLA2_Anf_Meldungen_MA) == 21</t>
  </si>
  <si>
    <t xml:space="preserve">Input :CAN(PLA2_Anf_Meldungen_MA) == 22 </t>
  </si>
  <si>
    <t xml:space="preserve">CAN(PLA2_Anf_Meldungen_MA) == 23 </t>
  </si>
  <si>
    <t xml:space="preserve">Input :CAN(PLA2_Anf_Meldungen_MA) == 24 </t>
  </si>
  <si>
    <t>Input :CAN(PLA2_Anf_Meldungen_MA) == 25</t>
  </si>
  <si>
    <t xml:space="preserve">Input :CAN(PLA2_Anf_Meldungen_MA) == 26 </t>
  </si>
  <si>
    <t xml:space="preserve">Input :CAN(PLA2_Anf_Meldungen_FA) == 1 </t>
  </si>
  <si>
    <t xml:space="preserve">Input : CAN(PLA2_Anf_Meldungen_FA) == 2 </t>
  </si>
  <si>
    <t xml:space="preserve">Input : CAN(PLA2_Anf_Meldungen_FA) == 3 </t>
  </si>
  <si>
    <t xml:space="preserve">Input : CAN(PLA2_Anf_Meldungen_FA) == 4 </t>
  </si>
  <si>
    <t xml:space="preserve">Input : CAN(PLA2_Anf_Meldungen_FA) == 5 </t>
  </si>
  <si>
    <t xml:space="preserve">Input : CAN(PLA2_Anf_Meldungen_FA) == 6 </t>
  </si>
  <si>
    <t xml:space="preserve">Input : CAN(PLA2_Anf_Meldungen_FA) == 7 </t>
  </si>
  <si>
    <t xml:space="preserve">Input : CAN(PLA2_Anf_Meldungen_FA) == 8  </t>
  </si>
  <si>
    <t xml:space="preserve">Input :CAN(ARA_Texte) == 0x0D </t>
  </si>
  <si>
    <t xml:space="preserve">Input :CAN(ARA_Texte) == 0x11 </t>
  </si>
  <si>
    <t xml:space="preserve">Input :CAN(ARA_Texte) == 0x1A </t>
  </si>
  <si>
    <t xml:space="preserve">Input :CAN(ARA_Texte) == 0x1B </t>
  </si>
  <si>
    <t xml:space="preserve"> Input :CAN(ARA_Texte) == 0x06  </t>
  </si>
  <si>
    <t xml:space="preserve">Input :CAN(ARA_Texte) == 0x1E </t>
  </si>
  <si>
    <t xml:space="preserve">Input :CAN(ARA_Texte) == 0x1F </t>
  </si>
  <si>
    <t xml:space="preserve">Input :CAN(ARA_Texte) == 0x21 </t>
  </si>
  <si>
    <t xml:space="preserve">Input :CAN(ARA_Texte) == 0x23 </t>
  </si>
  <si>
    <t xml:space="preserve">Input :CAN(ARA_Texte) == 0x25 </t>
  </si>
  <si>
    <t xml:space="preserve">Input :CAN(ARA_Texte) == 0x28 </t>
  </si>
  <si>
    <t xml:space="preserve">Input :CAN(ARA_Texte) == 0x29 </t>
  </si>
  <si>
    <t xml:space="preserve">Input :CAN(ARA_Texte) == 0x2A </t>
  </si>
  <si>
    <t xml:space="preserve">Input :CAN(ARA_Texte) == 0x2B </t>
  </si>
  <si>
    <t xml:space="preserve">Input :CAN(ARA_Texte) == 0x18 </t>
  </si>
  <si>
    <t xml:space="preserve">Input :CAN(ARA_Texte) == 0x09  </t>
  </si>
  <si>
    <t xml:space="preserve">Input :CAN(Heckradar_Kombitexte) == 13 </t>
  </si>
  <si>
    <t>Input: CAN(RW_Primaer_Reichweite_Anzeige) == 26~99</t>
  </si>
  <si>
    <t>Input: CAN(RW_Gesamt_Reichweite_Anzeige)  == 26~99</t>
  </si>
  <si>
    <t>Input: CAN(RW_Primaer_Reichweite_Anzeige)  == 0</t>
  </si>
  <si>
    <t>1. Input: CAN(RW_Primaer_Reichweite_Anzeige)  &lt; Diagnose(Coding and Adaption, RRW Schwellen (0x0400), Reichweite unterschreitet Warnschwelle 5)
2. CAN(RW_Primaer_Reichweite_Anzeige)  &gt; Diagnose(Coding and Adaption, RRW Schwellen (0x0400), Reichweite überschreitet Warnschwelle 5 + Hysterese)</t>
  </si>
  <si>
    <t>1. Set Diagnose (Coding and Adaption 2E 0320_Warnungskonfiguration Write. with WarnungskonfigurationByte21.176 Komponentenschutz aktiv  == 0 (inactive) (nicht aktive)
2. Read DIAG ($22 03 DE)
3. Check waring message 176 on GP</t>
  </si>
  <si>
    <t>see functional description of COOLANT LEVEL_AUSWERTEN</t>
  </si>
  <si>
    <t xml:space="preserve">Set TIMEOUT(Motor_07) </t>
  </si>
  <si>
    <t>Input: CAN(MO_Kuehlmittel_Temp) == 254 (Init) == 0xFE</t>
  </si>
  <si>
    <t>Input :CAN(MO_Kuehlmittel_Temp) == 255 == 0xFF</t>
  </si>
  <si>
    <t xml:space="preserve">Set TIMEOUT(Motor_09) </t>
  </si>
  <si>
    <t xml:space="preserve">Input: CAN(MO_ITM_Kuehlmittel_Temp) == 1 (Init) </t>
  </si>
  <si>
    <t xml:space="preserve">Input: CAN(MO_ITM_Kuehlmittel_Temp) == 2 (Fehler) </t>
  </si>
  <si>
    <t>Input: CAN (SARA_CF_Accel_X_r) == 0 
AND 
CAN (SARA_CF_Accel_Y_r) == 0 
AND
CAN (SARA_Accel_X(or Y)_r) &gt; 9.8 
AND CAN (TME_Kuehlmittel_Sensor) == 1</t>
  </si>
  <si>
    <t xml:space="preserve">Input : CAN(BCM1_Aussen_Temp_ungef) == 0xFF </t>
  </si>
  <si>
    <t>RBS
Diagnostics &gt; Diagnostic Console
1. Tester Present on
2. Diagnostic Seesion Control_$1003 Extended Session Control
3. Security Access-Codierung 3G_$2721- Security Access - Codierung 3G RequestSeed
4. Security Access-Codierung 3G_$2722 - Security Access - Codierung 3G SendKey_Key
5. Coding and Adaption_$0370_SIA-Inspektion_Service_Intervall-Strecke == 20000
6. Routines_$0451_Seriveintervall rucksetzen Start Routine_KM Stand letzter Service == 50
7. ECU Reset_$1102 - KeyOffOn Reset Ecu Reset
BAP - Unit Master(0x19)
8. 0x12 DistanceSpeedUnit _Distnace == 0
9. Status
Feature List
Gauges
10. Vehicle Speed == 120</t>
  </si>
  <si>
    <t xml:space="preserve">Input :CAN(WBA_GE_Texte) == 7 </t>
  </si>
  <si>
    <t xml:space="preserve">Gauges
set current speed &gt; Limit1threshold
ex set Vehicle Speed == 60
(ESP_m_Raddrehz == 0xE67 (Raw) or 7.374 (Phys)
 And ESP_v_Signal == 60) 
</t>
  </si>
  <si>
    <t xml:space="preserve">Gauges
set current speed &gt; Limit2threshold
ex set Vehicle Speed == 60
(ESP_m_Raddrehz == 0xE67 (Raw) or 7.374 (Phys)
 And ESP_v_Signal == 60) 
</t>
  </si>
  <si>
    <t xml:space="preserve">Gauges
set current speed &gt; p_vLimit_1 AND
 current speed &lt; (p_vLimit_2 - p_Hysterese) 
ex: set Vehicle Speed == 80
 </t>
  </si>
  <si>
    <t>Gauges
set current speed &gt; p_vLimit_2
ex: set Vehicle Speed == 120</t>
  </si>
  <si>
    <t xml:space="preserve">Input: CAN(MFL_Tastencode_1) == 30 (Telefon abnehmen)
</t>
  </si>
  <si>
    <t xml:space="preserve">Input: CAN(MFL_Tastencode_1) == 28 (Telefon)
</t>
  </si>
  <si>
    <t xml:space="preserve">Input: CAN(MFL_Tastencode_2) == 30 (Telefon abnehmen)
</t>
  </si>
  <si>
    <t>Input: CAN(MFL_Tastencode_2) == 28 (Telefon)</t>
  </si>
  <si>
    <t xml:space="preserve">Input: CAN(MO_Text_Partikelfil_Reg) == 1
</t>
  </si>
  <si>
    <t xml:space="preserve">Input: CAN(MO_Partikel_Lampe) == 1 </t>
  </si>
  <si>
    <t xml:space="preserve">Input: CAN(E_Sound_Texte) == 2
 AND
 CAN(E_Sound_verbaut) == 1 </t>
  </si>
  <si>
    <t>Input: CAN(E_Sound_Texte) == 1
 AND
CAN(E_Sound_verbaut) == 1</t>
  </si>
  <si>
    <t xml:space="preserve">Input: CAN(E_Sound_Texte) == 7
AND CAN(E_Sound_verbaut) == 1
 </t>
  </si>
  <si>
    <t xml:space="preserve">Input: TIMEOUT(AGA_01) </t>
  </si>
  <si>
    <t xml:space="preserve">Input: CAN(MFL_Tastencode_1) == 28 (Telefon)
 AND
 BAP(Telephone2(41).CallState2(30).CallStateX) == 0x0 (Idle)
 AND
 BAP(Telephone(41).CallState3(43).CallStateX) == 0x0 (Idle) 
</t>
  </si>
  <si>
    <t xml:space="preserve">Input: 
 CAN(MFL_Tastencode_2) == 28 (Telefon)
 AND
 BAP(Telephone2(41).CallState2(30).CallStateX) == 0x0 (Idle)
 AND
 BAP(Telephone(41).CallState3(43).CallStateX) == 0x0 (Idle) </t>
  </si>
  <si>
    <t xml:space="preserve">Input:
 CAN(MFL_Tastencode_2) == 28 (Telefon)
 AND
 BAP(Telephone2(41).CallState2(30).CallStateX) == 0x0 (Idle)
 AND
 BAP(Telephone(41).CallState3(43).CallStateX) == 0x0 (Idle) </t>
  </si>
  <si>
    <t xml:space="preserve">Input:
CAN(BCM_Bremsfluessigkeit_Sensor) == 1 (Bremsfluessigkeit_unter_min)
 AND
 DELAY(p_motornotrunning (0,3 s))
 </t>
  </si>
  <si>
    <t>Input: CAN(BCM_Bremsfluessigkeit_Sensor) == 1 (Bremsfluessigkeit_unter_min)
 AND
 DELAY(p_motorrunning (20 s))</t>
  </si>
  <si>
    <t xml:space="preserve">Input: CAN(BK_Lampe_02) == 3 </t>
  </si>
  <si>
    <t xml:space="preserve">Input: CAN(BCM_Bremsbelag_Sensor) == 1 </t>
  </si>
  <si>
    <t xml:space="preserve">Input: CAN(EPB_Texte_02) == 2 </t>
  </si>
  <si>
    <t xml:space="preserve">Input: CAN(EPB_Fehlermeldungen_02) == 7 </t>
  </si>
  <si>
    <t xml:space="preserve">Input: CAN(EPB_Texte_02) == 4 </t>
  </si>
  <si>
    <t xml:space="preserve">Input:  CAN(EPB_Texte_02) == 11  </t>
  </si>
  <si>
    <t xml:space="preserve">Input:  CAN (EPB_Fehlermeldungen_02) == 1 </t>
  </si>
  <si>
    <t xml:space="preserve">Input : CAN(WBA_GE_Texte_02) == 4 </t>
  </si>
  <si>
    <t xml:space="preserve">Input : CAN(WBA_GE_Texte_02) == 5 </t>
  </si>
  <si>
    <t xml:space="preserve">Input : TIMEOUT(BCM_02) </t>
  </si>
  <si>
    <t xml:space="preserve">Input : TIMEOUT(BCM_01) </t>
  </si>
  <si>
    <t xml:space="preserve">Input : CAN (KST_Txt_Komfortabschaltung) == 1 </t>
  </si>
  <si>
    <t xml:space="preserve">Input : CAN(ZV_SafeFunktion_aktiv) ==1 </t>
  </si>
  <si>
    <t xml:space="preserve">Input : CAN(BCM_Waehlhebel_P_Hinweis) == 1 </t>
  </si>
  <si>
    <t>Check Warning ID 214 on tube D</t>
  </si>
  <si>
    <t xml:space="preserve">Input : CAN(FS_MMB_storage_beep) == 1 </t>
  </si>
  <si>
    <t xml:space="preserve">1. Klemmen_Status_01
 1. ZAS_Kl_15 == 0
2. Klemmen_Status_01
 ZAS_Kl_15 == 1
3. Repeat 1,2 step
</t>
  </si>
  <si>
    <t xml:space="preserve">1. KL15 : OFF
2. LCD flat cable disconnection
3. KL15 : ON
4. KL15 : OFF
5. LCD flat cable connection
6. KL15 : ON
</t>
  </si>
  <si>
    <t xml:space="preserve">Input: VALUECHANGE(CAN(Blinken_li_Kombi_Takt); 0; 1) </t>
  </si>
  <si>
    <t xml:space="preserve">Input: VALUECHANGE(CAN(NBlinken_li_Kombi_Takt); 0; 1) </t>
  </si>
  <si>
    <t xml:space="preserve">VALUECHANGE(CAN(Blinken_re_Kombi_Takt); 0; 1) </t>
  </si>
  <si>
    <t xml:space="preserve">Input: VALUECHANGE(CAN(NBlinken_re_Kombi_Takt); 0; 1) </t>
  </si>
  <si>
    <t xml:space="preserve">Input: VALUECHANGE(CAN(Blinken_li_Kombi_Takt); 1; 0) </t>
  </si>
  <si>
    <t xml:space="preserve">Input: VALUECHANGE(CAN(NBlinken_li_Kombi_Takt); 1; 0) </t>
  </si>
  <si>
    <t xml:space="preserve">Input: VALUECHANGE(CAN(Blinken_re_Kombi_Takt); 1; 0) </t>
  </si>
  <si>
    <t xml:space="preserve">Input:VALUECHANGE(CAN(NBlinken_re_Kombi_Takt); 1; 0) </t>
  </si>
  <si>
    <t>Set speed to 120 km</t>
  </si>
  <si>
    <t>1. BC_MFA (15) .SpeedWarning (18) .State.Bit0 == 1
(activate status of Limit1) 
 2. BC_MFA (15) .SpeedWarning (18) .Speed_Value == 1
 3. BC_MFA (15) .SpeedWarning (18) .Speed_Unit == 0
 4. Vehicle Speed == 2
 (ESP_m_Raddrehz == 0x7B (Raw) or 0.246 (Phys)
 And
 ESP_v_Signal == 2)</t>
  </si>
  <si>
    <t>RBS
BAP - BC_MFA(0x15)
1. 0x25
SpeedWarning2_State.Bit0 = TRUE
(activate status of Limit2) 
(FALSE : not activated)
2. SpeedWarning2_Speed Value == 50
3. SetGet
Gauges
4. Vehicle Speed == 60
(ESP_m_Raddrehz &gt; Limit2threshold)</t>
  </si>
  <si>
    <t xml:space="preserve">Input : CAN(ZV_HD_offen) == 1 </t>
  </si>
  <si>
    <t xml:space="preserve">INTERNAL(FZ_FAEHRT) = FALSE 
(ESP_21.ESP_v_Signal = 0)
AND
CAN(BCM1_MH_Schalter) == 1 </t>
  </si>
  <si>
    <t xml:space="preserve">INTERNAL(FZ_FAEHRT) = FALSE 
(ESP_21.ESP_v_Signal = 0)
AND
CAN(ZV_FT_offen) == 1 </t>
  </si>
  <si>
    <t>INTERNAL(FZ_FAEHRT) = FALSE 
(ESP_21.ESP_v_Signal = 0)
AND
CAN(ZV_BT_offen) == 1</t>
  </si>
  <si>
    <t xml:space="preserve">INTERNAL(FZ_FAEHRT) = FALSE 
(ESP_21.ESP_v_Signal = 0)
AND
CAN(ZV_HFS_offen) == 1 </t>
  </si>
  <si>
    <t xml:space="preserve">INTERNAL(FZ_FAEHRT) = FALSE 
(ESP_21.ESP_v_Signal = 0)
AND
CAN(ZV_HBFS_offen) == 1 </t>
  </si>
  <si>
    <t xml:space="preserve">INTERNAL(FZ_FAEHRT) = FALSE 
(ESP_21.ESP_v_Signal = 0)
AND
CAN(ZV_HD_offen) == 1
AND
CAN(BCM1_MH_Schalter) == 1  </t>
  </si>
  <si>
    <t xml:space="preserve">INTERNAL(FZ_FAEHRT) = FALSE 
(ESP_21.ESP_v_Signal = 0)
AND
CAN(ZV_HD_offen) == 1
AND
CAN(ZV_FT_offen) == 1 </t>
  </si>
  <si>
    <t xml:space="preserve">INTERNAL(FZ_FAEHRT) = FALSE 
(ESP_21.ESP_v_Signal = 0)
AND
CAN(ZV_HD_offen) == 1
AND
CAN(ZV_BT_offen) == 1 </t>
  </si>
  <si>
    <t xml:space="preserve">INTERNAL(FZ_FAEHRT) = FALSE 
(ESP_21.ESP_v_Signal = 0)
AND
CAN(ZV_HD_offen) == 1
AND
CAN(ZV_HFS_offen) == 1 </t>
  </si>
  <si>
    <t xml:space="preserve">INTERNAL(FZ_FAEHRT) = FALSE 
(ESP_21.ESP_v_Signal = 0)
AND
CAN(ZV_HD_offen) == 1
AND
CAN(ZV_HBFS_offen) == 1  </t>
  </si>
  <si>
    <t xml:space="preserve">CAN(ESP_v_Signal) &gt; "Fzg fährt I Geschwindigkeitsschwelle 1" (3.5km/h)
AND
CAN(BCM1_MH_Schalter)==1
</t>
  </si>
  <si>
    <t xml:space="preserve">CAN(ESP_v_Signal) &gt; "Fzg fährt I Geschwindigkeitsschwelle 1" (3.5km/h)
AND
CAN(ZV_FT_offen) == 1 
</t>
  </si>
  <si>
    <t xml:space="preserve">CAN(ESP_v_Signal) &gt; "Fzg fährt I Geschwindigkeitsschwelle 1" (3.5km/h)
AND
CAN(ZV_BT_offen) == 1  
</t>
  </si>
  <si>
    <t xml:space="preserve">CAN(ESP_v_Signal) &gt; "Fzg fährt I Geschwindigkeitsschwelle 1" (3.5km/h)
AND
CAN(ZV_HFS_offen) == 1 
</t>
  </si>
  <si>
    <t xml:space="preserve">CAN(ESP_v_Signal) &gt; "Fzg fährt I Geschwindigkeitsschwelle 1" (3.5km/h)
AND
CAN(ZV_HBFS_offen) == 1 
</t>
  </si>
  <si>
    <t xml:space="preserve">Input: CAN(ZV_HD_offen) ==1 
AND
CAN(BCM1_MH_Schalter)==1  
</t>
  </si>
  <si>
    <t xml:space="preserve">Input:
CAN(ZV_HD_offen) ==1 
AND
CAN(ZV_FT_offen) == 1 
</t>
  </si>
  <si>
    <t xml:space="preserve">Input:
CAN(ZV_HD_offen) ==1 
AND
CAN(ZV_BT_offen) == 1 
</t>
  </si>
  <si>
    <t xml:space="preserve">Input:
CAN(ZV_HD_offen) ==1 
AND
CAN(ZV_HFS_offen) == 1 
</t>
  </si>
  <si>
    <t xml:space="preserve">Input:
CAN(ZV_HD_offen) ==1 
AND
CAN(ZV_HBFS_offen) == 1 
</t>
  </si>
  <si>
    <t xml:space="preserve">Input: CAN (EPB_Fehlermeldungen_02) == 2 </t>
  </si>
  <si>
    <t xml:space="preserve">Input: CAN (EPB_Fehlermeldungen) == 8 </t>
  </si>
  <si>
    <t xml:space="preserve">Input: CAN(ESP_Textanzeigen_03) == 1 </t>
  </si>
  <si>
    <t xml:space="preserve">Input: CAN(ESP_Textanzeigen_03) == 6 </t>
  </si>
  <si>
    <t xml:space="preserve">Input: CAN(ESP_Textanzeigen_03) == 8 </t>
  </si>
  <si>
    <t xml:space="preserve">Input: CAN(ESP_Diagnose) == 1 </t>
  </si>
  <si>
    <t xml:space="preserve">Input: CAN(ESP_Textanzeigen_03) == 10 </t>
  </si>
  <si>
    <t xml:space="preserve">Input: CAN(ESP_Textanzeigen_03) == 18 </t>
  </si>
  <si>
    <t xml:space="preserve">Input: E2E(ESP_24) </t>
  </si>
  <si>
    <t xml:space="preserve">Input: CAN(ESP_Textanzeigen_03) == 17 </t>
  </si>
  <si>
    <t xml:space="preserve">Input: CAN(ESP_BKV_Warnung) == 1 </t>
  </si>
  <si>
    <t xml:space="preserve">Input: CAN(ESP_Textanzeigen_03) == 4 </t>
  </si>
  <si>
    <t xml:space="preserve">Input: CAN (ESP_Textanzeigen_03) == 3 </t>
  </si>
  <si>
    <t xml:space="preserve">Input: CAN(LF_Warnung_Prio1_02) == 4 </t>
  </si>
  <si>
    <t>Input: CAN(LF_Warnung_Prio2) == 2</t>
  </si>
  <si>
    <t xml:space="preserve">Input: CAN(DR_Warnung) == 1 </t>
  </si>
  <si>
    <t xml:space="preserve">Input: CAN(LF_Warnung_Prio1_02) == 5 </t>
  </si>
  <si>
    <t xml:space="preserve">Input: CAN(LF_Warnung_Prio1_02) == 1 </t>
  </si>
  <si>
    <t>Input: CAN(LF_Warnung_Prio1_02) == 2</t>
  </si>
  <si>
    <t xml:space="preserve">Input: E2E(Fahrwerk_Anzeige_01) </t>
  </si>
  <si>
    <t xml:space="preserve">Input: CAN(LF_Texte == 1) </t>
  </si>
  <si>
    <t xml:space="preserve">Input: BAP(SuspensionControl(0x6).LoadingMode(0x13).Status) == 1 </t>
  </si>
  <si>
    <t xml:space="preserve">Input: BAP(SuspensionControl(0x6).LoadingMode(0x13).ModificationState.Bit0) == False </t>
  </si>
  <si>
    <t xml:space="preserve">Input: CAN(eAWS_Warnmeldung_Prio2) == 1 </t>
  </si>
  <si>
    <t xml:space="preserve">Input: CAN(eAWS_Warnmeldung_Prio1) == 1 </t>
  </si>
  <si>
    <t xml:space="preserve">Input : CAN(ZV_Tankklappe_offen) == 1 </t>
  </si>
  <si>
    <t>INTERNAL (FZ_FAEHRT) == TRUE
(ESP_21:: ESP_v_Signal &gt;3.5)
AND MESSAGE (Nr.44) is in the display.
(by send CAN(ZV_HD_offen) == 1 )</t>
  </si>
  <si>
    <t>Input : CAN(KST_Warn_P2_ZST_def) == 1</t>
  </si>
  <si>
    <t xml:space="preserve">Input : CAN(KYL_Warn_kein_Schluessel) == 1 </t>
  </si>
  <si>
    <t xml:space="preserve">Input : CAN(KST_Warn_P1_ZST_def) == 1 </t>
  </si>
  <si>
    <t xml:space="preserve">Input : CAN(FBS_Warn_Schluessel_Batt) == 1 </t>
  </si>
  <si>
    <t xml:space="preserve">Input : CAN(KYL_Warn_Notzuendschloss) == 1  </t>
  </si>
  <si>
    <t xml:space="preserve">Input : CAN(KY_KYL_Fahrer_Hinweise) == 4 </t>
  </si>
  <si>
    <t xml:space="preserve">Input :CAN(KYL_Warn_Kessy_defekt) == 1 </t>
  </si>
  <si>
    <t xml:space="preserve">Input : CAN(FT_Kisi_Fehler) == 1 </t>
  </si>
  <si>
    <t>Input : CAN(KY_KYL_Fahrer_Hinweise) == 1</t>
  </si>
  <si>
    <t xml:space="preserve">Input :CAN(KY_KYL_Fahrer_Hinweise) == 2 </t>
  </si>
  <si>
    <t>Input :CAN(KY_KYL_Fahrer_Hinweise) == 3</t>
  </si>
  <si>
    <t xml:space="preserve">Input :CAN(ELV_Txt_Defekt) == 1 </t>
  </si>
  <si>
    <t xml:space="preserve">Input :CAN(ELV_Txt_Lkg_Bewegen) == 1 </t>
  </si>
  <si>
    <t xml:space="preserve">Input :VALUECHANGE(CAN(LRH_on_off); X; 2) </t>
  </si>
  <si>
    <t xml:space="preserve">Input :VALUECHANGE(CAN(LRH_on_off); X; 1) </t>
  </si>
  <si>
    <t xml:space="preserve">Input :E2E(LH_EPS_01) </t>
  </si>
  <si>
    <t xml:space="preserve">Input :CAN(EPS_Warnungen) == 2 </t>
  </si>
  <si>
    <t xml:space="preserve">Input :CAN(EPS_Warnungen) == 4 </t>
  </si>
  <si>
    <t xml:space="preserve">Input :CAN(ELV_Txt_Werkstatt) == 1 </t>
  </si>
  <si>
    <t xml:space="preserve">Input: CAN(SpoilerSG_Fehler)== 2 AND NOT (E2E(SpoilerSG_01))) </t>
  </si>
  <si>
    <t>Input: E2E(SpoilerSG_01) 
AND
CAN(ESP_v_Signal) &gt;= p_Spoiler_Einschaltschwelle 
(EEPROM-Parameter:
p_Spoiler_Einschaltschwelle
• 8 Bit 
• Auflösung: 1 km/h 
• Min: 0 km/h 
• Max: 255 km/h 
Default: 160 km/h)</t>
  </si>
  <si>
    <t xml:space="preserve">Input: E2E(SpoilerSG_01) 
AND
E2E(ESP_21) </t>
  </si>
  <si>
    <t xml:space="preserve">Input : CAN(SpoilerSG_Fehler) == 1 </t>
  </si>
  <si>
    <t xml:space="preserve">Input : E2E(SpoilerSG_01) 
AND CAN(ESP_v_Signal) &lt; p_Spoiler_Ausschaltschwelle
(EEPROM-Parameter: p_Spoiler_Ausschaltschwelle
• 8 Bit 
• Auflösung: 1 km/h 
• Min: 0 km/h 
• Max: 255 km/h 
Default: 130 km/h )
</t>
  </si>
  <si>
    <t xml:space="preserve">Input : CAN(CHA_Kombi_Texte_02) == 1 </t>
  </si>
  <si>
    <t xml:space="preserve">Input : CAN(CHA_Kombi_Texte_02) == 2 </t>
  </si>
  <si>
    <t xml:space="preserve">Input : BAP(Charisma(0x17).SetupProfile(0x11).ProfileIdentifier) == 0x04 
</t>
  </si>
  <si>
    <t xml:space="preserve">Input : BAP(Charisma(0x17).SetupProfile(0x11).ProfileIdentifier) == 0x0A 
</t>
  </si>
  <si>
    <t xml:space="preserve">Input : BAP(Charisma(0x17).SetupProfile(0x11).ProfileIdentifier) == 0x0B 
</t>
  </si>
  <si>
    <t xml:space="preserve">Input : BAP(Charisma(0x17).SetupProfile(0x11).ProfileIdentifier) == 0x0C 
</t>
  </si>
  <si>
    <t xml:space="preserve">Input: CAN(ZAS_Kl_15) == 0 
AND 
CAN(FT_Tuer_Status) == 2 
AND 
CAN(SAD_normiert) == 1
AND
CAN(MD1_Position) != 0 </t>
  </si>
  <si>
    <t>Input: CAN(ZAS_Kl_15) == 0 
AND 
CAN(FT_Tuer_Status) == 2 
AND 
CAN(SAD_normiert) == 1
AND
CAN(MD1_Lage) != 0</t>
  </si>
  <si>
    <t xml:space="preserve">Input : CAN(AAG_AVS_Fehler_02) == 1 
AND CAN(AAG_AVS_Fehler_02 _inv) == 0 
</t>
  </si>
  <si>
    <t>Input : TIMEOUT(CanMsg, Anhaenger_01)</t>
  </si>
  <si>
    <t>Input :  CAN(AAG_AVS_Fehler_02) == CAN(AAG_AVS_Fehler_02 _inv) == 1 in 3 times</t>
  </si>
  <si>
    <t>Input :  CAN(AAG_AVS_Fehler_02) == CAN(AAG_AVS_Fehler_02 _inv) == 0 in 3 times</t>
  </si>
  <si>
    <t xml:space="preserve">At least 2 of the following messages are available:
•E2E(SpoilerSG_01)
•TIMEOUT(CANMSG,RDK_02)
•E2E(TSG_FT_02)
•TIMEOUT(CANMSG,ACC_15)
•TIMEOUT(CANMSG,BCM_01)
•TIMEOUT(CANMSG,BCM_02)
•E2E(Airbag_01)
•E2E(Fahrwerk_Anzeige_01))
•E2E(Allrad_06)
•E2E(LH_EPS_01)
•TIMEOUT(CANMSG,AGA_01)
•E2E(ESP_24)
•TIMEOUT(CANMSG,HAL_01)
•TIMEOUT(CANMSG,NightVision_01)
•TIMEOUT(CANMSG,PACC_02)
•TIMEOUT(CANMSG,TSK_07)
</t>
  </si>
  <si>
    <t>Set: TIMEOUT(CanMsg, Licht_vorne_01)
AND
CAN(VZE_Hinweistext) == 1</t>
  </si>
  <si>
    <t>Set: TIMEOUT(CANMsg, LDW_02)
AND
CAN(VZE_Hinweistext) == 1</t>
  </si>
  <si>
    <t>Set: TIMEOUT(CANMsg, LDW_02)
AND
TIMEOUT(CanMsg, Licht_vorne_01)</t>
  </si>
  <si>
    <t>Set: TIMEOUT(CANMsg, LDW_02)
AND
TIMEOUT(CanMsg, Licht_vorne_01)
AND CAN(VZE_Hinweistext) == 1</t>
  </si>
  <si>
    <t>Input: CAN(LV_FLA_Sensor_blockiert)==1 
 AND 
 DELAY(VarB_0..15sec)
(FLA_Sensor [301])</t>
  </si>
  <si>
    <t>Input: CAN(VZE_Hinweistext) == 2
 AND 
 DELAY(VarB_0..15sec)
(VZA_Sensor [303])</t>
  </si>
  <si>
    <t>Input: CAN(LDW_Texte) == 3
 AND 
 DELAY(VarB_0..15sec, default: 15s)
(WarnID_328_LKS_Sensor)</t>
  </si>
  <si>
    <t>Input: CAN(GLW_Sensor_blockiert) == 1 
 AND 
 DELAY Diagnose(Coding and Adaption, Assistenzsysteme (0x0391), LKS Displaymeldung Anzeigeverzögerung 1)
(WarnID_325_GLW_Sensor)</t>
  </si>
  <si>
    <t>Input: CAN(VZE_Hinweistext) == 4
 AND 
 DELAY Diagnose(Coding and Adaption, Assistenzsysteme (0x0391), LKS Displaymeldung Anzeigeverzögerung 1)</t>
  </si>
  <si>
    <t xml:space="preserve">Input: CAN(LDW_Texte) == 1
 AND 
 DELAY Diagnose(Coding and Adaption, Assistenzsysteme (0x0391, LKS Displaymeldung Anzeigeverzögerung 1)
</t>
  </si>
  <si>
    <t>Input: TIMEOUT(VZE_01)
 AND 
 DELAY Diagnose(Coding and Adaption, Assistenzsysteme (0x0391), LKS Displaymeldung Anzeigeverzögerung 1)</t>
  </si>
  <si>
    <t xml:space="preserve">Input: CAN(ALR_Texte) == 2 </t>
  </si>
  <si>
    <t xml:space="preserve">Input: CAN(ALR_Texte) == 3 </t>
  </si>
  <si>
    <t xml:space="preserve">Input: CAN(ALR_Texte) == 4 </t>
  </si>
  <si>
    <t>Input: E2E(Allrad_06)</t>
  </si>
  <si>
    <t xml:space="preserve">Input: CAN(ALR_Texte) == 1 </t>
  </si>
  <si>
    <t xml:space="preserve">Input: TIMEOUT(Quersperre_02_PAG) </t>
  </si>
  <si>
    <t xml:space="preserve">Input: CAN(QS_Warntexte) == 2 </t>
  </si>
  <si>
    <t xml:space="preserve">Input: CAN(QS_Warntexte) == 1 </t>
  </si>
  <si>
    <t xml:space="preserve">Input: CAN(QS_Warntexte) == 3 </t>
  </si>
  <si>
    <t>Input: CAN(HAL_Warnungen) == 1</t>
  </si>
  <si>
    <t xml:space="preserve">Input: TIMEOUT(HAL_01) </t>
  </si>
  <si>
    <t xml:space="preserve">Input: CAN(HAL_Warnungen) == 2 </t>
  </si>
  <si>
    <t>Diagnose(Coding and Adaption, Gurtwarnung_Write (0x0392), Gurtwarnung Fahrer) == 1 (aktiv)
AND
CAN(AB_Gurtwarn_VF) == 1
AND
CAN (ESP_v_Signal)&gt; 3.5</t>
  </si>
  <si>
    <t>Diagnose(Coding and Adaption, Gurtwarnung_Write (0x0392), Gurtwarnung Beifahrer) == 1 (aktiv)
AND
CAN(AB_Gurtwarn_VB) == 1
AND
AND
CAN (ESP_v_Signal)&gt; 3.5</t>
  </si>
  <si>
    <t xml:space="preserve">Input: INTERNAL(SBR_FRONT_ON_BLINK) == TRUE </t>
  </si>
  <si>
    <t xml:space="preserve">Input: INTERNAL(SBR_REAR_WARN) == TRUE </t>
  </si>
  <si>
    <t xml:space="preserve">Input: CAN(AB_Systemfehler) == 1 </t>
  </si>
  <si>
    <t>1. Input: CAN(AB_VB_deaktiviert) == 0 
2. Input: CAN(AB_VB_deaktiviert) == 1</t>
  </si>
  <si>
    <t>1. Input: CAN(AB_VB_deaktiviert) == 1
2. Input: CAN(AB_VB_deaktiviert) == 0</t>
  </si>
  <si>
    <t xml:space="preserve">Input: E2E(Airbag_01) </t>
  </si>
  <si>
    <t xml:space="preserve">Input: CAN(AB_Anzeige_Fussg) == 1 </t>
  </si>
  <si>
    <t xml:space="preserve">Input: CAN(AB_Anzeige_Fussg) == 2 </t>
  </si>
  <si>
    <t xml:space="preserve">Input: CAN(MO_Text_Motorstart) == 15 </t>
  </si>
  <si>
    <t xml:space="preserve">Input: CAN(MO_Text_Motorstart) == 14 </t>
  </si>
  <si>
    <t xml:space="preserve">Input: CAN(MO_Text_Motorstart) == 13 </t>
  </si>
  <si>
    <t xml:space="preserve">Input : CAN(LH_Brems_Blk_re_def) == 1 </t>
  </si>
  <si>
    <t xml:space="preserve">Input : CAN(LH_Bremsl_li_ges_def) == 1 </t>
  </si>
  <si>
    <t xml:space="preserve">Input : CAN(LH_Bremsl_re_ges_def) == 1 </t>
  </si>
  <si>
    <t xml:space="preserve">Input : CAN(LV_Standlicht_TFL_li_def)==1 </t>
  </si>
  <si>
    <t xml:space="preserve">Input : CAN(LV_Standlicht_TFL_re_def)==1  </t>
  </si>
  <si>
    <t xml:space="preserve">Input : CAN(LH_Diag_LED_li_def ) == 1 </t>
  </si>
  <si>
    <t xml:space="preserve">Input : CAN(LH_Diag_Status_li_def) == 1 </t>
  </si>
  <si>
    <t xml:space="preserve">Input : CAN(LH_Diag_LED_re_def ) == 1 </t>
  </si>
  <si>
    <t>Input : CAN(LH_Diag_Status_re_def) == 1</t>
  </si>
  <si>
    <t xml:space="preserve">Input : CAN(STS_Texte) == 9  </t>
  </si>
  <si>
    <t xml:space="preserve">Input : CAN(STS_Texte) == 1 </t>
  </si>
  <si>
    <t>Input : CAN(STS_Texte) == 2</t>
  </si>
  <si>
    <t xml:space="preserve">Input : CAN(STS_Texte) == 3 </t>
  </si>
  <si>
    <t xml:space="preserve">Input : CAN(STS_Texte) == 4 </t>
  </si>
  <si>
    <t>Input : CAN(STS_Texte) == 5</t>
  </si>
  <si>
    <t>Input : CAN(STS_Texte) == 6</t>
  </si>
  <si>
    <t>Input : CAN(STS_Texte) == 7</t>
  </si>
  <si>
    <t xml:space="preserve">Input : CAN(STS_Texte) == 10 </t>
  </si>
  <si>
    <t xml:space="preserve">Input : CAN(STS_Texte) == 11 </t>
  </si>
  <si>
    <t xml:space="preserve">Input : CAN(STS_Texte) == 12 </t>
  </si>
  <si>
    <t xml:space="preserve">Input : CAN(STS_Texte) == 13 </t>
  </si>
  <si>
    <t xml:space="preserve">Input : CAN(eCall_Funktionsstatus) == 6 </t>
  </si>
  <si>
    <t xml:space="preserve">Input : CAN(eCall_Funktionsstatus) == 1  </t>
  </si>
  <si>
    <t xml:space="preserve">Input : CAN(eCall_Funktionsstatus) == 4  </t>
  </si>
  <si>
    <t xml:space="preserve">Input : CAN(eCall_Funktionsstatus) == 5 </t>
  </si>
  <si>
    <t xml:space="preserve">Input : CAN(eCall_Subscription) == 2 </t>
  </si>
  <si>
    <t>1. Diagnosis, Coding and Adaption,  Kodierwert $0600eCall Status == 1
2. CAN eCall_Funktionsstatus_02 == 2 (automatic_EMERGENCY_active).</t>
  </si>
  <si>
    <t>1. Diagnosis, Coding and Adaption,  Kodierwert $0600eCall Status == 3
2. CAN eCall_Funktionsstatus_02 == 2 (automatic_EMERGENCY_active).</t>
  </si>
  <si>
    <t>1. Diagnosis, Coding and Adaption,  Kodierwert $0600eCall Status == 2
2. CAN eCall_Funktionsstatus_02 == 1 (Manual_EMERGENCY_active)</t>
  </si>
  <si>
    <t>1. Diagnosis, Coding and Adaption,  Kodierwert $0600eCall Status == 3
2. CAN eCall_Funktionsstatus_02 == 1 (Manual_EMERGENCY_active)</t>
  </si>
  <si>
    <t xml:space="preserve">Input : CAN(eCall_Subscription) == 1 </t>
  </si>
  <si>
    <t xml:space="preserve">Input: CAN(eCall_Funktionsstatus) == 2 </t>
  </si>
  <si>
    <t xml:space="preserve">Input: CAN(eCall_Funktionsstatus) == 3 </t>
  </si>
  <si>
    <t xml:space="preserve">Input : CAN(Wischer_vorne_defekt) == 1 </t>
  </si>
  <si>
    <t xml:space="preserve">Input : CAN(LV_AFL_defekt) == 1 </t>
  </si>
  <si>
    <t xml:space="preserve">CAN(BCM_Waschwasser_Sensor) == 1 </t>
  </si>
  <si>
    <t xml:space="preserve">Input : 
CAN(FT_Tuer_Status) == 3 
AND 
CAN(AB_Gurtschloss_FA) != 3 
AND 
CAN(WBA_Fahrstufe_02) != 1 
AND 
CAN(ESP_v_signal) &lt; 3 km/h 
AND 
DELAY(p_t_Stillstand) 
</t>
  </si>
  <si>
    <t>Input : 
 E2E (TSG_FT_02)
  ]
  AND
  CAN (AB_Gurtschloss_FA)! = 3 AND
  CAN (WBA_Fahrstufe_02)! = 1 AND
  CAN (ESP_v_signal) &lt;3 km / h for t&gt; p_t_Stillstand (200ms)</t>
  </si>
  <si>
    <t xml:space="preserve">Input: CAN(KST_Txt_P_Gang) == 1 </t>
  </si>
  <si>
    <t xml:space="preserve">Input: CAN(MO_Text_Motorstart) == 3 
AND 
CAN(MO_Anzeige_StSt_gueltig) == 0 </t>
  </si>
  <si>
    <t xml:space="preserve">Input: 
CAN(MO_Anzeige_StSt_Text) == 2 
AND 
CAN(MO_Anzeige_StSt_gueltig) == 1 </t>
  </si>
  <si>
    <t xml:space="preserve">Input: 
CAN(MO_E_Texte) == 6 </t>
  </si>
  <si>
    <t>Input: CAN(MO_Text_Motorstart) == 2
 AND
 CAN(MO_Anzeige_StSt_gueltig) == 0
AND 
CAN(ESP_v_Signal) &lt; "Fzg fährt I Geschwindigkeitsschwelle 2"(3.5km/h)</t>
  </si>
  <si>
    <t xml:space="preserve">Input: CAN(MO_Text_Motorstart) == 2
 AND
 CAN(MO_Anzeige_StSt_gueltig) == 0
AND 
 "Fzg fährt I Geschwindigkeitsschwelle 2" = 0 (On Diagnose (Coding and Adaption, 03 2A - Fahrzeugzustaende_Write, set Fzg fährt I Geschwindigkeitsschwelle 2 =0) </t>
  </si>
  <si>
    <t>Input: CAN(MO_Anzeige_StSt_Text) == 1
 AND
 CAN(MO_Anzeige_StSt_gueltig) == 1
AND 
CAN(ESP_v_Signal) &lt; "Fzg fährt I Geschwindigkeitsschwelle 2"(3.5km/h)</t>
  </si>
  <si>
    <t xml:space="preserve">Input: CAN(MO_Anzeige_StSt_Text) == 1
 AND
 CAN(MO_Anzeige_StSt_gueltig) == 1
AND 
 "Fzg fährt I Geschwindigkeitsschwelle 2" = 0 (On Diagnose (Coding and Adaption, 03 2A - Fahrzeugzustaende_Write, set Fzg fährt I Geschwindigkeitsschwelle 2 =0) </t>
  </si>
  <si>
    <t xml:space="preserve">Input: CAN(MO_Text_Motorstart) == 12 </t>
  </si>
  <si>
    <t xml:space="preserve">Input : CAN(MO_Anzeige_StSt_Text) == 5 
AND 
CAN(MO_Anzeige_StSt_gueltig) == 1 
</t>
  </si>
  <si>
    <t xml:space="preserve">Input: CAN(MO_Motorlaufwarnung) == 1 </t>
  </si>
  <si>
    <t xml:space="preserve">Input: CAN(MO_Anzeige_StSt_Text) == 3 
AND 
CAN(MO_Anzeige_StSt_gueltig) == 1 
</t>
  </si>
  <si>
    <t xml:space="preserve">Input: CAN(MO_Verlassenswarnung) == 1 </t>
  </si>
  <si>
    <t xml:space="preserve">Input: CAN(KL_Umluft_Taste) == 1 </t>
  </si>
  <si>
    <t xml:space="preserve">Input : CAN(KL_Umluft_Taste) == 1 </t>
  </si>
  <si>
    <t xml:space="preserve">Set: ZAS_KL_15 == 0 -&gt; 1
</t>
  </si>
  <si>
    <t>Input: CAN(BCM1_Lichtwarn_Texte) == 1</t>
  </si>
  <si>
    <t>Input: CAN(BCM1_Lichtwarn_Texte) == 2</t>
  </si>
  <si>
    <t xml:space="preserve">Input: CAN(LV_Blinker_li_def) == 1 </t>
  </si>
  <si>
    <t xml:space="preserve">Input: CAN(LV_Standlicht_li_def) == 1  </t>
  </si>
  <si>
    <t xml:space="preserve">Input: CAN(LV_Abblendlicht_li_def) == 1 </t>
  </si>
  <si>
    <t xml:space="preserve">Input: CAN(LV_Fernlicht_li_def) == 1 </t>
  </si>
  <si>
    <t xml:space="preserve">Input: CAN(LV_Nebellicht_li_def) == 1 </t>
  </si>
  <si>
    <t xml:space="preserve">Input: CAN(LV_Blk_li_Seite_def) == 1 </t>
  </si>
  <si>
    <t xml:space="preserve">Input: CAN(LV_Blinker_re_def) == 1 </t>
  </si>
  <si>
    <t xml:space="preserve">Input: CAN(LV_Standlicht_re_def) == 1 </t>
  </si>
  <si>
    <t xml:space="preserve">Input: CAN(LV_Abblendlicht_re_def) == 1 </t>
  </si>
  <si>
    <t xml:space="preserve">Input: CAN(LV_Fernlicht_re_def) == 1 </t>
  </si>
  <si>
    <t xml:space="preserve">Input: CAN(LV_Nebellicht_re_def) == 1 </t>
  </si>
  <si>
    <t xml:space="preserve">Input: CAN(LV_Blk_re_Seite_def) == 1  </t>
  </si>
  <si>
    <t xml:space="preserve">Input: CAN(LH_Bremsl_li_def) == 1 </t>
  </si>
  <si>
    <t xml:space="preserve">Input: CAN(LH_Schlusslicht_li_def) == 1 </t>
  </si>
  <si>
    <t xml:space="preserve">Input: CAN(LH_Rueckf_li_def) == 1 </t>
  </si>
  <si>
    <t xml:space="preserve">Input: CAN(LH_Nebel_li_def) == 1 </t>
  </si>
  <si>
    <t xml:space="preserve">Input: CAN(LH_Bremsl_re_def) == 1 </t>
  </si>
  <si>
    <t xml:space="preserve">Input: CAN(LH_Schlusslicht_re_def) == 1 </t>
  </si>
  <si>
    <t xml:space="preserve">Input: CAN(LH_Rueckf_re_def) == 1 </t>
  </si>
  <si>
    <t xml:space="preserve">Input: CAN(LH_Nebel_re_def) == 1 </t>
  </si>
  <si>
    <t xml:space="preserve">Input: CAN(LH_Kennzl_def) == 1 </t>
  </si>
  <si>
    <t xml:space="preserve">Input: CAN(LH_3_Bremsl_def) == 1 </t>
  </si>
  <si>
    <t xml:space="preserve">Input: CAN(LH_Blinker_re_def) == 1 </t>
  </si>
  <si>
    <t xml:space="preserve">Input: CAN(LH_Blinker_li_def) == 1 </t>
  </si>
  <si>
    <t xml:space="preserve">Input: CAN(LV_Tagfahrlicht_li_def) == 1 </t>
  </si>
  <si>
    <t xml:space="preserve">Input: CAN(LV_Tagfahrlicht_re_def) == 1 </t>
  </si>
  <si>
    <t xml:space="preserve">Input: CAN(AAG_Blinker_HL_def) == 1 </t>
  </si>
  <si>
    <t xml:space="preserve">Input: CAN(AAG_Blinker_HR_def) == 1 </t>
  </si>
  <si>
    <t xml:space="preserve">Input: CAN(AAG_Bremslicht_H_def) == 1 </t>
  </si>
  <si>
    <t xml:space="preserve">Input: CAN(AAG_Schlusslicht_HL_def) == 1 </t>
  </si>
  <si>
    <t xml:space="preserve">Input: CAN(AAG_Schlusslicht_HR_def) == 1 </t>
  </si>
  <si>
    <t xml:space="preserve">Input: CAN(AFS_Fehlertext) == 1 </t>
  </si>
  <si>
    <t xml:space="preserve">Input: CAN(LWR_Lampe) == 1 </t>
  </si>
  <si>
    <t xml:space="preserve">Input: CAN(LV_Aussenlicht_def) == 1 </t>
  </si>
  <si>
    <t>Input: CAN(LWR_Touristenmodus_aktiv) == 1 AND 
CAN(LWR_Reisemodus_Texte) == 1</t>
  </si>
  <si>
    <t>Input: CAN(LWR_Touristenmodus_aktiv) == 1 AND CAN(LWR_Reisemodus_Texte) == 2</t>
  </si>
  <si>
    <t xml:space="preserve">Input: CAN(LV_FLA_defekt) == 1 </t>
  </si>
  <si>
    <t xml:space="preserve">Set: TIMEOUT(Licht_vorne_01) </t>
  </si>
  <si>
    <t xml:space="preserve">Input : 
CAN(LV_FLA_Sensor_blockiert) == 1 
</t>
  </si>
  <si>
    <t xml:space="preserve">Input: CAN(GLW_Sensor_blockiert) == 1 
</t>
  </si>
  <si>
    <t xml:space="preserve">Input: CAN(LH_Aussenlicht_def) == 1 </t>
  </si>
  <si>
    <t xml:space="preserve">Input: CAN(BT_Sp_Blk_def) == 1 </t>
  </si>
  <si>
    <t xml:space="preserve">Input: CAN(FT_Sp_Blk_def) == 1 </t>
  </si>
  <si>
    <t xml:space="preserve">Input: CAN(LH_Nebel_mi_def) == 1 </t>
  </si>
  <si>
    <t xml:space="preserve">Input: CAN(LH_Rueckf_mi_def) == 1 </t>
  </si>
  <si>
    <t xml:space="preserve">Input: CAN(LH_Brems_Blk_li_def) == 1 </t>
  </si>
  <si>
    <t>Input: CAN (Tankgeber_01.TG_Geber_1) == 4095</t>
  </si>
  <si>
    <t>Input: CAN (Tankgeber_01.TG_Guete_Geber_1) == 15</t>
  </si>
  <si>
    <t xml:space="preserve">Input :CAN(ACC_Texte) == 18 </t>
  </si>
  <si>
    <t xml:space="preserve">Input :CAN(ACC_Texte) == 9 </t>
  </si>
  <si>
    <t xml:space="preserve">Input :CAN(LDW_Gong) == 3 </t>
  </si>
  <si>
    <t xml:space="preserve">Input :CAN(STP_Texte) == 8 </t>
  </si>
  <si>
    <t>Input :CAN(STP_Texte) == 9</t>
  </si>
  <si>
    <t>Input :CAN(STP_Texte) == 10</t>
  </si>
  <si>
    <t>1. Input :CAN(WIV_Oeldr_Warn_Motor) == 1</t>
  </si>
  <si>
    <t>1.  CAN(MO_Fehler_Oeldrucksensor) == 1</t>
  </si>
  <si>
    <t>1.  Input : CAN (WIV_Oelmin_Warn) == 1</t>
  </si>
  <si>
    <t>1.  Input : CAN (WIV_Sensorfehler) == 1</t>
  </si>
  <si>
    <t>1.  Input : CAN (WIV_Ueberfuell_Warn) == 1</t>
  </si>
  <si>
    <t>1.  Input : CAN (WIV_Unterfuell_Warn) == 1</t>
  </si>
  <si>
    <t>1. CAN(MO_QBit_Oel_Temp) == 1
AND
CAN(MO_Oel_Temp) == 255</t>
  </si>
  <si>
    <t>1.  Input : CAN(MO_Oel_Temp) &gt;= p_Öltemperaturschwelle_Ein</t>
  </si>
  <si>
    <t>1.  Input : p_Anzeige Reichweite gesamt_VKM == 0x01 (Reichweite mit VKM)
(Diagnose(Coding and Adaption, Kodierwert (0x0600), Anzeige Reichweite gesamt / VKM) = 0x01 (Reichweite mit VKM) )
AND
CAN(RW_Primaer_Reichweite_Anzeige) &lt; p_Bitte sofort tanken ein
( p_Bitte sofort tanken ein= Diagnose(Coding and Adaption, RRW Schwellen (0x0400), Bitte sofort laden ein))</t>
  </si>
  <si>
    <t>1. Input : p_Anzeige Reichweite gesamt_VKM == 0x00 (Gesamtreichweite)
(Diagnose(Coding and Adaption, Kodierwert (0x0600), Anzeige Reichweite gesamt / VKM) = 0x00 (Gesamtreichweite) )
AND
CAN(RW_Gesamt_Reichweite_Anzeige) &lt; p_Bitte sofort tanken ein
( p_Bitte sofort tanken ein= Diagnose(Coding and Adaption, RRW Schwellen (0x0400), Bitte sofort laden ein))</t>
  </si>
  <si>
    <t>1. Input : p_Anzeige Reichweite gesamt_VKM == 0x01 (Reichweite mit VKM)
(Diagnose(Coding and Adaption, Kodierwert (0x0600), Anzeige Reichweite gesamt / VKM) = 0x01 (Reichweite mit VKM) )
AND
CAN(RW_Primaer_Reichweite_Anzeige) &lt; p_Bitte sofort laden ein
(p_Bitte sofort laden ein = Diagnose(Coding and Adaption, RRW Schwellen (0x0400), Bitte sofort laden aus) )</t>
  </si>
  <si>
    <t>1. Input : p_Anzeige Reichweite gesamt_VKM == 0x00 (Gesamtreichweite)
(Diagnose(Coding and Adaption, Kodierwert (0x0600), Anzeige Reichweite gesamt / VKM) = 0x00 (Gesamtreichweite) )
AND
CAN(RW_Gesamt_Reichweite_Anzeige) &lt; p_Bitte sofort laden ein
(p_Bitte sofort laden ein = Diagnose(Coding and Adaption, RRW Schwellen (0x0400), Bitte sofort laden aus) )</t>
  </si>
  <si>
    <t>1. Input : INTERNAL(KL15) == TRUE
AND
BAP(Charisma(23).OperationModeModification(23).ModificationState_EV_mode.Bit0 == TRUE (can be modified)
AND
BAP(Charisma(23).SetupOperationMode(22).OperationModeIdentifier != 0x01 (EV mode)
2. CAN(RW_Primaer_Reichweite_Anzeige) &lt; p_Reichweite nur mit E-Power ein (Diagnose(Coding and Adaption, RRW Schwellen (0x0400), Reichweite nur mit E-Power ein) )</t>
  </si>
  <si>
    <t>1. Input : CAN(RW_Primaer_Reichweite_Anzeige) &lt; p_Strichanzeige RRW ein (Diagnose(Coding and Adaption, RRW Schwellen (0x0400), Reichweite nur mit E-Power ein) )</t>
  </si>
  <si>
    <t>1. Input : CAN(SI_T_Schutz) == 1</t>
  </si>
  <si>
    <t>1. Input :  CAN(SI_T_Schutz) == 1</t>
  </si>
  <si>
    <t>1. Input :  CAN(EPB_Fehlermeldungen_02) == 10</t>
  </si>
  <si>
    <t xml:space="preserve">Input : 
CAN(ASW_Kombitexte) == 3 
OR 
CAN(RCTA_Kombitexte) == 3 
OR 
CAN(Heckradar_Kombitexte) == 3 
OR 
CAN(Heckradar_Kombitexte) == 7 
OR 
CAN(Heckradar_Kombitexte) == 11 
OR 
CAN(Heckradar_Kombitexte) == 15 
</t>
  </si>
  <si>
    <t>When Kühlmitteltemperatur zu hoch is activated, check the status of Type, SymBol, Example Text, Anzeigeposition, Acoustics 
Check out the German_Porsche_J1 document
ID="WarningMessage_ID4"
Type :Standardmeldung 
Symbol : TMot
Farbe (Color): rot
Anzeigeformat (Display format): A
Dynamische Anzeige (Dynamic display): nein
Beispieltext1 (Sample text 1): Motortemperatur~\nzu hoch
Beispieltext2 (Sample text 2): Fahrzeug abstellen und~\nMotor abkühlen lassen
Referenzname: Tmot 
Anzeigeposition :Tube 4/5 (Area D)
quittierbar (acknowledgeable): ja
Acoustics : Ton1</t>
  </si>
  <si>
    <t>When Motorleistung reduziert is activated, check the status of Type, SymBol, Example Text, Anzeigeposition, Acoustics 
Check out the German_Porsche_J1 document
ID="WarningMessage_ID5"
Type :Standardmeldung 
Symbol : EPC-Warnlampe 
Farbe (Color): gelb 
Anzeigeformat (Display format): A
Dynamische Anzeige (Dynamic display): nein
Beispieltext1 (Sample text 1): Motorleistung\nreduziert 
Beispieltext2 (Sample text 2): Weiterfahrt möglich\nWerkstatt aufsuchen 
Referenzname: RedMD 
Anzeigeposition :Tube 4/5 (Area D)
quittierbar (acknowledgeable): ja
Acoustics : Ton3</t>
  </si>
  <si>
    <t>When Motorsteuerung Störung is activated, check the status of Type, SymBol, Example Text, Anzeigeposition, Acoustics 
Check out the German_Porsche_J1 document
ID="WarningMessage_ID16"
Type :Standardmeldung 
Symbol : EPC-Warnlampe 
Farbe (Color): gelb 
Anzeigeformat (Display format): A
Dynamische Anzeige (Dynamic display): nein
Beispieltext1 (Sample text 1): Motorleistung\nreduziert 
Beispieltext2 (Sample text 2): Weiterfahrt möglich\nWerkstatt aufsuchen 
Referenzname: CheckE 
Anzeigeposition :Tube 4/5 (Area D)
quittierbar (acknowledgeable): ja
Akustik (Acoustics) : Ton3</t>
  </si>
  <si>
    <t>When KJS Fehler is activated, check the status of Type, SymBol, Example Text, Anzeigeposition, Acoustics 
Check out the German_Porsche_J1 document
ID="WarningMessage_ID163"
Type :Standardmeldung 
Symbol : Default  
Farbe (Color): gelb 
Anzeigeformat (Display format):A
Dynamische Anzeige (Dynamic display): nein
Beispieltext1 (Sample text 1): Motorleistung\nreduziert  
Beispieltext2 (Sample text 2): Weiterfahrt möglich\nService notwendig  
Referenzname: Mo_KJS 
Anzeigeposition :Tube 4/5 (Area D)
quittierbar (acknowledgeable): ja
Akustik (Acoustics) : Ton3</t>
  </si>
  <si>
    <t xml:space="preserve">When Getriebe Notlauf is activated, check the status of Type, SymBol, Example Text, Anzeigeposition, Acoustics 
Check out the German_Porsche_J1 document
ID="WarningMessage_ID18"
Type :Standardmeldung 
Symbol : PosHebel_1 
Farbe (Color): rot  
Anzeigeformat (Display format):A
Dynamische Anzeige (Dynamic display): nein
Beispieltext1 (Sample text 1): Getriebe ausgefallen   
Beispieltext2 (Sample text 2): Fahrzeug verkehrssicher \nabstellen 
Referenzname: GNot 
Anzeigeposition :Tube 4/5 (Area D)
quittierbar (acknowledgeable): nein
Akustik (Acoustics) : Ton1 </t>
  </si>
  <si>
    <t>When Störung Getriebesteuergerät is activated, check the status of Type, SymBol, Example Text, Anzeigeposition, Acoustics 
Check out the German_Porsche_J1 document
ID="WarningMessage_ID181"
Type :Standardmeldung 
Symbol : PosHebel_2 
Farbe (Color): gelb   
Anzeigeformat (Display format):A
Dynamische Anzeige (Dynamic display): nein
Beispieltext1 (Sample text 1): Getriebe gestört   
Beispieltext2 (Sample text 2): Rückwärtsgang\neventuell nicht\nverfügbar 
Referenzname: F_Getriebe 
Anzeigeposition :Tube 4/5 (Area D)
quittierbar (acknowledgeable): nein
Acoustics : Ton3</t>
  </si>
  <si>
    <t xml:space="preserve">When Fussbremse betätigen is activated, check the status of Type, SymBol, Example Text, Anzeigeposition, Acoustics 
Check out the German_Porsche_J1 document
ID="WarningMessage_ID229"
Type :Standardmeldung 
Symbol : PosHebel
Farbe (Color): weiß    
Anzeigeformat (Display format):A
Dynamische Anzeige (Dynamic display): nein
Beispieltext1 (Sample text 1): Zum Einlegen einer\nFahrstufe:
Beispieltext2 (Sample text 2): Bremse und Taste\nbetätigen 
Referenzname: B_Soft_SL  
Anzeigeposition :Tube 4/5
quittierbar (acknowledgeable): ja 
Acoustics : Ton3
</t>
  </si>
  <si>
    <t>When Getriebe überhitzt is activated, check the status of Type, SymBol, Example Text, Anzeigeposition, Acoustics 
Check out the German_Porsche_J1 document
ID="WarningMessage_ID230"
Type :Standardmeldung 
Symbol : PosHebel
Farbe (Color): gelb     
Anzeigeformat (Display format):A
Dynamische Anzeige (Dynamic display): nein
Beispieltext1 (Sample text 1): Getriebetempe-\nratur zu hoch 
Beispieltext2 (Sample text 2): Belastung reduzieren
Referenzname: GetrUeber   
Anzeigeposition :Tube 4/5
quittierbar (acknowledgeable): ja 
Acoustics : Ton3</t>
  </si>
  <si>
    <t>When Nur E-Betrieb möglich is activated, check the status of Type, SymBol, Example Text, Anzeigeposition, Acoustics 
Check out the German_Porsche_J1 document
ID="WarningMessage_ID263"
Type :Standardmeldung 
Symbol : Default
Farbe (Color): gelb     
Anzeigeformat (Display format):A
Dynamische Anzeige (Dynamic display): nein
Beispieltext1 (Sample text 1): Ausschließlich\nE-Betrieb möglich 
Beispieltext2 (Sample text 2): Reichweite beachten\nund zeitnah Tankstelle\naufsuchen 
Referenzname: HYB_Wiederstart  
quittierbar (acknowledgeable): ja 
Anzeigeposition : Area D
Acoustics : Ton3</t>
  </si>
  <si>
    <t>When Elektrosystem überhitzt is activated, check the status of Type, SymBol, Example Text, Anzeigeposition, Acoustics 
Check out the German_Porsche_J1 document
ID="WarningMessage_ID265"
Type :Standardmeldung 
Symbol : Hybrid
Farbe (Color): rot      
Anzeigeformat (Display format):A
Dynamische Anzeige (Dynamic display): nein
Beispieltext1 (Sample text 1): Hybridfunktionen\nnicht verfügbar 
Beispieltext2 (Sample text 2): Elektrosystem überhitzt\nNicht weiterfahren 
Referenzname: HYB_ueberhitzt  
quittierbar (acknowledgeable): nein  
Anzeigeposition :Tube 4/5
Acoustics : Ton1</t>
  </si>
  <si>
    <t xml:space="preserve">When Fahrbereitschaft erreicht  is activated, check the status of Type, SymBol, Example Text, Anzeigeposition, Acoustics 
Check out the German_Porsche_J1 document
ID="WarningMessage_ID297"
Type :Akustikmeldung 
Symbol : n/a
Farbe (Color): n/a      
Anzeigeformat (Display format): n/a
Dynamische Anzeige (Dynamic display): nein
Beispieltext1 (Sample text 1): n/a
Beispieltext2 (Sample text 2): n/a
Referenzname: Ready  
quittierbar (acknowledgeable): nein  
Anzeigeposition :n/a
Acoustics : Ready-Akustik </t>
  </si>
  <si>
    <t>When Hybrid - Kein Motorstart, Ladestecker gesteckt is activated, check the status of Type, SymBol, Example Text, Anzeigeposition, Acoustics 
Check out the German_Porsche_J1 document
ID="WarningMessage_ID326"
Type :Standardmeldung 
Symbol : Charging_Connection 
Farbe (Color): weiß       
Anzeigeformat (Display format):A
Dynamische Anzeige (Dynamic display): nein
Beispieltext1 (Sample text 1): Motor kann nicht\ngestartet werden 
Beispieltext2 (Sample text 2): Ladestecker entfernen 
Referenzname: Hyb_Ladestecker  
quittierbar (acknowledgeable): ja
Anzeigeposition :Tube 4/5 (Area D)
Acoustics : Ton3</t>
  </si>
  <si>
    <t>When Servicehinweis Getriebe  is activated, check the status of Type, SymBol, Example Text, Anzeigeposition, Acoustics 
Check out the German_Porsche_J1 document
ID="WarningMessage_ID338"
Type :Infomeldung 
Symbol : Info 
Farbe (Color): weiß       
Anzeigeformat (Display format):I
Dynamische Anzeige (Dynamic display): nein
Beispieltext1 (Sample text 1): Servicehinweis Getriebe 
Beispieltext2 (Sample text 2): 0 
Referenzname: Getriebeservice  
quittierbar (acknowledgeable): ja
Anzeigeposition :Tube 4/5 (Area D)
Acoustics : Ton3</t>
  </si>
  <si>
    <t>When Tankbereitschaft wird hergestellt   is activated, check the status of Type, SymBol, Example Text, Anzeigeposition, Acoustics 
Check out the German_Porsche_J1 document
ID="WarningMessage_ID339"
Type: Standardmeldung 
Symbol : Drucktank  
Farbe (Color): weiß       
Anzeigeformat (Display format): A
Dynamische Anzeige (Dynamic display): nein
Beispieltext1 (Sample text 1): Tankbereitschaft\nwird hergestellt 
Beispieltext2 (Sample text 2): \n 
Referenzname: PTnk_Readiness  
quittierbar (acknowledgeable): ja
Anzeigeposition :Tube 4/5 (Area D)
Acoustics : keine (no)</t>
  </si>
  <si>
    <t>When Tankbereitschaft ist hergestellt   is activated, check the status of Type, SymBol, Example Text, Anzeigeposition, Acoustics 
Check out the German_Porsche_J1 document
ID="WarningMessage_ID340"
Type :Standardmeldung 
Symbol : Drucktank  
Farbe (Color): weiß       
Anzeigeformat (Display format): A
Dynamische Anzeige (Dynamic display): nein
Beispieltext1 (Sample text 1): \n 
Beispieltext2 (Sample text 2): Tankbereitschaft ist\nhergestellt  
Referenzname: PTnk_IsReady  
quittierbar (acknowledgeable): ja
Anzeigeposition :Tube 4/5 (Area D)
Acoustics : Ton3</t>
  </si>
  <si>
    <t>When  Tankbereitschaft kann nicht hergestellt werden  t   is activated, check the status of Type, SymBol, Example Text, Anzeigeposition, Acoustics 
Check out the German_Porsche_J1 document
ID="WarningMessage_ID341"
Type :Hinweismeldung 
Symbol : Drucktank  
Farbe (Color): weiß       
Anzeigeformat (Display format): A
Dynamische Anzeige (Dynamic display): nein
Beispieltext1 (Sample text 1): \n 
Beispieltext2 (Sample text 2): Tankbereitschaft kann\nnicht hergestellt\nwerden 
Referenzname: PTnk_NotReady  
quittierbar (acknowledgeable): ja
Anzeigeposition :Tube 4/5 (Area D)
Acoustics : Ton3</t>
  </si>
  <si>
    <t>When  Tanksystem Systemfehler is activated, check the status of Type, SymBol, Example Text, Anzeigeposition, Acoustics 
Check out the German_Porsche_J1 document
ID="WarningMessage_ID342"
Type :Standardmeldung  
Symbol : Drucktank  
Farbe (Color): gelb        
Anzeigeformat (Display format): A
Dynamische Anzeige (Dynamic display): nein
Beispieltext1 (Sample text 1): Tanksystem\ngestört 
Beispieltext2 (Sample text 2): Weiterfahrt möglich\nWerkstatt aufsuchen  
Referenzname: PTnk_SystemError  
quittierbar (acknowledgeable): ja
Anzeigeposition :Tube 4/5 (Area D)
Acoustics : Ton3</t>
  </si>
  <si>
    <t>When  Tankklappe prüfen / schließen  is activated, check the status of Type, SymBol, Example Text, Anzeigeposition, Acoustics 
Check out the German_Porsche_J1 document
ID="WarningMessage_ID343"
Type :Standardmeldung  
Symbol : Drucktank  
Farbe (Color): weiß         
Anzeigeformat (Display format): A
Dynamische Anzeige (Dynamic display): nein
Beispieltext1 (Sample text 1): \n 
Beispieltext2 (Sample text 2): Tankklappe\nprüfen/schließen 
Referenzname: PTnk_ChkTankLid  
quittierbar (acknowledgeable): ja
Anzeigeposition :Tube 4/5 (Area D)
Acoustics : Ton3</t>
  </si>
  <si>
    <t>When  Tankvorgang abgebrochen   is activated, check the status of Type, SymBol, Example Text, Anzeigeposition, Acoustics 
Check out the German_Porsche_J1 document
ID="WarningMessage_ID344"
Type :Standardmeldung  
Symbol : Drucktank  
Farbe (Color): weiß         
Anzeigeformat (Display format): A
Dynamische Anzeige (Dynamic display): nein
Beispieltext1 (Sample text 1): Tankvorgang\nabgebrochen 
Beispieltext2 (Sample text 2):  Taste erneut betätigen  
Referenzname: PTnk_RefuelAborted  
quittierbar (acknowledgeable): ja
Anzeigeposition :Tube 4/5 (Area D)
Acoustics : Ton3</t>
  </si>
  <si>
    <t>When Getriebe überhitzt is activated, check the status of Type, SymBol, Example Text, Anzeigeposition, Acoustics 
Check out the German_Porsche_J1 document
ID="WarningMessage_ID350"
Type :Standardmeldung 
Symbol : PosHebel
Farbe (Color): rot          
Anzeigeformat (Display format): A
Dynamische Anzeige (Dynamic display): nein
Beispieltext1 (Sample text 1): Getriebe zu heiß 
Beispieltext2 (Sample text 2): Fahrzeug verkehrs-\nsicher abstellen, Ge-\ntriebe abkühlen lassen 
Referenzname: Getr_Heiss  
quittierbar (acknowledgeable): nein 
Anzeigeposition :Tube 4/5 (Area D)
Acoustics : Ton1</t>
  </si>
  <si>
    <t>When Kühlmittelpumpe defekt is activated, check the status of Type, SymBol, Example Text, Anzeigeposition, Acoustics 
Check out the German_Porsche_J1 document
ID="WarningMessage_ID365"
Type :Standardmeldung 
Symbol : TMot
Farbe (Color): rot          
Anzeigeformat (Display format): A
Dynamische Anzeige (Dynamic display): nein
Beispieltext1 (Sample text 1): Kühlmittelpumpe\ndefekt 
Beispieltext2 (Sample text 2): \n 
Referenzname: Mo_Wapu_def  
quittierbar (acknowledgeable): nein 
Anzeigeposition :Tube 4/5
Acoustics : Ton1</t>
  </si>
  <si>
    <t>When Wegrollgefahr! P nicht möglich is activated, check the status of Type, SymBol, Example Text, Anzeigeposition, Acoustics 
Check out the German_Porsche_J1 document
ID="WarningMessage_ID367"
Type :Standardmeldung 
Symbol : Default_1
Farbe (Color): gelb           
Anzeigeformat (Display format): A
Dynamische Anzeige (Dynamic display): nein
Beispieltext1 (Sample text 1): P nicht verfügbar 
Beispieltext2 (Sample text 2): Fahrzeug kann\nwegrollen, elektrische\nParkbremse einlegen 
Referenzname: Getr_Wegroll_1  
quittierbar (acknowledgeable): ja 
Anzeigeposition :Tube 4/5 (Area D)
Acoustics : Ton3</t>
  </si>
  <si>
    <t>When Weiterfahrt nur eingeschränkt, Kein R Gang is activated, check the status of Type, SymBol, Example Text, Anzeigeposition, Acoustics 
Check out the German_Porsche_J1 document
ID="WarningMessage_ID368"
Type :Standardmeldung 
Symbol : PosHebel
Farbe (Color): gelb           
Anzeigeformat (Display format): A
Dynamische Anzeige (Dynamic display): nein
Beispieltext1 (Sample text 1): Getriebe gestört  
Beispieltext2 (Sample text 2): Rückwärtsgang nicht\nverfügbar  
Referenzname: Getr_RGang  
quittierbar (acknowledgeable): ja 
Anzeigeposition :Tube 4/5
Acoustics : Ton3</t>
  </si>
  <si>
    <t>When Paddlenotbetrieb is activated, check the status of Type, SymBol, Example Text, Anzeigeposition, Acoustics 
Check out the German_Porsche_J1 document
ID="WarningMessage_ID369"
Type :Standardmeldung 
Symbol : PosHebel
Farbe (Color): weiß            
Anzeigeformat (Display format): A
Dynamische Anzeige (Dynamic display): nein
Beispieltext1 (Sample text 1): Paddlenotbetrieb 
Beispieltext2 (Sample text 2): \n 
Referenzname: Getr_PNotBe  
quittierbar (acknowledgeable): ja 
Anzeigeposition :Tube 4/5
Acoustics : Ton3</t>
  </si>
  <si>
    <t>When Einlegen RND Fussbremse is activated, check the status of Type, SymBol, Example Text, Anzeigeposition, Acoustics 
Check out the German_Porsche_J1 document
ID="WarningMessage_ID370"
Type :Standardmeldung 
Symbol : PosHebel
Farbe (Color): weiß            
Anzeigeformat (Display format): A
Dynamische Anzeige (Dynamic display): nein
Beispieltext1 (Sample text 1): Zum Einlegen einer\nFahrstufe: 
Beispieltext2 (Sample text 2): Fußbremse betätigen\nund Motor starten 
Referenzname: Getr_RND_Brems  
quittierbar (acknowledgeable): ja 
Anzeigeposition :Tube 4/5
Acoustics : Ton3</t>
  </si>
  <si>
    <t>When Wegrollgefahr P einlegen is activated, check the status of Type, SymBol, Example Text, Anzeigeposition, Acoustics 
Check out the German_Porsche_J1 document
ID="WarningMessage_ID371"
Type :Standardmeldung 
Symbol : Default
Farbe (Color): weiß            
Anzeigeformat (Display format): A
Dynamische Anzeige (Dynamic display): nein
Beispieltext1 (Sample text 1): Fahrzeug kann\nwegrollen 
Beispieltext2 (Sample text 2): Vor dem Aussteigen P\neinlegen 
Referenzname: Getr_Wegroll_2  
quittierbar (acknowledgeable): nein  
Anzeigeposition :Tube 4/5
Acoustics : Ton3</t>
  </si>
  <si>
    <t>When Zeitüberschreitung P eingelegt is activated, check the status of Type, SymBol, Example Text, Anzeigeposition, Acoustics 
Check out the German_Porsche_J1 document
ID="WarningMessage_ID372"
Type :Standardmeldung 
Symbol : Default
Farbe (Color): weiß            
Anzeigeformat (Display format): A
Dynamische Anzeige (Dynamic display): nein
Beispieltext1 (Sample text 1): Zeitüber-\nschreitung  
Beispieltext2 (Sample text 2): P automatisch\neingelegt 
Referenzname: Getr_Zeit_P  
quittierbar (acknowledgeable): nein  
Anzeigeposition :Tube 4/5
Acoustics : Ton3</t>
  </si>
  <si>
    <t>When P nur im Stillstand is activated, check the status of Type, SymBol, Example Text, Anzeigeposition, Acoustics 
Check out the German_Porsche_J1 document
ID="WarningMessage_ID373"
Type :Standardmeldung 
Symbol : Default
Farbe (Color): weiß            
Anzeigeformat (Display format): A
Dynamische Anzeige (Dynamic display): nein
Beispieltext1 (Sample text 1): P nicht verfügbar 
Beispieltext2 (Sample text 2): P kann nur bei\nFahrzeugstillstand\neingelegt werden 
Referenzname: Getr_P_Stillst  
quittierbar (acknowledgeable): nein  
Anzeigeposition :Tube 4/5
Acoustics : Ton3</t>
  </si>
  <si>
    <t>When Motorsteuerung: Fahrzeug sicher abstellen is activated, check the status of Type, SymBol, Example Text, Anzeigeposition, Acoustics 
Check out the German_Porsche_J1 document
ID="WarningMessage_ID399"
Type :Standardmeldung 
Symbol : EPC-Warnlampe
Farbe (Color): rot             
Anzeigeformat (Display format): A
Dynamische Anzeige (Dynamic display): nein
Beispieltext1 (Sample text 1): Motorsteuerung\ngestört 
Beispieltext2 (Sample text 2): Fahrzeug verkehrs-\nsicher abstellen  
Referenzname: F_Motor_Stoer  
quittierbar (acknowledgeable): nein  
Anzeigeposition :Tube 4/5 (Area D)
Acoustics : Ton1</t>
  </si>
  <si>
    <t xml:space="preserve">When Motorsteuerung: VM Betrieb erforderlich  is activated, check the status of Type, SymBol, Example Text, Anzeigeposition, Acoustics 
Check out the German_Porsche_J1 document
ID="WarningMessage_ID413"
Type :Standardmeldung 
Symbol : : Default  
Farbe (Color): weiß              
Anzeigeformat (Display format): A
Dynamische Anzeige (Dynamic display): nein
Beispieltext1 (Sample text 1): \n 
Beispieltext2 (Sample text 2): Kurzfristiger Motorlauf\nerforderlich  
Referenzname: HYB_VM_Betrieb_erf    
quittierbar (acknowledgeable): ja  
Anzeigeposition :Tube 4/5 (Area D)
Acoustics : Ton3 </t>
  </si>
  <si>
    <t xml:space="preserve">When Batterie fast leer   is activated, check the status of Type, SymBol, Example Text, Anzeigeposition, Acoustics 
Check out the German_Porsche_J1 document
ID="WarningMessage_ID414"
Type :Standardmeldung 
Symbol : : Default  
Farbe (Color): gelb               
Anzeigeformat (Display format): A
Dynamische Anzeige (Dynamic display): nein
Beispieltext1 (Sample text 1): Batteriestand\nkritisch 
Beispieltext2 (Sample text 2): Fahrleistung ist\neingeschränkt
Referenzname: HYB_Batterie_fast_leer       
quittierbar (acknowledgeable): ja  
Anzeigeposition :Tube 4/5 (Area D)
Acoustics : Ton3 </t>
  </si>
  <si>
    <t xml:space="preserve">When Kein Neustart Haube nicht öffnen is activated, check the status of Type, SymBol, Example Text, Anzeigeposition, Acoustics 
Check out the German_Porsche_J1 document
ID="WarningMessage_ID415"
Type :Standardmeldung 
Symbol : Default  
Farbe (Color): gelb               
Anzeigeformat (Display format): A
Dynamische Anzeige (Dynamic display): nein
Beispieltext1 (Sample text 1): Kein Wiederstart\nmöglich  
Beispieltext2 (Sample text 2): Motorhaube nicht\nöffnen  
Referenzname: HYB_kein_Neustart_Haube        
quittierbar (acknowledgeable): ja  
Anzeigeposition :Tube 4/5 (Area D)
Acoustics : Ton3 </t>
  </si>
  <si>
    <t xml:space="preserve">When Motorstart im nächsten Zyklus is activated, check the status of Type, SymBol, Example Text, Anzeigeposition, Acoustics 
Check out the German_Porsche_J1 document
ID="WarningMessage_ID416"
Type :Standardmeldung 
Symbol : : Default  
Farbe (Color): gelb               
Anzeigeformat (Display format): A
Dynamische Anzeige (Dynamic display): nein
Beispieltext1 (Sample text 1): \n   
Beispieltext2 (Sample text 2): Motor startet im\nnächsten Zyklus\nautomatisch  
Referenzname: HYB_Mostart_naechster_Zyklus       
quittierbar (acknowledgeable): ja  
Anzeigeposition :Tube 4/5 (Area D)
Acoustics : Ton3 </t>
  </si>
  <si>
    <t xml:space="preserve">When Motorlauf erforderlich EV Mode abwählen is activated, check the status of Type, SymBol, Example Text, Anzeigeposition, Acoustics 
Check out the German_Porsche_J1 document
ID="WarningMessage_ID417"
Type :Standardmeldung 
Symbol : Default  
Farbe (Color): weiß                
Anzeigeformat (Display format): A
Dynamische Anzeige (Dynamic display): nein
Beispieltext1 (Sample text 1): Motorlauf\nerforderlich 
Beispieltext2 (Sample text 2): Bitte E-Power\ndeaktivieren
Referenzname: HYB_VM_erforderlich  
quittierbar (acknowledgeable): ja  
Anzeigeposition :Tube 4/5 (Area D)
Acoustics : Ton3 </t>
  </si>
  <si>
    <t xml:space="preserve">When länger andauernder Motorlauf erforderlich  is activated, check the status of Type, SymBol, Example Text, Anzeigeposition, Acoustics 
Check out the German_Porsche_J1 document
ID="WarningMessage_ID418"
Type :Standardmeldung 
Symbol : Default  
Farbe (Color): weiß                
Anzeigeformat (Display format): A
Dynamische Anzeige (Dynamic display): nein
Beispieltext1 (Sample text 1): \n  
Beispieltext2 (Sample text 2):  Motor starten und\nlängere Zeit laufen\nlassen 
Referenzname: HYB_VMBetrieb_Bordbuch       
quittierbar (acknowledgeable): ja  
Anzeigeposition :Tube 4/5 (Area D)
Acoustics : Ton3 </t>
  </si>
  <si>
    <t xml:space="preserve">WhenWarten Motor wird gestartet  is activated, check the status of Type, SymBol, Example Text, Anzeigeposition, Acoustics 
Check out the German_Porsche_J1 document
ID="WarningMessage_ID419"
Type :Standardmeldung 
Symbol : Default  
Farbe (Color): weiß                
Anzeigeformat (Display format): A
Dynamische Anzeige (Dynamic display): nein
Beispieltext1 (Sample text 1):  Bitte warten    
Beispieltext2 (Sample text 2):  Motor wird gestartet   
Referenzname: HYB_Warten_Motor_startet      
quittierbar (acknowledgeable): ja  
Anzeigeposition :Tube 4/5 (Area D)
Acoustics : Ton3 </t>
  </si>
  <si>
    <t xml:space="preserve">When Batterie schwach, Motor starten  is activated, check the status of Type, SymBol, Example Text, Anzeigeposition, Acoustics 
Check out the German_Porsche_J1 document
ID="WarningMessage_ID420"
Type :Standardmeldung 
Symbol : KLGenHybrid   
Farbe (Color): gelb                 
Anzeigeformat (Display format): A
Dynamische Anzeige (Dynamic display): nein
Beispieltext1 (Sample text 1):  Batterie schwach     
Beispieltext2 (Sample text 2):  Motor starten und\nlaufen lassen oder\nLadekabel anschließen
Referenzname: HYB_Batterie_laedt         
quittierbar (acknowledgeable): ja  
Anzeigeposition :Tube 4/5 (Area D)
Acoustics : Ton3 </t>
  </si>
  <si>
    <t xml:space="preserve">When devolumen_erschoepft  is activated, check the status of Type, SymBol, Example Text, Anzeigeposition, Acoustics 
Check out the German_Porsche_J1 document
ID="WarningMessage_ID462"
Type :Standardmeldung 
Symbol : Reichweite    
Farbe (Color): gelb                 
Anzeigeformat (Display format): A
Dynamische Anzeige (Dynamic display): nein
Beispieltext1 (Sample text 1):  Tanksystem\ngestört 
Beispieltext2 (Sample text 2): Werkstatt aufsuchen\nWeiterfahrt möglich   
Referenzname: DME_Kraftstofffilter        
quittierbar (acknowledgeable): ja  
Anzeigeposition :Tube 4/5 (Area D)
Acoustics : Ton3 </t>
  </si>
  <si>
    <t xml:space="preserve">When Systemstörung Ölsystem   is activated, check the status of Type, SymBol, Example Text, Anzeigeposition, Acoustics 
Check out the German_Porsche_J1 document
ID="WarningMessage_ID463"
Type :Standardmeldung 
Symbol : Default     
Farbe (Color): gelb                 
Anzeigeformat (Display format): A
Dynamische Anzeige (Dynamic display): nein
Beispieltext1 (Sample text 1):   Ölstandsmessung\ngestört   
Beispieltext2 (Sample text 2): Weiterfahrt möglich\nWerkstatt aufsuchen   
Referenzname: DME_Oelsystem  
quittierbar (acknowledgeable): ja  
Anzeigeposition :Tube 4/5 (Area D)
Acoustics : Ton3 </t>
  </si>
  <si>
    <t xml:space="preserve">When Limp Home Mode aktiv is activated, check the status of Type, SymBol, Example Text, Anzeigeposition, Acoustics 
Check out the German_Porsche_J1 document
ID="WarningMessage_ID485"
Type :Standardmeldung 
Symbol : Default     
Farbe (Color): gelb                 
Anzeigeformat (Display format): A
Dynamische Anzeige (Dynamic display): nein
Beispieltext1 (Sample text 1): Motorleistung\nreduziert   
Beispieltext2 (Sample text 2): Reichweite beachten\nund sofort Tankstelle\naufsuchen    
Referenzname: MO_RedFahr  
quittierbar (acknowledgeable): ja  
Anzeigeposition :Tube 4/5 (Area D)
Acoustics : Ton3 </t>
  </si>
  <si>
    <t xml:space="preserve">WhenEthanol Brennstoff: E25 Warm Up is activated, check the status of Type, SymBol, Example Text, Anzeigeposition, Acoustics 
Check out the German_Porsche_J1 document
ID="WarningMessage_ID700"
Type :Standardmeldung 
Symbol : Default     
Farbe (Color): weiß                  
Anzeigeformat (Display format): A
Dynamische Anzeige (Dynamic display): nein
Beispieltext1 (Sample text 1): Verbrennungs-\nmotor warmfahren 
Beispieltext2 (Sample text 2): Siehe Betriebsanleitung 
Referenzname: Mo_E25_Warm_Up      
quittierbar (acknowledgeable): ja  
Anzeigeposition :Tube 4/5 (Area D)
Acoustics : Ton3 </t>
  </si>
  <si>
    <t xml:space="preserve">WhenStörung Getriebesteuergerät  is activated, check the status of Type, SymBol, Example Text, Anzeigeposition, Acoustics 
Check out the German_Porsche_J1 document
ID="WarningMessage_ID805"
Type :Standardmeldung 
Symbol : PosHebel_1      
Farbe (Color): gelb                   
Anzeigeformat (Display format): A
Dynamische Anzeige (Dynamic display): nein
Beispieltext1 (Sample text 1): Getriebe gestört  
Beispieltext2 (Sample text 2): Fahrleistung ist eingeschränkt
 Weiterfahrt möglich
Referenzname: GNot_2       
quittierbar (acknowledgeable): ja  
Anzeigeposition :Tube 4/5 (Area D)
Acoustics : Ton3 </t>
  </si>
  <si>
    <t xml:space="preserve">When Füllstandswarnung 2 - Tank bald leer Wassereinspritzung  is activated, check the status of Type, SymBol, Example Text, Anzeigeposition, Acoustics 
Check out the German_Porsche_J1 document
ID="WarningMessage_ID907"
Type :Standardmeldung 
Symbol : Default     
Farbe (Color): weiß                  
Anzeigeformat (Display format): A
Dynamische Anzeige (Dynamic display): nein
Beispieltext1 (Sample text 1): Wasserfüllstand niedrig
 maximal x,x Liter nachfüllen  
Beispieltext2 (Sample text 2):
Referenzname: WCU_Fuellstand_2   
quittierbar (acknowledgeable): ja  
Anzeigeposition :Tube 4/5 (Area D)
Acoustics : keine (no) </t>
  </si>
  <si>
    <t xml:space="preserve">When Füllstandswarnung 3 - Tank leer Wassereinspritzung is activated, check the status of Type, SymBol, Example Text, Anzeigeposition, Acoustics 
Check out the German_Porsche_J1 document
ID="WarningMessage_ID908"
Type :Standardmeldung 
Symbol : Default     
Farbe (Color): gelb                   
Anzeigeformat (Display format): A
Dynamische Anzeige (Dynamic display): nein
Beispieltext1 (Sample text 1): Wassertank leer
 reduzierte Antriebsleistung
 maximal x,x Liter nachfüllen 
Beispieltext2 (Sample text 2): 
Referenzname: WCU_Fuellstand_3  
quittierbar (acknowledgeable): ja  
Anzeigeposition :Tube 4/5 (Area D)
Acoustics : keine (no) </t>
  </si>
  <si>
    <t xml:space="preserve">When Motor temporäre mittlere Leistungseinschränkung  is activated, check the status of Type, SymBol, Example Text, Anzeigeposition, Acoustics 
Check out the German_Porsche_J1 document
ID="WarningMessage_ID909"
Type :Standardmeldung 
Symbol : EPC-Warnlampe      
Farbe (Color): gelb                   
Anzeigeformat (Display format): A
Dynamische Anzeige (Dynamic display): nein
Beispieltext1 (Sample text 1): Motorleistung temporär reduziert
 Fahrweise anpassen 
Beispieltext2 (Sample text 2): 
Referenzname: DME_tempRedFahr_mittel  
quittierbar (acknowledgeable): ja  
Anzeigeposition :Tube 4/5 (Area D)
Acoustics : keine (no) </t>
  </si>
  <si>
    <t xml:space="preserve">When Motor temporäre große Leistungseinschränkung is activated, check the status of Type, SymBol, Example Text, Anzeigeposition, Acoustics 
Check out the German_Porsche_J1 document
ID="WarningMessage_ID910"
Type :Standardmeldung 
Symbol : EPC-Warnlampe      
Farbe (Color): rot                    
Anzeigeformat (Display format): A
Dynamische Anzeige (Dynamic display): nein
Beispieltext1 (Sample text 1): Motorleistung stark reduziert
 Fahrweise anpassen 
Beispieltext2 (Sample text 2): 
Referenzname: DME_tempRedFahr_groß  
quittierbar (acknowledgeable): nein   
Anzeigeposition :Tube 4/5 (Area D)
Acoustics : keine (no) </t>
  </si>
  <si>
    <t>WhenBatterie schwach, Motor starten is activated, check the status of Type, SymBol, Example Text, Anzeigeposition, Acoustics 
Check out the German_Porsche_J1 document
ID="WarningMessage_ID28"
Type :Standardmeldung 
Symbol : Battery
Farbe (Color): weiß                     
Anzeigeformat (Display format): A
Dynamische Anzeige (Dynamic display): nein
Beispieltext1 (Sample text 1): Batterie schwach 
Beispieltext2 (Sample text 2): Motor starten und \nlängere Zeit laufen\nlassen 
Referenzname: BEM_Batt  
quittierbar (acknowledgeable): ja 
Anzeigeposition :Tube 4/5 (Area D )
Acoustics : Ton3</t>
  </si>
  <si>
    <t>When Batterie schwach, Service notwendig is activated, check the status of Type, SymBol, Example Text, Anzeigeposition, Acoustics 
Check out the German_Porsche_J1 document
ID="WarningMessage_ID477"
Type :Standardmeldung 
Symbol : Battery_7
Farbe (Color): gelb                      
Anzeigeformat (Display format): A
Dynamische Anzeige (Dynamic display): nein
Beispieltext1 (Sample text 1): Batterie schwach 
Beispieltext2 (Sample text 2): Service notwendig  
Referenzname: NVEM_Batt  
quittierbar (acknowledgeable): ja
Anzeigeposition :Tube 4/5 (Area D)
Acoustics : Ton1</t>
  </si>
  <si>
    <t>WhenBordnetz Störung ASIL is activated, check the status of Type, SymBol, Example Text, Anzeigeposition, Acoustics 
Check out the German_Porsche_J1 document
ID="WarningMessage_ID33"
Type :Standardmeldung 
Symbol : Battery_1
Farbe (Color): gelb                      
Anzeigeformat (Display format): A
Dynamische Anzeige (Dynamic display): nein
Beispieltext1 (Sample text 1): Bordnetz gestört  
Beispieltext2 (Sample text 2): Werkstatt aufsuchen\nWeiterfahrt möglich  
Referenzname: Deakt_Verbr  
quittierbar (acknowledgeable): ja
Anzeigeposition :Tube 4/5
Acoustics : Ton3</t>
  </si>
  <si>
    <t>When Fehler DC-DC Wandler Bordnetz Hybrid is activated, check the status of Type, SymBol, Example Text, Anzeigeposition, Acoustics 
Check out the German_Porsche_J1 document
ID="WarningMessage_ID294"
Type :Standardmeldung 
Symbol : Battery_2
Farbe (Color): rot                       
Anzeigeformat (Display format): A
Dynamische Anzeige (Dynamic display): nein
Beispieltext1 (Sample text 1):Bordnetz gestört   
Beispieltext2 (Sample text 2): Fahrzeug verkehrs-\nsicher abstellen
Referenzname: Hybrid_Wandler_def     
quittierbar (acknowledgeable): nein 
Anzeigeposition :Tube 4/5
Acoustics : Ton1</t>
  </si>
  <si>
    <t>When Fehler DC-DC Wandler Bordnetz Hybrid is activated, check the status of Type, SymBol, Example Text, Anzeigeposition, Acoustics 
Check out the German_Porsche_J1 document
ID="WarningMessage_ID294"
Type :Standardmeldung 
Symbol : Battery_2
Farbe (Color): rot                       
Anzeigeformat (Display format): A
Dynamische Anzeige (Dynamic display): nein
Beispieltext1 (Sample text 1):Bordnetz gestört   
Beispieltext2 (Sample text 2): Fahrzeug verkehrs-\nsicher abstellen   
Referenzname: Hybrid_Wandler_def  
quittierbar (acknowledgeable): nein 
Anzeigeposition :Tube 4/5
Acoustics : Ton1</t>
  </si>
  <si>
    <t>When Bordnetz Störung kein Wiederstart is activated, check the status of Type, SymBol, Example Text, Anzeigeposition, Acoustics 
Check out the German_Porsche_J1 document
ID="WarningMessage_ID412"
Type :Standardmeldung 
Symbol : Battery_3
Farbe (Color): gelb                        
Anzeigeformat (Display format): A
Dynamische Anzeige (Dynamic display): nein
Beispieltext1 (Sample text 1): Bordnetz gestört    
Beispieltext2 (Sample text 2): Kein Wiederstart\nmöglich\nWerkstatt aufsuchen 
Referenzname: Hybrid_Bordnetz_Warn_3  
quittierbar (acknowledgeable): ja  
Anzeigeposition :Tube 4/5 (area D)
Acoustics : Ton3</t>
  </si>
  <si>
    <t>When Bordnetz Störung Service is activated, check the status of Type, SymBol, Example Text, Anzeigeposition, Acoustics 
Check out the German_Porsche_J1 document
ID="WarningMessage_ID449"
Type :Standardmeldung 
Symbol : Battery_4
Farbe (Color): gelb                        
Anzeigeformat (Display format): A
Dynamische Anzeige (Dynamic display): nein
Beispieltext1 (Sample text 1): Bordnetz gestört    
Beispieltext2 (Sample text 2): Werkstatt aufsuchen\nWeiterfahrt möglich  
Referenzname: Hybrid_Bordnetz_Warn_1  
quittierbar (acknowledgeable): ja  
Anzeigeposition : Tube 4/5 (Area D )
Acoustics : Ton3</t>
  </si>
  <si>
    <t>When  Bordnetz Störung QM is activated, check the status of Type, SymBol, Example Text, Anzeigeposition, Acoustics 
Check out the German_Porsche_J1 document
ID="WarningMessage_ID450"
Type : Standardmeldung
Symbol : Battery
Farbe (Color): gelb                        
Anzeigeformat (Display format): A
Dynamische Anzeige (Dynamic display): nein
Beispieltext1 (Sample text 1): Bordnetz gestört    
Beispieltext2 (Sample text 2): Werkstatt aufsuchen \nWeiterfahrt möglich  
Referenzname: Warn_MV   
quittierbar (acknowledgeable): ja  
Anzeigeposition : Tube 4/5 (Area D)
Acoustics : Ton3</t>
  </si>
  <si>
    <t>When  Bordnetz Störung Fzg abstellen is activated, check the status of Type, SymBol, Example Text, Anzeigeposition, Acoustics 
Check out the German_Porsche_J1 document
ID="WarningMessage_ID451"
Type : Standardmeldung
Symbol : Battery_5
Farbe (Color): rot                         
Anzeigeformat (Display format): A
Dynamische Anzeige (Dynamic display): nein
Beispieltext1 (Sample text 1): Bordnetz gestört   
Beispieltext2 (Sample text 2): Fahrzeug verkehrs-\nsicher abstellen  
Referenzname: Hybrid_Bordnetz_Warn_2     
quittierbar (acknowledgeable): nein  
Anzeigeposition : Tube 4/5
Acoustics : Ton1</t>
  </si>
  <si>
    <t>When Batterie schwach, Motor starten is activated, check the status of Type, SymBol, Example Text, Anzeigeposition, Acoustics 
Check out the German_Porsche_J1 document
ID="WarningMessage_ID452"
Type :Standardmeldung 
Symbol : Battery_6
Farbe (Color): rot                         
Anzeigeformat (Display format): A
Dynamische Anzeige (Dynamic display): nein
Beispieltext1 (Sample text 1):  Motorlauf f. elektr.\nVersorgung nötig    
Beispieltext2 (Sample text 2): Bordnetz gestört\nFahrzeug verkehrs-\nsicher abstellen   
Referenzname: BEM_Batt_Ab     
quittierbar (acknowledgeable): nein  
Anzeigeposition :Tube 4/5
Acoustics : Ton1</t>
  </si>
  <si>
    <t>When HV-System ist nicht spannungsfrei is activated, check the status of Type, SymBol, Example Text, Anzeigeposition, Acoustics 
Check out the German_Porsche_J1 document
ID="WarningMessage_ID334"
Type : Standardmeldung
Symbol : Spannung
Farbe (Color): rot                         
Anzeigeformat (Display format): A
Dynamische Anzeige (Dynamic display): nein
Beispieltext1 (Sample text 1):  HV-System nicht\nspannungsfrei     
Beispieltext2 (Sample text 2): \n  
Referenzname: HV_NichtSpannungsfrei       
quittierbar (acknowledgeable): ja
Anzeigeposition : Tube 4/5 (Area D)
Acoustics : Ton1</t>
  </si>
  <si>
    <t>When  HV -System ist spannungsfrei is activated, check the status of Type, SymBol, Example Text, Anzeigeposition, Acoustics 
Check out the German_Porsche_J1 document
ID="WarningMessage_ID335"
Type : Standardmeldung
Symbol : Spannungsfreiheit
Farbe (Color): gelb                          
Anzeigeformat (Display format): A
Dynamische Anzeige (Dynamic display): nein
Beispieltext1 (Sample text 1):  HV-System\nspannungsfrei    
Beispieltext2 (Sample text 2): \n   
Referenzname: HV_Spannungsfrei      
quittierbar (acknowledgeable): ja 
Anzeigeposition : Tube 1/2 (Area B)
Acoustics : Ton3</t>
  </si>
  <si>
    <t>When Batterietemperatur kritisch. Sofort aussteigen is activated, check the status of Type, SymBol, Example Text, Anzeigeposition, Acoustics 
Check out the German_Porsche_J1 document
ID="WarningMessage_ID844"
Type : Standardmeldung
Symbol : EPC-Warnlampe 
Farbe (Color): rot                         
Anzeigeformat (Display format): A
Dynamische Anzeige (Dynamic display): nein
Beispieltext1 (Sample text 1):  Brandgefahr!      
Beispieltext2 (Sample text 2): Fahrzeug sofort verkehrssicher abstellen und verlassen  
Referenzname: Thermal_Runaway        
quittierbar (acknowledgeable): nein  
Anzeigeposition : Tube 4/5 (Area D)
Acoustics : Ton1</t>
  </si>
  <si>
    <t>WhenRDK Druckabweichung hart is activated, check the status of Type, SymBol, Example Text, Anzeigeposition, Acoustics 
Check out the German_Porsche_J1 document
ID="WarningMessage_ID86"
Type :Standardmeldung 
Symbol : RDK_Warn1
Farbe (Color): rot                         
Anzeigeformat (Display format): C  
Dynamische Anzeige (Dynamic display): ja 
Beispieltext1 (Sample text 1):  Reifen prüfen       
Beispieltext2 (Sample text 2): 0
Referenzname: RDK_Warn1          
quittierbar (acknowledgeable): ja   
Anzeigeposition :Tube 4/5
Acoustics : Ton1</t>
  </si>
  <si>
    <t>WhenRDK Druckabweichung hart is activated, check the status of Type, SymBol, Example Text, Anzeigeposition, Acoustics 
Check out the German_Porsche_J1 document
ID="WarningMessage_ID86"
Type :Standardmeldung 
Symbol : RDK_Warn1
Farbe (Color): rot                         
Anzeigeformat (Display format): C  
Dynamische Anzeige (Dynamic display): ja 
Beispieltext1 (Sample text 1):  Reifen prüfen       
Beispieltext2 (Sample text 2): 0    
Referenzname: RDK_Warn1      
quittierbar (acknowledgeable): ja   
Anzeigeposition :Tube 4/5
Acoustics : Ton1</t>
  </si>
  <si>
    <t>WhenRDK Druckabweichung hart is activated, check the status of Type, SymBol, Example Text, Anzeigeposition, Acoustics 
Check out the German_Porsche_J1 document
ID="WarningMessage_ID86"
Type :Standardmeldung 
Symbol : RDK_Warn1
Farbe (Color): rot                         
Anzeigeformat (Display format): C  
Dynamische Anzeige (Dynamic display): ja 
Beispieltext1 (Sample text 1):  Reifen prüfen       
Beispieltext2 (Sample text 2): 0       
Referenzname: RDK_Warn1   
quittierbar (acknowledgeable): ja   
Anzeigeposition :Tube 4/5
Acoustics : Ton1</t>
  </si>
  <si>
    <t>WhenRDK Druckabweichung weich is activated, check the status of Type, SymBol, Example Text, Anzeigeposition, Acoustics 
Check out the German_Porsche_J1 document
ID="WarningMessage_ID87"
Type :Standardmeldung 
Symbol : RDK_Warn1
Farbe (Color): gelb                          
Anzeigeformat (Display format): C 
Dynamische Anzeige (Dynamic display): ja 
Beispieltext1 (Sample text 1):  Luft auffüllen        
Beispieltext2 (Sample text 2): 0      
Referenzname: RDK_Warn2    
quittierbar (acknowledgeable): ja
Anzeigeposition :Tube 4/5 (Area D)
Acoustics : Ton3</t>
  </si>
  <si>
    <t>WhenRDK Druckabweichung weich is activated, check the status of Type, SymBol, Example Text, Anzeigeposition, Acoustics 
Check out the German_Porsche_J1 document
ID="WarningMessage_ID87"
Type :Standardmeldung 
Symbol : RDK_Warn1
Farbe (Color): gelb                          
Anzeigeformat (Display format): C 
Dynamische Anzeige (Dynamic display): ja 
Beispieltext1 (Sample text 1):  Luft auffüllen        
Beispieltext2 (Sample text 2): 0   
Referenzname: RDK_Warn2       
quittierbar (acknowledgeable): ja
Anzeigeposition :Tube 4/5 (Area D)
Acoustics : Ton3</t>
  </si>
  <si>
    <t>WhenRDK Druckabweichung weich is activated, check the status of Type, SymBol, Example Text, Anzeigeposition, Acoustics 
Check out the German_Porsche_J1 document
ID="WarningMessage_ID87"
Type :Standardmeldung 
Symbol : RDK_Warn1
Farbe (Color): gelb                          
Anzeigeformat (Display format): C 
Dynamische Anzeige (Dynamic display): ja 
Beispieltext1 (Sample text 1):  Luft auffüllen        
Beispieltext2 (Sample text 2): 0  
Referenzname: RDK_Warn2        
quittierbar (acknowledgeable): ja
Anzeigeposition :Tube 4/5 (Area D)
Acoustics : Ton3</t>
  </si>
  <si>
    <t>WhenRDK Druckabweichung weich is activated, check the status of Type, SymBol, Example Text, Anzeigeposition, Acoustics 
Check out the German_Porsche_J1 document
ID="WarningMessage_ID87"
Type :Standardmeldung 
Symbol : RDK_Warn1
Farbe (Color): gelb                          
Anzeigeformat (Display format): C 
Dynamische Anzeige (Dynamic display): ja 
Beispieltext1 (Sample text 1):  Luft auffüllen        
Beispieltext2 (Sample text 2): 0 
Referenzname: RDK_Warn2         
quittierbar (acknowledgeable): ja
Anzeigeposition :Tube 4/5 (Area D)
Acoustics : Ton3</t>
  </si>
  <si>
    <t>When"Keine Überwachung Reifendruck, System lernt ab 25km/h"
 is activated, check the status of Type, SymBol, Example Text, Anzeigeposition, Acoustics 
Check out the German_Porsche_J1 document
ID="WarningMessage_ID89"
Type :Standardmeldung 
Symbol : RDK_Warn1
Farbe (Color): weiß                           
Anzeigeformat (Display format): A 
Dynamische Anzeige (Dynamic display): ja 
Beispieltext1 (Sample text 1):  Reifendruck wird\nnicht überwacht   
Beispieltext2 (Sample text 2): System lernt ab 25km/h      
Referenzname: RDKtext2  
quittierbar (acknowledgeable): ja
Anzeigeposition :Tube 4/5 (Area D)
Acoustics : Ton3</t>
  </si>
  <si>
    <t>When"Keine Überwachung Reifendruck, System lernt ab 25km/h"
 is activated, check the status of Type, SymBol, Example Text, Anzeigeposition, Acoustics 
Check out the German_Porsche_J1 document
ID="WarningMessage_ID89"
Type :Standardmeldung 
Symbol : RDK_Warn1
Farbe (Color): weiß                           
Anzeigeformat (Display format): A 
Dynamische Anzeige (Dynamic display): ja 
Beispieltext1 (Sample text 1):  Reifendruck wird\nnicht überwacht   
Beispieltext2 (Sample text 2): System lernt ab 15mph        
Referenzname: RDKtext2  
quittierbar (acknowledgeable): ja
Anzeigeposition :Tube 4/5 (Area D)
Acoustics : Ton3</t>
  </si>
  <si>
    <t>When"Störung Überwachung Reifendruck, Service notwendig" is activated, check the status of Type, SymBol, Example Text, Anzeigeposition, Acoustics 
Check out the German_Porsche_J1 document
ID="WarningMessage_ID90"
Type :Standardmeldung 
Symbol : RDK_Warn1
Farbe (Color): weiß                           
Anzeigeformat (Display format): A 
Dynamische Anzeige (Dynamic display): nein  
Beispieltext1 (Sample text 1): Reifendruck-\nkontrolle gestört    
Beispieltext2 (Sample text 2): Service notwendig 
Referenzname: RDKtext3           
quittierbar (acknowledgeable): ja 
Anzeigeposition :Tube 4/5 (Area D)
Acoustics : Ton3</t>
  </si>
  <si>
    <t>When"Überwachung Reifendruck, kurzzeitig nicht aktiv" is activated, check the status of Type, SymBol, Example Text, Anzeigeposition, Acoustics 
Check out the German_Porsche_J1 document
ID="WarningMessage_ID91"
Type :Standardmeldung 
Symbol : RDK_Warn1
Farbe (Color): weiß                           
Anzeigeformat (Display format): A 
Dynamische Anzeige (Dynamic display): nein  
Beispieltext1 (Sample text 1): System kurzzeitig\nnicht aktiv    
Beispieltext2 (Sample text 2): Zustand temporär\nWeiterfahrt möglich  
Referenzname: RDKtext4          
quittierbar (acknowledgeable): ja 
Anzeigeposition :Tube 4/5
Acoustics : Ton3</t>
  </si>
  <si>
    <t>When"Reifendruck Geschwindigkeit reduzieren" is activated, check the status of Type, SymBol, Example Text, Anzeigeposition, Acoustics 
Check out the German_Porsche_J1 document
ID="WarningMessage_ID92"
Type :Standardmeldung 
Symbol : Limit in the "USA" variant
Farbe (Color): weiß                           
Anzeigeformat (Display format): A 
Dynamische Anzeige (Dynamic display): nein  
Beispieltext1 (Sample text 1): Reifendruck zu\nniedrig 
Beispieltext2 (Sample text 2): Geschwindigkeit\nreduzieren 
Referenzname: RDKtext5         
quittierbar (acknowledgeable): ja 
Anzeigeposition :Tube 4/5
Acoustics : Ton1</t>
  </si>
  <si>
    <t>When"Reifendruck Geschwindigkeit reduzieren" is activated, check the status of Type, SymBol, Example Text, Anzeigeposition, Acoustics 
Check out the German_Porsche_J1 document
ID="WarningMessage_ID92"
Type :Standardmeldung 
Symbol : Limit in the "Standard" variant
Farbe (Color): weiß                           
Anzeigeformat (Display format): A 
Dynamische Anzeige (Dynamic display): nein  
Beispieltext1 (Sample text 1): Reifendruck zu\nniedrig 
Beispieltext2 (Sample text 2): Geschwindigkeit\nreduzieren 
Referenzname: RDKtext5         
quittierbar (acknowledgeable): ja 
Anzeigeposition :Tube 4/5
Acoustics : Ton1</t>
  </si>
  <si>
    <t>When"Radwechsel? Neue Auswahl treffen" is activated, check the status of Type, SymBol, Example Text, Anzeigeposition, Acoustics 
Check out the German_Porsche_J1 document
ID="WarningMessage_ID93"
Type :Standardmeldung 
Symbol : RDK_Warn1
Farbe (Color): weiß                           
Anzeigeformat (Display format): A 
Dynamische Anzeige (Dynamic display): nein  
Beispieltext1 (Sample text 1): Radwechsel\nerkannt     
Beispieltext2 (Sample text 2): Neue Auswahl treffen           
Referenzname: RDKtext6  
quittierbar (acknowledgeable): ja 
Anzeigeposition :Tube 4/5
Acoustics : Ton3</t>
  </si>
  <si>
    <t>When "Komfortdruck Geschwindigkeit reduzieren" is activated, check the status of Type, SymBol, Example Text, Anzeigeposition, Acoustics 
Check out the German_Porsche_J1 document
ID="WarningMessage_ID331"
Type :Standardmeldung 
Symbol : Limit in the "USA" variant
Farbe (Color):  rot                             
Anzeigeformat (Display format): D 
Dynamische Anzeige (Dynamic display): ja   
Beispieltext1 (Sample text 1): Komfortdruck     
Beispieltext2 (Sample text 2): Geschwindigkeit\nreduzieren      
Referenzname: RDKtext5_Vmax       
quittierbar (acknowledgeable): ja
Anzeigeposition :Tube 4/5 ( Area D)
Acoustics : Ton1</t>
  </si>
  <si>
    <t>When "Komfortdruck Geschwindigkeit reduzieren" is activated, check the status of Type, SymBol, Example Text, Anzeigeposition, Acoustics 
Check out the German_Porsche_J1 document
ID="WarningMessage_ID331"
Type :Standardmeldung 
Symbol : Limit in the "Standard" variant
Farbe (Color):  rot                             
Anzeigeformat (Display format): D 
Dynamische Anzeige (Dynamic display): ja   
Beispieltext1 (Sample text 1): Komfortdruck     
Beispieltext2 (Sample text 2): Geschwindigkeit\nreduzieren       
Referenzname: RDKtext5_Vmax      
quittierbar (acknowledgeable): ja
Anzeigeposition :Tube 4/5 ( Area D)
Acoustics : Ton1</t>
  </si>
  <si>
    <t>When Druckabweichungsmenü nicht verfügbar is activated, check the status of Type, SymBol, Example Text, Anzeigeposition, Acoustics 
Check out the German_Porsche_J1 document
ID="WarningMessage_ID516"
Type :Infomeldung 
Symbol : Info 
Farbe (Color):  weiß                              
Anzeigeformat (Display format): I 
Dynamische Anzeige (Dynamic display): ja   
Beispieltext1 (Sample text 1): Anzeige nur bei\nStillstand      
Beispieltext2 (Sample text 2): 0     
Referenzname: RDK_Druckabw_menue_nv        
quittierbar (acknowledgeable): ja
Anzeigeposition :Tube 4/5 ( Area D)
Acoustics : keine (no)</t>
  </si>
  <si>
    <t xml:space="preserve">When LRK-Menü nicht aufrufbar is activated, check the status of Type, SymBol, Example Text, Anzeigeposition, Acoustics 
Check out the German_Porsche_J1 document
ID="WarningMessage_ID827"
Type Hinweismeldung  
Symbol : assist_on_off  
Farbe (Color):  weiß                              
Anzeigeformat (Display format): A
Dynamische Anzeige (Dynamic display): nein   
Beispieltext1 (Sample text 1): Um das LRK-Menü anzuzeigen, muss mindestens       
Beispieltext2 (Sample text 2): ein längs-/querregelndes FAS aktiviert werden      
Referenzname: LRK_Msg_Aktivierung        
quittierbar (acknowledgeable): ja
Anzeigeposition :Tube 1/2 ( Area B)
Acoustics : Ton3 </t>
  </si>
  <si>
    <t xml:space="preserve">When LRK-Menü nicht aufrufbar is activated, check the status of Type, SymBol, Example Text, Anzeigeposition, Acoustics 
Check out the German_Porsche_J1 document
ID="WarningMessage_ID827"
Type Hinweismeldung  
Symbol : assist_on_off  
Farbe (Color):  weiß                              
Anzeigeformat (Display format): A
Dynamische Anzeige (Dynamic display): nein   
Beispieltext1 (Sample text 1): Um das LRK-Menü anzuzeigen, muss mindestens       
Beispieltext2 (Sample text 2): ein längs-/querregelndes FAS aktiviert werden     
Referenzname: LRK_Msg_Aktivierung         
quittierbar (acknowledgeable): ja
Anzeigeposition :Tube 1/2 ( Area B)
Acoustics : Ton3 </t>
  </si>
  <si>
    <t xml:space="preserve">When Geschwindigkeitsregelanlage ausgewählt  is activated, check the status of Type, SymBol, Example Text, Anzeigeposition, Acoustics 
Check out the German_Porsche_J1 document
ID="WarningMessage_ID433"
Type: Infomeldung   
Symbol : Info   
Farbe (Color):  weiß                              
Anzeigeformat (Display format): I
Dynamische Anzeige (Dynamic display): nein   
Beispieltext1 (Sample text 1): Tempostat ausgewählt        
Beispieltext2 (Sample text 2): 0         
Referenzname: GRA_Msg5     
quittierbar (acknowledgeable): ja
Anzeigeposition :Tube 1/2 ( Area B)
Acoustics : keine (no) </t>
  </si>
  <si>
    <t xml:space="preserve">When Geschwindigkeitsregelanlage ausgewählt  is activated, check the status of Type, SymBol, Example Text, Anzeigeposition, Acoustics 
Check out the German_Porsche_J1 document
ID="WarningMessage_ID433"
Type: Infomeldung   
Symbol : Info   
Farbe (Color):  weiß                              
Anzeigeformat (Display format): I
Dynamische Anzeige (Dynamic display): nein   
Beispieltext1 (Sample text 1): Tempostat ausgewählt        
Beispieltext2 (Sample text 2): 0    
Referenzname: GRA_Msg5          
quittierbar (acknowledgeable): ja
Anzeigeposition :Tube 1/2 ( Area B)
Acoustics : keine (no) </t>
  </si>
  <si>
    <t xml:space="preserve">When Fehler GRA  is activated, check the status of Type, SymBol, Example Text, Anzeigeposition, Acoustics 
Check out the German_Porsche_J1 document
ID="WarningMessage_ID434"
Type: Standardmeldung    
Symbol : GRA    
Farbe (Color):  weiß                              
Anzeigeformat (Display format): A
Dynamische Anzeige (Dynamic display): nein   
Beispieltext1 (Sample text 1): Tempostat: Fehler         
Beispieltext2 (Sample text 2): \n         
Referenzname: GRA_Msg6      
quittierbar (acknowledgeable): ja
Anzeigeposition :Tube 4/5 ( Area D)
Acoustics : keine (no) </t>
  </si>
  <si>
    <t xml:space="preserve">When Variable Speed Limiter ausgewählt  is activated, check the status of Type, SymBol, Example Text, Anzeigeposition, Acoustics 
Check out the German_Porsche_J1 document
ID="WarningMessage_ID435"
Type: Infomeldung 
Symbol : Info     
Farbe (Color):  weiß                              
Anzeigeformat (Display format): I
Dynamische Anzeige (Dynamic display): nein   
Beispieltext1 (Sample text 1): Geschwindigkeitsbe-\ngrenzer ausgewählt         
Beispieltext2 (Sample text 2):0
Referenzname: VSL_Msg1                
quittierbar (acknowledgeable): ja
Anzeigeposition :Tube 1/2 ( Area B)
Acoustics : keine (no) </t>
  </si>
  <si>
    <t xml:space="preserve">When Variable Speed Limiter ausgewählt  is activated, check the status of Type, SymBol, Example Text, Anzeigeposition, Acoustics 
Check out the German_Porsche_J1 document
ID="WarningMessage_ID435"
Type: Infomeldung 
Symbol : Info     
Farbe (Color):  weiß                              
Anzeigeformat (Display format): I
Dynamische Anzeige (Dynamic display): nein   
Beispieltext1 (Sample text 1): Geschwindigkeitsbe-\ngrenzer ausgewählt         
Beispieltext2 (Sample text 2): 0
Referenzname: VSL_Msg1             
quittierbar (acknowledgeable): ja
Anzeigeposition :Tube 1/2 ( Area B)
Acoustics : keine (no) </t>
  </si>
  <si>
    <t xml:space="preserve">When ACC ausgewählt   is activated, check the status of Type, SymBol, Example Text, Anzeigeposition, Acoustics 
Check out the German_Porsche_J1 document
ID="WarningMessage_ID436"
Type: Infomeldung 
Symbol : Info     
Farbe (Color):  weiß                              
Anzeigeformat (Display format): I
Dynamische Anzeige (Dynamic display): nein   
Beispieltext1 (Sample text 1): ACC ausgewählt          
Beispieltext2 (Sample text 2):  0
Referenzname: VSL_Msg2             
quittierbar (acknowledgeable): ja
Anzeigeposition :Tube 1/2 ( Area B)
Acoustics : keine (no) </t>
  </si>
  <si>
    <t xml:space="preserve">When ACC ausgewählt   is activated, check the status of Type, SymBol, Example Text, Anzeigeposition, Acoustics 
Check out the German_Porsche_J1 document
ID="WarningMessage_ID436"
Type: Infomeldung 
Symbol : Info     
Farbe (Color):  weiß                              
Anzeigeformat (Display format): I
Dynamische Anzeige (Dynamic display): nein   
Beispieltext1 (Sample text 1): ACC ausgewählt          
Beispieltext2 (Sample text 2):   0
Referenzname: VSL_Msg2             
quittierbar (acknowledgeable): ja
Anzeigeposition :Tube 1/2 ( Area B)
Acoustics : keine (no) </t>
  </si>
  <si>
    <t xml:space="preserve">When Akustische Geschwindigkeitswarnung is activated, check the status of Type, SymBol, Example Text, Anzeigeposition, Acoustics 
Check out the German_Porsche_J1 document
ID="WarningMessage_ID437"
Type: Akustikmeldung  
Symbol : --     
Farbe (Color):  --                              
Anzeigeformat (Display format): n/a
Dynamische Anzeige (Dynamic display): nein  
Beispieltext1 (Sample text 1):          
Beispieltext2 (Sample text 2):   
Referenzname: VSL_Msg3             
quittierbar (acknowledgeable): nein
Anzeigeposition :--
Acoustics : Gurtlichtton  </t>
  </si>
  <si>
    <t xml:space="preserve">When Akustische Geschwindigkeitswarnung is activated, check the status of Type, SymBol, Example Text, Anzeigeposition, Acoustics 
Check out the German_Porsche_J1 document
ID="WarningMessage_ID438"
Type: Akustikmeldung  
Symbol : --     
Farbe (Color):  --                              
Anzeigeformat (Display format): n/a
Dynamische Anzeige (Dynamic display): nein 
Beispieltext1 (Sample text 1):          
Beispieltext2 (Sample text 2):   
Referenzname: VSL_Msg4             
quittierbar (acknowledgeable): nein
Anzeigeposition :--
Acoustics : Gurtlichtton  </t>
  </si>
  <si>
    <t xml:space="preserve">When Akustische Geschwindigkeitswarnung is activated, check the status of Type, SymBol, Example Text, Anzeigeposition, Acoustics 
Check out the German_Porsche_J1 document
ID="WarningMessage_ID439"
Type: Akustikmeldung  
Symbol : --     
Farbe (Color):  --                              
Anzeigeformat (Display format): n/a
Dynamische Anzeige (Dynamic display): nein   
Beispieltext1 (Sample text 1):          
Beispieltext2 (Sample text 2):   
Referenzname: VSL_Msg5             
quittierbar (acknowledgeable): nein
Anzeigeposition :--
Acoustics : Gurtlichtton  </t>
  </si>
  <si>
    <t xml:space="preserve">When Limiter_passiv_mit_Akustik is activated, check the status of Type, SymBol, Example Text, Anzeigeposition, Acoustics 
Check out the German_Porsche_J1 document
ID="WarningMessage_ID440"
Type: Akustikmeldung  
Symbol : --     
Farbe (Color):  --                              
Anzeigeformat (Display format): nein
Dynamische Anzeige (Dynamic display): n/a
Beispieltext1 (Sample text 1):          
Beispieltext2 (Sample text 2):      
Referenzname: VSL_Msg6          
quittierbar (acknowledgeable): nein
Anzeigeposition :--
Acoustics : Gurtlichtton  </t>
  </si>
  <si>
    <t xml:space="preserve">When Akustische Geschwindigkeitswarnung is activated, check the status of Type, SymBol, Example Text, Anzeigeposition, Acoustics 
Check out the German_Porsche_J1 document
ID="WarningMessage_ID441"
Type: Akustikmeldung  
Symbol : --     
Farbe (Color):  --                              
Anzeigeformat (Display format): n/a
Dynamische Anzeige (Dynamic display): nein
Beispieltext1 (Sample text 1):          
Beispieltext2 (Sample text 2):     
Referenzname: VSL_Msg7           
quittierbar (acknowledgeable): nein
Anzeigeposition :--
Acoustics : Gurtlichtton  </t>
  </si>
  <si>
    <t>When Limiter nicht verfügbar  is activated, check the status of Type, SymBol, Example Text, Anzeigeposition, Acoustics 
Check out the German_Porsche_J1 document
ID="WarningMessage_ID850"
Type :Hinweismeldung 
Symbol : Limiter 
Farbe (Color): weiß                          
Anzeigeformat (Display format): A
Dynamische Anzeige (Dynamic display): nein  
Beispieltext1 (Sample text 1):  Limiter nicht verfügbar.        
Beispieltext2 (Sample text 2): Zustand temporär, Weiterfahrt möglich.       
Referenzname: Limiter_nv   
quittierbar (acknowledgeable): ja   
Anzeigeposition :Tube 4/5 (Area D)
Acoustics : Ton3</t>
  </si>
  <si>
    <t>When HDC aktiv is activated, check the status of Type, SymBol, Example Text, Anzeigeposition, Acoustics 
Check out the German_Porsche_J1 document
ID="WarningMessage_ID153"
Type :Hinweismeldung 
Symbol : ACC  
Farbe (Color): weiß                          
Anzeigeformat (Display format): A
Dynamische Anzeige (Dynamic display): nein  
Beispieltext1 (Sample text 1):  ACC nicht\nverfügbar .        
Beispieltext2 (Sample text 2): Porsche Hill Control\naktiv.   
Referenzname: ACC_Msg26       
quittierbar (acknowledgeable): ja   
Anzeigeposition :Tube 4/5 (Area D)
Acoustics : Ton3</t>
  </si>
  <si>
    <t>When ACC nicht verfuegbar is activated, check the status of Type, SymBol, Example Text, Anzeigeposition, Acoustics 
Check out the German_Porsche_J1 document
ID="WarningMessage_ID155"
Type :Hinweismeldung 
Symbol : ACC
Farbe (Color): weiß                          
Anzeigeformat (Display format): A
Dynamische Anzeige (Dynamic display): nein  
Beispieltext1 (Sample text 1):  ACC nicht\nverfügbar .        
Beispieltext2 (Sample text 2): Weiterfahrt möglich
Referenzname: ACC_Msg2           
quittierbar (acknowledgeable): ja   
Anzeigeposition :Tube 4/5 (Area D)
Acoustics : Ton3</t>
  </si>
  <si>
    <t>When ACC/PAS nicht verfügbar is activated, check the status of Type, SymBol, Example Text, Anzeigeposition, Acoustics 
Check out the German_Porsche_J1 document
ID="WarningMessage_ID156"
Type :Hinweismeldung 
Symbol : ACC
Farbe (Color): weiß                          
Anzeigeformat (Display format): A
Dynamische Anzeige (Dynamic display): nein  
Beispieltext1 (Sample text 1):  ACC nicht\nverfügbar       
Beispieltext2 (Sample text 2): Weiterfahrt möglich
Referenzname: ACC_Msg3            
quittierbar (acknowledgeable): ja   
Anzeigeposition :Tube 4/5
Acoustics : Ton3</t>
  </si>
  <si>
    <t>When ACC Sensor Sicht  is activated, check the status of Type, SymBol, Example Text, Anzeigeposition, Acoustics 
Check out the German_Porsche_J1 document
ID="WarningMessage_ID157"
Type :Hinweismeldung 
Symbol : ACC
Farbe (Color): weiß                          
Anzeigeformat (Display format): A
Dynamische Anzeige (Dynamic display): nein  
Beispieltext1 (Sample text 1):  ACC nicht\nverfügbar       
Beispieltext2 (Sample text 2): Sensor verschmutzt,\nbitte Sensor reinigen    
Referenzname: ACC_Msg4        
quittierbar (acknowledgeable): ja   
Anzeigeposition :Tube 4/5 (Area D)
Acoustics : Ton3</t>
  </si>
  <si>
    <t>When ACC Sensor Sicht  is activated, check the status of Type, SymBol, Example Text, Anzeigeposition, Acoustics 
Check out the German_Porsche_J1 document
ID="WarningMessage_ID157"
Type :Hinweismeldung 
Symbol : ACC
Farbe (Color): weiß                          
Anzeigeformat (Display format): A
Dynamische Anzeige (Dynamic display): nein  
Beispieltext1 (Sample text 1):  ACC nicht\nverfügbar       
Beispieltext2 (Sample text 2): Sensor verschmutzt,\nbitte Sensor reinigen   
Referenzname: ACC_Msg4         
quittierbar (acknowledgeable): ja   
Anzeigeposition :Tube 4/5 (Area D)
Acoustics : Ton3</t>
  </si>
  <si>
    <t>When PSM Eingriff ACC  is activated, check the status of Type, SymBol, Example Text, Anzeigeposition, Acoustics 
Check out the German_Porsche_J1 document
ID="WarningMessage_ID158"
Type :Hinweismeldung 
Symbol : ACC
Farbe (Color): weiß                          
Anzeigeformat (Display format): A
Dynamische Anzeige (Dynamic display): nein  
Beispieltext1 (Sample text 1):  ACC nicht\nverfügbar       
Beispieltext2 (Sample text 2): ABS/PSM-Eingriff  
Referenzname: ACC_Msg5           
quittierbar (acknowledgeable): ja   
Anzeigeposition :Tube 4/5 (Area D)
Acoustics : Ton3</t>
  </si>
  <si>
    <t>When Parkbremse ACC   is activated, check the status of Type, SymBol, Example Text, Anzeigeposition, Acoustics 
Check out the German_Porsche_J1 document
ID="WarningMessage_ID159"
Type :Hinweismeldung 
Symbol : ACC
Farbe (Color): weiß                          
Anzeigeformat (Display format): A
Dynamische Anzeige (Dynamic display): nein  
Beispieltext1 (Sample text 1):  ACC nicht\nverfügbar       
Beispieltext2 (Sample text 2): Elektrische\nParkbremse lösen    
Referenzname: ACC_Msg6            
quittierbar (acknowledgeable): ja   
Anzeigeposition :Tube 4/5 (Area D)
Acoustics : Ton3</t>
  </si>
  <si>
    <t>When Wählhebelposition ACC is activated, check the status of Type, SymBol, Example Text, Anzeigeposition, Acoustics 
Check out the German_Porsche_J1 document
ID="WarningMessage_ID160"
Type :Hinweismeldung 
Symbol : ACC
Farbe (Color): weiß                          
Anzeigeformat (Display format): A
Dynamische Anzeige (Dynamic display): nein  
Beispieltext1 (Sample text 1):  ACC nicht\nverfügbar       
Beispieltext2 (Sample text 2): Fahrstufe D oder M\neinlegen          
Referenzname: ACC_Msg7  
quittierbar (acknowledgeable): ja   
Anzeigeposition :Tube 4/5 (Area D)
Acoustics : Ton3</t>
  </si>
  <si>
    <t>When Tür offen  is activated, check the status of Type, SymBol, Example Text, Anzeigeposition, Acoustics 
Check out the German_Porsche_J1 document
ID="WarningMessage_ID165"
Type :Hinweismeldung 
Symbol : ACC
Farbe (Color): weiß                          
Anzeigeformat (Display format): A
Dynamische Anzeige (Dynamic display): nein  
Beispieltext1 (Sample text 1):  ACC nicht\nverfügbar       
Beispieltext2 (Sample text 2):  Tür offen 
Referenzname: ACC_Msg12             
quittierbar (acknowledgeable): ja   
Anzeigeposition :Tube 4/5 (Area D)
Acoustics : Ton3</t>
  </si>
  <si>
    <t>When Fahrer Gurtschloss offen  is activated, check the status of Type, SymBol, Example Text, Anzeigeposition, Acoustics 
Check out the German_Porsche_J1 document
ID="WarningMessage_ID166"
Type :Hinweismeldung 
Symbol : ACC
Farbe (Color): weiß                          
Anzeigeformat (Display format): A
Dynamische Anzeige (Dynamic display): nein  
Beispieltext1 (Sample text 1):  ACC nicht\nverfügbar       
Beispieltext2 (Sample text 2):  Fahrergurtschloss\noffen      
Referenzname: ACC_Msg13         
quittierbar (acknowledgeable): ja   
Anzeigeposition :Tube 4/5 (Area D)
Acoustics : Ton3</t>
  </si>
  <si>
    <t>When Drehzahl ACC is activated, check the status of Type, SymBol, Example Text, Anzeigeposition, Acoustics 
Check out the German_Porsche_J1 document
ID="WarningMessage_ID168"
Type :Hinweismeldung 
Symbol : ACC
Farbe (Color): weiß                          
Anzeigeformat (Display format): A
Dynamische Anzeige (Dynamic display): nein  
Beispieltext1 (Sample text 1):  ACC nicht\nverfügbar       
Beispieltext2 (Sample text 2):  Drehzahl zu hoch
Referenzname: ACC_Msg15              
quittierbar (acknowledgeable): ja   
Anzeigeposition :Tube 4/5 (Area D)
Acoustics : Ton3</t>
  </si>
  <si>
    <t>WhenSteigung zu gross is activated, check the status of Type, SymBol, Example Text, Anzeigeposition, Acoustics 
Check out the German_Porsche_J1 document
ID="WarningMessage_ID169"
Type :Hinweismeldung 
Symbol : ACC
Farbe (Color): weiß                          
Anzeigeformat (Display format): A
Dynamische Anzeige (Dynamic display): nein  
Beispieltext1 (Sample text 1):  ACC nicht\nverfügbar       
Beispieltext2 (Sample text 2):  Steigung zu groß       
Referenzname: ACC_Msg16     
quittierbar (acknowledgeable): ja   
Anzeigeposition :Tube 4/5 (Area D)
Acoustics : Ton3</t>
  </si>
  <si>
    <t>When Stehendes Objekt voraus  is activated, check the status of Type, SymBol, Example Text, Anzeigeposition, Acoustics 
Check out the German_Porsche_J1 document
ID="WarningMessage_ID170"
Type :Hinweismeldung 
Symbol : ACC
Farbe (Color): weiß                          
Anzeigeformat (Display format): A
Dynamische Anzeige (Dynamic display): nein  
Beispieltext1 (Sample text 1):  ACC nicht\nverfügbar       
Beispieltext2 (Sample text 2):  Stehendes Objekt\nvoraus       
Referenzname: ACC_Msg17        
quittierbar (acknowledgeable): ja   
Anzeigeposition :Tube 4/5 (Area D)
Acoustics : Ton3</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</si>
  <si>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</si>
  <si>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</si>
  <si>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n/a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</si>
  <si>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</si>
  <si>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</si>
  <si>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</si>
  <si>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</si>
  <si>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</si>
  <si>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</si>
  <si>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</si>
  <si>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</si>
  <si>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</si>
  <si>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</si>
  <si>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</si>
  <si>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 xml:space="preserve">When Akustik der Fahreruebernahmeaufforderung 2 is activated, check the status of Type, SymBol, Example Text, Anzeigeposition, Acoustics 
Check out the German_Porsche_J1 document
ID="WarningMessage_ID566"
Type: Akustikmeldung  
Symbol : --     
Farbe (Color):  --                              
Anzeigeformat (Display format): n/a
Dynamische Anzeige (Dynamic display): nein
Beispieltext1 (Sample text 1):          
Beispieltext2 (Sample text 2):     
Referenzname: Fahreruebernahme_Akustik_2           
quittierbar (acknowledgeable): nein
Anzeigeposition :--
Acoustics : Ton3  </t>
  </si>
  <si>
    <t>When Ausfall ACC/PAS is activated, check the status of Type, SymBol, Example Text, Anzeigeposition, Acoustics 
Check out the German_Porsche_J1 document
ID="WarningMessage_ID589"
Type :Standardmeldung
Symbol: ACC 
Farbe (Color): weiß                          
Anzeigeformat (Display format): A
Dynamische Anzeige (Dynamic display): nein  
Beispieltext1 (Sample text 1):  ACC nicht\nverfügbar     
Beispieltext2 (Sample text 2):  Weiterfahrt möglich\nService notwendig        
Referenzname: F_ACC_PAS_2           
quittierbar (acknowledgeable): ja 
Anzeigeposition :Tube 4/5
Acoustics : Ton3</t>
  </si>
  <si>
    <t>When Ausfall ACC/PAS is activated, check the status of Type, SymBol, Example Text, Anzeigeposition, Acoustics 
Check out the German_Porsche_J1 document
ID="WarningMessage_ID589"
Type :Standardmeldung
Symbol: ACC 
Farbe (Color): weiß                          
Anzeigeformat (Display format): A
Dynamische Anzeige (Dynamic display): nein  
Beispieltext1 (Sample text 1):  ACC nicht\nverfügbar     
Beispieltext2 (Sample text 2):  Weiterfahrt möglich\nService notwendig    
Referenzname: F_ACC_PAS_2               
quittierbar (acknowledgeable): ja 
Anzeigeposition :Tube 4/5
Acoustics : Ton3</t>
  </si>
  <si>
    <t>When Ausfall ACC/PAS is activated, check the status of Type, SymBol, Example Text, Anzeigeposition, Acoustics 
Check out the German_Porsche_J1 document
ID="WarningMessage_ID589"
Type :Standardmeldung
Symbol: ACC 
Farbe (Color): weiß                          
Anzeigeformat (Display format): A
Dynamische Anzeige (Dynamic display): nein  
Beispieltext1 (Sample text 1):  ACC nicht\nverfügbar     
Beispieltext2 (Sample text 2):  Weiterfahrt möglich\nService notwendig  
Referenzname: F_ACC_PAS_2                 
quittierbar (acknowledgeable): ja 
Anzeigeposition :Tube 4/5
Acoustics : Ton3</t>
  </si>
  <si>
    <t>When ACC nicht verfügbar Park-/ Rangiervorgang aktiv is activated, check the status of Type, SymBol, Example Text, Anzeigeposition, Acoustics 
Check out the German_Porsche_J1 document
ID="WarningMessage_ID733"
Type :Hinweismeldung
Symbol: ACC
Farbe (Color): weiß                          
Anzeigeformat (Display format): A
Dynamische Anzeige (Dynamic display): nein  
Beispieltext1 (Sample text 1):  ACC nicht\nverfügbar     
Beispieltext2 (Sample text 2):  Park- oder Rangier-\nvorgang beenden        
Referenzname: ACC_Msg27           
quittierbar (acknowledgeable): ja 
Anzeigeposition :Tube 4/5
Acoustics : Ton3</t>
  </si>
  <si>
    <t xml:space="preserve">When akustische Kollisionsgefahrmeldung  is activated, check the status of Type, SymBol, Example Text, Anzeigeposition, Acoustics 
Check out the German_Porsche_J1 document
ID="WarningMessage_ID810"
Type: Akustikmeldung  
Symbol : --     
Farbe (Color):  --                              
Anzeigeformat (Display format): n/a
Dynamische Anzeige (Dynamic display): nein   
Beispieltext1 (Sample text 1):          
Beispieltext2 (Sample text 2):    
Referenzname: ACC_Msg1_Akustik            
quittierbar (acknowledgeable): nein
Anzeigeposition :--
Acoustics : AccTon  </t>
  </si>
  <si>
    <t>When  Anzeige zur Funktionsdeaktivierung nach Ablauf der Fahrerübernahmekaskade  is activated, check the status of Type, SymBol, Example Text, Anzeigeposition, Acoustics 
Check out the German_Porsche_J1 document
ID="WarningMessage_ID768"
Type :Standardmeldung
Symbol: Handsoff_small 
Farbe (Color): rot                          
Anzeigeformat (Display format): A
Dynamische Anzeige (Dynamic display): nein  
Beispieltext1 (Sample text 1):  ACC + Aktive Spurführung deaktiviert      
Beispieltext2 (Sample text 2):  Fahrerübernahme notwendig      
Referenzname: Fahreruebernahme_Deaktivierung ACC_ACA              
quittierbar (acknowledgeable): nein  
Anzeigeposition :Tube 1/2 (Area B)
Acoustics : keine (no)</t>
  </si>
  <si>
    <t>When Anzeige der Fahrerübernahmeaufforderung mit weißen Händen is activated, check the status of Type, SymBol, Example Text, Anzeigeposition, Acoustics 
Check out the German_Porsche_J1 document
ID="WarningMessage_ID769"
Type :Standardmeldung
Symbol: Handsoff_small 
Farbe (Color): weiß                           
Anzeigeformat (Display format): A
Dynamische Anzeige (Dynamic display): nein  
Beispieltext1 (Sample text 1):  Bitte Lenkung übernehmen 
Beispieltext2 (Sample text 2):    
Referenzname: Fahreruebernahme_Anzeige_weiß             
quittierbar (acknowledgeable): nein  
Anzeigeposition :Tube 1/2 (Area B)
Acoustics : keine (no)</t>
  </si>
  <si>
    <t>When Anzeige der Fahrerübernahmeaufforderung mit roten Händen 2 is activated, check the status of Type, SymBol, Example Text, Anzeigeposition, Acoustics 
Check out the German_Porsche_J1 document
ID="WarningMessage_ID770"
Type :Standardmeldung
Symbol: Handsoff_small 
Farbe (Color): rot                            
Anzeigeformat (Display format): A
Dynamische Anzeige (Dynamic display): nein  
Beispieltext1 (Sample text 1):  Lenkung übernehmen  
Beispieltext2 (Sample text 2):    
Referenzname: Fahreruebernahme_Anzeige_rot_2             
quittierbar (acknowledgeable): nein  
Anzeigeposition :Tube 1/2 (Area B)
Acoustics : keine (no)</t>
  </si>
  <si>
    <t>When Anzeige der Fahrerübernahmeaufforderung mit roten Händen 2 is activated, check the status of Type, SymBol, Example Text, Anzeigeposition, Acoustics 
Check out the German_Porsche_J1 document
ID="WarningMessage_ID770"
Type :Standardmeldung
Symbol: Handsoff_small 
Farbe (Color): rot                            
Anzeigeformat (Display format): A
Dynamische Anzeige (Dynamic display): nein  
Beispieltext1 (Sample text 1):  Lenkung übernehmen  
Beispieltext2 (Sample text 2):  
Referenzname: Fahreruebernahme_Anzeige_rot_2               
quittierbar (acknowledgeable): nein  
Anzeigeposition :Tube 1/2 (Area B)
Acoustics : keine (no)</t>
  </si>
  <si>
    <t xml:space="preserve">When Ansteuerung der Systemgrenzenwarnung von Querführungsfunktionen is activated, check the status of Type, SymBol, Example Text, Anzeigeposition, Acoustics 
Check out the German_Porsche_J1 document
ID="WarningMessage_ID766"
Type :Standardmeldung
Symbol: Handsoff_small 
Farbe (Color): rot                            
Anzeigeformat (Display format): A
Dynamische Anzeige (Dynamic display): nein  
Beispieltext1 (Sample text 1): \n   
Beispieltext2 (Sample text 2): Fahrerübernahme\nnotwendig  
Referenzname: aLDW_ACA_Systemgrenzenwarnung               
quittierbar (acknowledgeable): nein  
Anzeigeposition :Tube 1/2 (Area B)
Acoustics : Ton3 </t>
  </si>
  <si>
    <t xml:space="preserve">WhenAkustik der Fahrerübernahmeaufforderung Stufe 2 nach ACSF is activated, check the status of Type, SymBol, Example Text, Anzeigeposition, Acoustics 
Check out the German_Porsche_J1 document
ID="WarningMessage_ID767"
Type: Akustikmeldung  
Symbol : --     
Farbe (Color):  --                              
Anzeigeformat (Display format): n/a
Dynamische Anzeige (Dynamic display): nein   
Beispieltext1 (Sample text 1):          
Beispieltext2 (Sample text 2):   
Referenzname: Fahreruebernahme_Akustik_3             
quittierbar (acknowledgeable): nein
Anzeigeposition :--
Acoustics : Zykl-FUE   </t>
  </si>
  <si>
    <t xml:space="preserve">When Anzeigeaufforderung für spurmittiges Fahren is activated, check the status of Type, SymBol, Example Text, Anzeigeposition, Acoustics 
Check out the German_Porsche_J1 document
ID="WarningMessage_ID771"
Type :Standardmeldung
Symbol: LDW 
Farbe (Color): weiß                              
Anzeigeformat (Display format): A
Dynamische Anzeige (Dynamic display): nein  
Beispieltext1 (Sample text 1): Bitte in der Spurmitte fahren    
Beispieltext2 (Sample text 2):       
Referenzname: Spurmittig_Fahren           
quittierbar (acknowledgeable): ja  
Anzeigeposition :Tube 1/2 (Area B)
Acoustics : keine (no) </t>
  </si>
  <si>
    <t>When InnoDrive Fahrerübernahmeaufforderung is activated, check the status of Type, SymBol, Example Text, Anzeigeposition, Acoustics 
Check out the German_Porsche_J1 document
ID="WarningMessage_ID423"
Type :Standardmeldung 
Symbol : InnoDrive
Farbe (Color): weiß                              
Anzeigeformat (Display format): A
Dynamische Anzeige (Dynamic display): nein  
Beispieltext1 (Sample text 1): Porsche InnoDrive     
Beispieltext2 (Sample text 2): Fahrerübernahme\nnotwendig 
Referenzname: InnoD_Uebernahme                  
quittierbar (acknowledgeable): nein   
Anzeigeposition :Tube1/2 (Area B)
Acoustics : Ton3</t>
  </si>
  <si>
    <t>When InnoDrive Fahrerübernahmeaufforderung is activated, check the status of Type, SymBol, Example Text, Anzeigeposition, Acoustics 
Check out the German_Porsche_J1 document
ID="WarningMessage_ID423"
Type :Standardmeldung 
Symbol : InnoDrive
Farbe (Color): weiß                              
Anzeigeformat (Display format): A
Dynamische Anzeige (Dynamic display): nein  
Beispieltext1 (Sample text 1): Porsche InnoDrive     
Beispieltext2 (Sample text 2): Fahrerübernahme\nnotwendig  
Referenzname: InnoD_Uebernahme                 
quittierbar (acknowledgeable): nein   
Anzeigeposition :Tube1/2 (Area B)
Acoustics : Ton3</t>
  </si>
  <si>
    <t>When InnoDrive Fahrerübernahmeaufforderung is activated, check the status of Type, SymBol, Example Text, Anzeigeposition, Acoustics 
Check out the German_Porsche_J1 document
ID="WarningMessage_ID423"
Type :Standardmeldung 
Symbol : InnoDrive
Farbe (Color): weiß                              
Anzeigeformat (Display format): A
Dynamische Anzeige (Dynamic display): nein  
Beispieltext1 (Sample text 1): Porsche InnoDrive     
Beispieltext2 (Sample text 2): Fahrerübernahme\nnotwendig
Referenzname: InnoD_Uebernahme                   
quittierbar (acknowledgeable): nein   
Anzeigeposition :Tube1/2 (Area B)
Acoustics : Ton3</t>
  </si>
  <si>
    <t>When Kartendaten nicht vorhanden is activated, check the status of Type, SymBol, Example Text, Anzeigeposition, Acoustics 
Check out the German_Porsche_J1 document
ID="WarningMessage_ID430"
Type :Hinweismeldung 
Symbol : InnoDrive
Farbe (Color): weiß                              
Anzeigeformat (Display format): A
Dynamische Anzeige (Dynamic display): nein  
Beispieltext1 (Sample text 1): Porsche InnoDrive\nnicht verfügbar      
Beispieltext2 (Sample text 2): Keine Kartendaten\nvorhanden 
Referenzname: PACC_Msg1                   
quittierbar (acknowledgeable): ja   
Anzeigeposition :Tube 4/5 (Area D)
Acoustics : Ton3</t>
  </si>
  <si>
    <t>When Kartendaten nicht vorhanden is activated, check the status of Type, SymBol, Example Text, Anzeigeposition, Acoustics 
Check out the German_Porsche_J1 document
ID="WarningMessage_ID430"
Type :Hinweismeldung 
Symbol : InnoDrive
Farbe (Color): weiß                              
Anzeigeformat (Display format): A
Dynamische Anzeige (Dynamic display): nein  
Beispieltext1 (Sample text 1): Porsche InnoDrive\nnicht verfügbar      
Beispieltext2 (Sample text 2): Keine Kartendaten\nvorhanden   
Referenzname: PACC_Msg1                 
quittierbar (acknowledgeable): ja   
Anzeigeposition :Tube 4/5 (Area D)
Acoustics : Ton3</t>
  </si>
  <si>
    <t>When Kartendaten nicht vorhanden is activated, check the status of Type, SymBol, Example Text, Anzeigeposition, Acoustics 
Check out the German_Porsche_J1 document
ID="WarningMessage_ID430"
Type :Hinweismeldung 
Symbol : InnoDrive
Farbe (Color): weiß                              
Anzeigeformat (Display format): A
Dynamische Anzeige (Dynamic display): nein  
Beispieltext1 (Sample text 1): Porsche InnoDrive\nnicht verfügbar      
Beispieltext2 (Sample text 2): Keine Kartendaten\nvorhanden      
Referenzname: PACC_Msg1              
quittierbar (acknowledgeable): ja   
Anzeigeposition :Tube 4/5 (Area D)
Acoustics : Ton3</t>
  </si>
  <si>
    <t>When InnoDrive nicht verfügbar is activated, check the status of Type, SymBol, Example Text, Anzeigeposition, Acoustics 
Check out the German_Porsche_J1 document
ID="WarningMessage_ID431"
Type :Hinweismeldung
Symbol: InnoDrive 
Farbe (Color): weiß                              
Anzeigeformat (Display format): A
Dynamische Anzeige (Dynamic display): nein  
Beispieltext1 (Sample text 1): Porsche InnoDrive\nnicht verfügbar      
Beispieltext2 (Sample text 2): Zustand temporär\nWeiterfahrt möglich
Referenzname: PACC_Msg2                     
quittierbar (acknowledgeable): ja   
Anzeigeposition :Tube 4/5
Acoustics : Ton3</t>
  </si>
  <si>
    <t>When Ausfall PACC is activated, check the status of Type, SymBol, Example Text, Anzeigeposition, Acoustics 
Check out the German_Porsche_J1 document
ID="WarningMessage_ID432"
Type :Standardmeldung
Symbol: ACC 
Farbe (Color): weiß                              
Anzeigeformat (Display format): A
Dynamische Anzeige (Dynamic display): nein  
Beispieltext1 (Sample text 1): Porsche InnoDrive\nnicht verfügbar       
Beispieltext2 (Sample text 2): Weiterfahrt möglich\nService notwendig     
Referenzname: PACC_Msg_3                 
quittierbar (acknowledgeable): ja   
Anzeigeposition :Tube 4/5 ( Area D)
Acoustics : Ton3</t>
  </si>
  <si>
    <t>3. When Ausfall PACC is activated, check the status of Type, SymBol, Example Text, Anzeigeposition, Acoustics 
Check out the German_Porsche_J1 document
ID="WarningMessage_ID432"
Type :Standardmeldung
Symbol: ACC 
Farbe (Color): weiß                              
Anzeigeformat (Display format): A
Dynamische Anzeige (Dynamic display): nein  
Beispieltext1 (Sample text 1): Porsche InnoDrive\nnicht verfügbar       
Beispieltext2 (Sample text 2): Weiterfahrt möglich\nService notwendig 
Referenzname: PACC_Msg_3                     
quittierbar (acknowledgeable): ja   
Anzeigeposition :Tube 4/5 ( Area D)
Acoustics : Ton3</t>
  </si>
  <si>
    <t>When Ausfall PACC is activated, check the status of Type, SymBol, Example Text, Anzeigeposition, Acoustics 
Check out the German_Porsche_J1 document
ID="WarningMessage_ID432"
Type :Standardmeldung
Symbol: ACC 
Farbe (Color): weiß                              
Anzeigeformat (Display format): A
Dynamische Anzeige (Dynamic display): nein  
Beispieltext1 (Sample text 1): Porsche InnoDrive\nnicht verfügbar       
Beispieltext2 (Sample text 2): Weiterfahrt möglich\nService notwendig  
Referenzname: PACC_Msg_3                    
quittierbar (acknowledgeable): ja   
Anzeigeposition :Tube 4/5 ( Area D)
Acoustics : Ton3</t>
  </si>
  <si>
    <t>3. When Ausfall PACC is activated, check the status of Type, SymBol, Example Text, Anzeigeposition, Acoustics 
Check out the German_Porsche_J1 document
ID="WarningMessage_ID432"
Type :Standardmeldung
Symbol: ACC 
Farbe (Color): weiß                              
Anzeigeformat (Display format): A
Dynamische Anzeige (Dynamic display): nein  
Beispieltext1 (Sample text 1): Porsche InnoDrive\nnicht verfügbar       
Beispieltext2 (Sample text 2): Weiterfahrt möglich\nService notwendig     
Referenzname: PACC_Msg_3                 
quittierbar (acknowledgeable): ja   
Anzeigeposition :Tube 4/5 ( Area D)
Acoustics : Ton3</t>
  </si>
  <si>
    <t>WhenInnoDrive ausgewählt is activated, check the status of Type, SymBol, Example Text, Anzeigeposition, Acoustics 
Check out the German_Porsche_J1 document
ID="WarningMessage_ID560"
Type : Infomeldung  
Symbol: Info  
Farbe (Color): weiß                              
Anzeigeformat (Display format): I
Dynamische Anzeige (Dynamic display): nein  
Beispieltext1 (Sample text 1): InnoDrive ausgewählt       
Beispieltext2 (Sample text 2):  0
Referenzname: PACC_Msg4                     
quittierbar (acknowledgeable): ja   
Anzeigeposition :Tube 1/2 ( Area B)
Acoustics : keine (no)</t>
  </si>
  <si>
    <t>When erstmalige Infomeldung im Zyklus "auf Geschwindigkeit achten"  is activated, check the status of Type, SymBol, Example Text, Anzeigeposition, Acoustics 
Check out the German_Porsche_J1 document
ID="WarningMessage_ID729"
Type : Infomeldung  
Symbol: Info  
Farbe (Color): weiß                              
Anzeigeformat (Display format): I
Dynamische Anzeige (Dynamic display): nein  
Beispieltext1 (Sample text 1): PID: Auf angepasste\nGeschwindigkeit achten      
Beispieltext2 (Sample text 2): 
Referenzname: PID_Disclaimer                      
quittierbar (acknowledgeable): ja   
Anzeigeposition :Tube 1/2 ( Area B)
Acoustics : keine (no)</t>
  </si>
  <si>
    <t>When erstmalige Infomeldung im Zyklus "auf Geschwindigkeit achten"  is activated, check the status of Type, SymBol, Example Text, Anzeigeposition, Acoustics 
Check out the German_Porsche_J1 document
ID="WarningMessage_ID729"
Type : Infomeldung  
Symbol: Info  
Farbe (Color): weiß                              
Anzeigeformat (Display format): I
Dynamische Anzeige (Dynamic display): nein  
Beispieltext1 (Sample text 1): PID: Auf angepasste\nGeschwindigkeit achten      
Beispieltext2 (Sample text 2):      
Referenzname: PID_Disclaimer                 
quittierbar (acknowledgeable): ja   
Anzeigeposition :Tube 1/2 ( Area B)
Acoustics : keine (no)</t>
  </si>
  <si>
    <t>When erstmalige Infomeldung im Zyklus "auf Geschwindigkeit achten"  is activated, check the status of Type, SymBol, Example Text, Anzeigeposition, Acoustics 
Check out the German_Porsche_J1 document
ID="WarningMessage_ID729"
Type : Infomeldung  
Symbol: Info  
Farbe (Color): weiß                              
Anzeigeformat (Display format): I
Dynamische Anzeige (Dynamic display): nein  
Beispieltext1 (Sample text 1): PID: Auf angepasste\nGeschwindigkeit achten      
Beispieltext2 (Sample text 2):  
Referenzname: PID_Disclaimer                     
quittierbar (acknowledgeable): ja   
Anzeigeposition :Tube 1/2 ( Area B)
Acoustics : keine (no)</t>
  </si>
  <si>
    <t xml:space="preserve">When InnoDrive: Auf dieser Straße nicht möglich is activated, check the status of Type, SymBol, Example Text, Anzeigeposition, Acoustics 
Check out the German_Porsche_J1 document
ID="WarningMessage_ID753"
Type : Hinweismeldung   
Symbol:  InnoDrive    
Farbe (Color): weiß                              
Anzeigeformat (Display format): A
Dynamische Anzeige (Dynamic display): nein  
Beispieltext1 (Sample text 1): Porsche InnoDrive nicht möglich      
Beispieltext2 (Sample text 2): Auf aktueller Straße nicht verfügbar
Referenzname: InnoDrive_nicht_verfuegbar_1                       
quittierbar (acknowledgeable): ja   
Anzeigeposition :Tube 4/5 ( Area D)
Acoustics : Ton3 </t>
  </si>
  <si>
    <t xml:space="preserve">When InnoDrive: Auf dieser Straße nicht möglich is activated, check the status of Type, SymBol, Example Text, Anzeigeposition, Acoustics 
Check out the German_Porsche_J1 document
ID="WarningMessage_ID754"
Type : Hinweismeldung   
Symbol:  InnoDrive    
Farbe (Color): weiß                              
Anzeigeformat (Display format): A
Dynamische Anzeige (Dynamic display): nein  
Beispieltext1 (Sample text 1): Porsche InnoDrive nicht möglich      
Beispieltext2 (Sample text 2): Keine Navigationsdaten vorhanden      
Referenzname: InnoDrive_nicht_verfuegbar_2                  
quittierbar (acknowledgeable): ja   
Anzeigeposition :Tube 4/5 ( Area D)
Acoustics : Ton3 </t>
  </si>
  <si>
    <t xml:space="preserve">When InnoDrive: Zulässige Geschwindigkeit zu gering  is activated, check the status of Type, SymBol, Example Text, Anzeigeposition, Acoustics 
Check out the German_Porsche_J1 document
ID="WarningMessage_ID755"
Type : Hinweismeldung   
Symbol:  InnoDrive    
Farbe (Color): weiß                              
Anzeigeformat (Display format): A
Dynamische Anzeige (Dynamic display): nein  
Beispieltext1 (Sample text 1): Porsche InnoDrive nicht möglich      
Beispieltext2 (Sample text 2): Tempolimit zu gering
Referenzname: InnoDrive_nicht_verfuegbar_3                         
quittierbar (acknowledgeable): ja   
Anzeigeposition :Tube 4/5 ( Area D)
Acoustics : Ton3 </t>
  </si>
  <si>
    <t xml:space="preserve">WhenI nnoDrive: In diesem Land nicht möglich  is activated, check the status of Type, SymBol, Example Text, Anzeigeposition, Acoustics 
Check out the German_Porsche_J1 document
ID="WarningMessage_ID756"
Type : Hinweismeldung   
Symbol:  InnoDrive    
Farbe (Color): weiß                              
Anzeigeformat (Display format): A
Dynamische Anzeige (Dynamic display): nein  
Beispieltext1 (Sample text 1): Porsche InnoDrive nicht möglich      
Beispieltext2 (Sample text 2): In diesem Land nicht verfügbar  
Referenzname: InnoDrive_nicht_verfuegbar_4                    
quittierbar (acknowledgeable): ja   
Anzeigeposition :Tube 4/5 ( Area D)
Acoustics : Ton3 </t>
  </si>
  <si>
    <t xml:space="preserve">When InnoDrive: Anhängerbetrieb is activated, check the status of Type, SymBol, Example Text, Anzeigeposition, Acoustics 
Check out the German_Porsche_J1 document
ID="WarningMessage_ID757"
Type : Hinweismeldung   
Symbol:  InnoDrive    
Farbe (Color): weiß                              
Anzeigeformat (Display format): A
Dynamische Anzeige (Dynamic display): nein  
Beispieltext1 (Sample text 1): Porsche InnoDrive nicht möglich      
Beispieltext2 (Sample text 2): Bei Anhängerbetrieb nicht verfügbar   
Referenzname: InnoDrive_nicht_verfuegbar_5                    
quittierbar (acknowledgeable): ja   
Anzeigeposition :Tube 4/5 ( Area D)
Acoustics : Ton3 </t>
  </si>
  <si>
    <t xml:space="preserve">When InnoDrive: Temporär nicht möglich is activated, check the status of Type, SymBol, Example Text, Anzeigeposition, Acoustics 
Check out the German_Porsche_J1 document
ID="WarningMessage_ID758"
Type : Hinweismeldung   
Symbol:  InnoDrive    
Farbe (Color): weiß                              
Anzeigeformat (Display format): A
Dynamische Anzeige (Dynamic display): nein  
Beispieltext1 (Sample text 1): Porsche InnoDrive nicht möglich      
Beispieltext2 (Sample text 2): Zustand temporär    
Referenzname: InnoDrive_nicht_verfuegbar_6                     
quittierbar (acknowledgeable): ja   
Anzeigeposition :Tube 4/5 ( Area D)
Acoustics : Ton3 </t>
  </si>
  <si>
    <t xml:space="preserve">When InnoDrive: Straßenzustand is activated, check the status of Type, SymBol, Example Text, Anzeigeposition, Acoustics 
Check out the German_Porsche_J1 document
ID="WarningMessage_ID759"
Type : Hinweismeldung   
Symbol:  InnoDrive    
Farbe (Color): weiß                              
Anzeigeformat (Display format): A
Dynamische Anzeige (Dynamic display): nein  
Beispieltext1 (Sample text 1): Porsche InnoDrive nicht möglich      
Beispieltext2 (Sample text 2): Fahrbahnzustand ungeeignet    
Referenzname: InnoDrive_nicht_verfuegbar_7                      
quittierbar (acknowledgeable): ja   
Anzeigeposition :Tube 4/5 ( Area D)
Acoustics : Ton3 </t>
  </si>
  <si>
    <t xml:space="preserve">When InnoDrive: Ortung is activated, check the status of Type, SymBol, Example Text, Anzeigeposition, Acoustics 
Check out the German_Porsche_J1 document
ID="WarningMessage_ID760"
Type : Hinweismeldung   
Symbol:  InnoDrive    
Farbe (Color): weiß                              
Anzeigeformat (Display format): A
Dynamische Anzeige (Dynamic display): nein  
Beispieltext1 (Sample text 1): Porsche InnoDrive nicht möglich      
Beispieltext2 (Sample text 2): Fahrzeugposition kann nicht bestimmt werden
Referenzname: InnoDrive_nicht_verfuegbar_8                           
quittierbar (acknowledgeable): ja   
Anzeigeposition :Tube 4/5 ( Area D)
Acoustics : Ton3 </t>
  </si>
  <si>
    <t xml:space="preserve">When  PHC / HDC Meldung Überschreitung Bremsentemperatur  is activated, check the status of Type, SymBol, Example Text, Anzeigeposition, Acoustics 
Check out the German_Porsche_J1 document
ID="WarningMessage_ID182"
Type : Standardmeldung   
Symbol:   HDC      
Farbe (Color): weiß                              
Anzeigeformat (Display format): A
Dynamische Anzeige (Dynamic display): nein  
Beispieltext1 (Sample text 1): Bremsentempera-\ntur zu hoch       
Beispieltext2 (Sample text 2): PHC deaktiviert\nAngepasste Weiter-\nfahrt möglich
Referenzname: HDC_Bremstemperatur                            
quittierbar (acknowledgeable): ja   
Anzeigeposition :Tube 4/5 ( Area D)
Acoustics : Ton3 </t>
  </si>
  <si>
    <t xml:space="preserve">When  PHC / HDC Meldung 
 ESP-Eingriff  is activated, check the status of Type, SymBol, Example Text, Anzeigeposition, Acoustics 
Check out the German_Porsche_J1 document
ID="WarningMessage_ID183"
Type : Hinweismeldung 
Symbol:   HDC      
Farbe (Color): weiß                              
Anzeigeformat (Display format): A
Dynamische Anzeige (Dynamic display): nein  
Beispieltext1 (Sample text 1): PSM-Eingriff       
Beispieltext2 (Sample text 2): PHC deaktiviert\nAngepasste Weiter-\nfahrt möglich
Referenzname: HDC_ESP_Eingriff                             
quittierbar (acknowledgeable): ja   
Anzeigeposition :Tube 4/5 ( Area D)
Acoustics : Ton3 </t>
  </si>
  <si>
    <t xml:space="preserve">When PHC / HDC Meldung ABS_Rückfallebene is activated, check the status of Type, SymBol, Example Text, Anzeigeposition, Acoustics 
Check out the German_Porsche_J1 document
ID="WarningMessage_ID184"
Type : Hinweismeldung 
Symbol:   HDC      
Farbe (Color): weiß                              
Anzeigeformat (Display format): A
Dynamische Anzeige (Dynamic display): nein  
Beispieltext1 (Sample text 1): PSM ausgefallen        
Beispieltext2 (Sample text 2): PHC deaktiviert\nAngepasste Weiter-\nfahrt möglich
Referenzname: HDC_ABS_Rueckfall                              
quittierbar (acknowledgeable): ja   
Anzeigeposition :Tube 4/5 ( Area D)
Acoustics : Ton3 </t>
  </si>
  <si>
    <t xml:space="preserve">When PHC / HDC Meldung 
 Ungültige Gaspedalstellung is activated, check the status of Type, SymBol, Example Text, Anzeigeposition, Acoustics 
Check out the German_Porsche_J1 document
ID="WarningMessage_ID185"
Type : Hinweismeldung 
Symbol:   HDC      
Farbe (Color): weiß                              
Anzeigeformat (Display format): A
Dynamische Anzeige (Dynamic display): nein  
Beispieltext1 (Sample text 1): Gaspedalstellung\nungültig         
Beispieltext2 (Sample text 2): PHC deaktiviert\nAngepasste Weiter-\nfahrt möglich
Referenzname: HDC_Gaspedal                              
quittierbar (acknowledgeable): ja   
Anzeigeposition :Tube 4/5 ( Area D)
Acoustics : Ton3 </t>
  </si>
  <si>
    <t xml:space="preserve">When Hill Descent Control ausgewählt  is activated, check the status of Type, SymBol, Example Text, Anzeigeposition, Acoustics 
Check out the German_Porsche_J1 document
ID="WarningMessage_ID561"
Type : Infomeldung  
Symbol:   Info       
Farbe (Color): weiß                              
Anzeigeformat (Display format): C
Dynamische Anzeige (Dynamic display): nein  
Beispieltext1 (Sample text 1):Porsche Hill Control\nausgewählt          
Beispieltext2 (Sample text 2): 0   
Referenzname: HDC_Msg1                          
quittierbar (acknowledgeable): ja   
Anzeigeposition :Tube 1/2 ( Area B)
Acoustics : keine </t>
  </si>
  <si>
    <t xml:space="preserve">When  Ausfall Akustik PDC is activated, check the status of Type, SymBol, Example Text, Anzeigeposition, Acoustics 
Check out the German_Porsche_J1 document
ID="WarningMessage_ID215"
Type : Standardmeldung   
Symbol:   Default        
Farbe (Color): weiß                              
Anzeigeformat (Display format): A
Dynamische Anzeige (Dynamic display): nein  
Beispieltext1 (Sample text 1):ParkAssistent-\nAkustik ausgefallen         
Beispieltext2 (Sample text 2): Service notwendig
Referenzname: F_Akustik_h                              
quittierbar (acknowledgeable): ja   
Anzeigeposition :Tube 4/5 ( Area D)
Acoustics : Ton3  </t>
  </si>
  <si>
    <t>When PDC Ausfall is activated, check the status of Type, SymBol, Example Text, Anzeigeposition, Acoustics 
Check out the German_Porsche_J1 document
ID="WarningMessage_ID217"
Type :Standardmeldung 
Symbol : Default
Farbe (Color): weiß                              
Anzeigeformat (Display format): A
Dynamische Anzeige (Dynamic display): nein  
Beispieltext1 (Sample text 1):ParkAssistent\nnicht verfügbar         
Beispieltext2 (Sample text 2): Service notwendig  
Referenzname: PDC_Service                            
quittierbar (acknowledgeable): ja  
Anzeigeposition :Tube 4/5
Acoustics : Ton3</t>
  </si>
  <si>
    <t>When PDC Ausfall is activated, check the status of Type, SymBol, Example Text, Anzeigeposition, Acoustics 
Check out the German_Porsche_J1 document
ID="WarningMessage_ID217"
Type :Standardmeldung 
Symbol : Default
Farbe (Color): weiß                              
Anzeigeformat (Display format): A
Dynamische Anzeige (Dynamic display): nein  
Beispieltext1 (Sample text 1):ParkAssistent\nnicht verfügbar         
Beispieltext2 (Sample text 2): Service notwendig 
Referenzname: PDC_Service                             
quittierbar (acknowledgeable): ja  
Anzeigeposition :Tube 4/5
Acoustics : Ton3</t>
  </si>
  <si>
    <t>When PDC Verschmutzungsmeldung is activated, check the status of Type, SymBol, Example Text, Anzeigeposition, Acoustics 
Check out the German_Porsche_J1 document
ID="WarningMessage_ID218"
Type :Standardmeldung 
Symbol : Default
Farbe (Color): weiß                              
Anzeigeformat (Display format): A
Dynamische Anzeige (Dynamic display): nein  
Beispieltext1 (Sample text 1):ParkAssistent\nnicht verfügbar         
Beispieltext2 (Sample text 2): Sensor verschmutzt,\nbitte Sensor reinigen 
Referenzname: PDC_Schmutz                              
quittierbar (acknowledgeable): ja  
Anzeigeposition :Tube 4/5
Acoustics : Ton3</t>
  </si>
  <si>
    <t>When PDC Ausfall vorne is activated, check the status of Type, SymBol, Example Text, Anzeigeposition, Acoustics 
Check out the German_Porsche_J1 document
ID="WarningMessage_ID543"
Type :Standardmeldung
Symbol: Default 
Farbe (Color): weiß                              
Anzeigeformat (Display format): A
Dynamische Anzeige (Dynamic display): nein  
Beispieltext1 (Sample text 1):ParkAssistent\nvorne ausgefallen       
Beispieltext2 (Sample text 2): Service notwendig 
Referenzname: PDC_Service_vorne                               
quittierbar (acknowledgeable): ja  
Anzeigeposition :Tube 4/5
Acoustics : Ton3</t>
  </si>
  <si>
    <t>When PDC Ausfall vorne is activated, check the status of Type, SymBol, Example Text, Anzeigeposition, Acoustics 
Check out the German_Porsche_J1 document
ID="WarningMessage_ID543"
Type :Standardmeldung
Symbol: Default 
Farbe (Color): weiß                              
Anzeigeformat (Display format): A
Dynamische Anzeige (Dynamic display): nein  
Beispieltext1 (Sample text 1):ParkAssistent\nvorne ausgefallen       
Beispieltext2 (Sample text 2): Service notwendig
Referenzname: PDC_Service_vorne                                
quittierbar (acknowledgeable): ja  
Anzeigeposition :Tube 4/5
Acoustics : Ton3</t>
  </si>
  <si>
    <t>When PDC Ausfall hinten is activated, check the status of Type, SymBol, Example Text, Anzeigeposition, Acoustics 
Check out the German_Porsche_J1 document
ID="WarningMessage_ID544"
Type :Standardmeldung
Symbol: Default 
Farbe (Color): weiß                              
Anzeigeformat (Display format): A
Dynamische Anzeige (Dynamic display): nein  
Beispieltext1 (Sample text 1):ParkAssistent\nhinten ausgefallen        
Beispieltext2 (Sample text 2): Service notwendig
Referenzname: PDC_Service_hinten                                
quittierbar (acknowledgeable): ja  
Anzeigeposition :Tube 4/5
Acoustics : Ton3</t>
  </si>
  <si>
    <t>When PDC Ausfall hinten is activated, check the status of Type, SymBol, Example Text, Anzeigeposition, Acoustics 
Check out the German_Porsche_J1 document
ID="WarningMessage_ID544"
Type :Standardmeldung
Symbol: Default 
Farbe (Color): weiß                              
Anzeigeformat (Display format): A
Dynamische Anzeige (Dynamic display): nein  
Beispieltext1 (Sample text 1):ParkAssistent\nhinten ausgefallen        
Beispieltext2 (Sample text 2): Service notwendig  
Referenzname: PDC_Service_hinten                              
quittierbar (acknowledgeable): ja  
Anzeigeposition :Tube 4/5
Acoustics : Ton3</t>
  </si>
  <si>
    <t>When PDC Ausfall hinten is activated, check the status of Type, SymBol, Example Text, Anzeigeposition, Acoustics 
Check out the German_Porsche_J1 document
ID="WarningMessage_ID544"
Type :Standardmeldung
Symbol: Default 
Farbe (Color): weiß                              
Anzeigeformat (Display format): A
Dynamische Anzeige (Dynamic display): nein  
Beispieltext1 (Sample text 1):ParkAssistent\nhinten ausgefallen        
Beispieltext2 (Sample text 2): Service notwendig   
Referenzname: PDC_Service_hinten                             
quittierbar (acknowledgeable): ja  
Anzeigeposition :Tube 4/5
Acoustics : Ton3</t>
  </si>
  <si>
    <t>When PDC Verschmutzungsmeldung vorne is activated, check the status of Type, SymBol, Example Text, Anzeigeposition, Acoustics 
Check out the German_Porsche_J1 document
ID="WarningMessage_ID545"
Type :Standardmeldung
Symbol: Default 
Farbe (Color): weiß                              
Anzeigeformat (Display format): A
Dynamische Anzeige (Dynamic display): nein  
Beispieltext1 (Sample text 1):ParkAssistent\nnicht verfügbar      
Beispieltext2 (Sample text 2):Sensor vorne\nverschmutzt, bitte\nSensor reinigen   
Referenzname: PDC_Schmutz_vorne                             
quittierbar (acknowledgeable): ja
Anzeigeposition :Tube 4/5
Acoustics : Ton3</t>
  </si>
  <si>
    <t>When PDC Verschmutzungsmeldung vorne is activated, check the status of Type, SymBol, Example Text, Anzeigeposition, Acoustics 
Check out the German_Porsche_J1 document
ID="WarningMessage_ID545"
Type :Standardmeldung
Symbol: Default 
Farbe (Color): weiß                              
Anzeigeformat (Display format): A
Dynamische Anzeige (Dynamic display): nein  
Beispieltext1 (Sample text 1):ParkAssistent\nnicht verfügbar      
Beispieltext2 (Sample text 2):Sensor vorne\nverschmutzt, bitte\nSensor reinigen 
Referenzname: PDC_Schmutz_vorne                               
quittierbar (acknowledgeable): ja
Anzeigeposition :Tube 4/5
Acoustics : Ton3</t>
  </si>
  <si>
    <t>When PDC Verschmutzungsmeldung hinten is activated, check the status of Type, SymBol, Example Text, Anzeigeposition, Acoustics 
Check out the German_Porsche_J1 document
ID="WarningMessage_ID546"
Type :Standardmeldung
Symbol: Default 
Farbe (Color): weiß                              
Anzeigeformat (Display format): A
Dynamische Anzeige (Dynamic display): nein  
Beispieltext1 (Sample text 1):ParkAssistent\nnicht verfügbar       
Beispieltext2 (Sample text 2):Sensor hinten\nverschmutzt, bitte\nSensor reinigen  
Referenzname: PDC_Schmutz_hinten                               
quittierbar (acknowledgeable): ja
Anzeigeposition :Tube 4/5
Acoustics : Ton3</t>
  </si>
  <si>
    <t>When PDC Verschmutzungsmeldung hinten is activated, check the status of Type, SymBol, Example Text, Anzeigeposition, Acoustics 
Check out the German_Porsche_J1 document
ID="WarningMessage_ID546"
Type :Standardmeldung
Symbol: Default 
Farbe (Color): weiß                              
Anzeigeformat (Display format): A
Dynamische Anzeige (Dynamic display): nein  
Beispieltext1 (Sample text 1):ParkAssistent\nnicht verfügbar       
Beispieltext2 (Sample text 2):Sensor hinten\nverschmutzt, bitte\nSensor reinigen    
Referenzname: PDC_Schmutz_hinten                             
quittierbar (acknowledgeable): ja
Anzeigeposition :Tube 4/5
Acoustics : Ton3</t>
  </si>
  <si>
    <t>When Side Assist zur Zeit nicht verfügbar is activated, check the status of Type, SymBol, Example Text, Anzeigeposition, Acoustics 
Check out the German_Porsche_J1 document
ID="WarningMessage_ID253"
Type :Standardmeldung 
Symbol : SWA
Farbe (Color): weiß                              
Anzeigeformat (Display format): A
Dynamische Anzeige (Dynamic display): nein  
Beispieltext1 (Sample text 1):SWA nicht\nverfügbar        
Beispieltext2 (Sample text 2):Zustand temporär\nWeiterfahrt möglich       
Referenzname: SideAssist_Fehler                           
quittierbar (acknowledgeable): ja
Anzeigeposition :Tube 4/5
Acoustics : Ton3</t>
  </si>
  <si>
    <t>When Side Assist Systemfehler is activated, check the status of Type, SymBol, Example Text, Anzeigeposition, Acoustics 
Check out the German_Porsche_J1 document
ID="WarningMessage_ID254"
Type :Standardmeldung 
Symbol : SWA
Farbe (Color): weiß                              
Anzeigeformat (Display format): A
Dynamische Anzeige (Dynamic display): nein  
Beispieltext1 (Sample text 1):SWA nicht\nverfügbar      
Beispieltext2 (Sample text 2):Service notwendig
Referenzname: SideAssist_Ausfall                                   
quittierbar (acknowledgeable): ja
Anzeigeposition :Tube 4/5
Acoustics : Ton3</t>
  </si>
  <si>
    <t>When Side Assist Sensoren blockiert is activated, check the status of Type, SymBol, Example Text, Anzeigeposition, Acoustics 
Check out the German_Porsche_J1 document
ID="WarningMessage_ID255"
Type :Standardmeldung 
Symbol : SWA
Farbe (Color): weiß                              
Anzeigeformat (Display format): A
Dynamische Anzeige (Dynamic display): nein  
Beispieltext1 (Sample text 1):SWA nicht\nverfügbar      
Beispieltext2 (Sample text 2):Sensor verschmutzt,\nbitte Heckstoßfänger\nreinigen   
Referenzname: SideAssist_Sensoren                               
quittierbar (acknowledgeable): ja
Anzeigeposition :Tube 4/5
Acoustics : Ton3</t>
  </si>
  <si>
    <t>When Side Assist im Anhängerbetrieb nicht verfügbar is activated, check the status of Type, SymBol, Example Text, Anzeigeposition, Acoustics 
Check out the German_Porsche_J1 document
ID="WarningMessage_ID256"
Type :Hinweismeldung 
Symbol : SWA
Farbe (Color): weiß                              
Anzeigeformat (Display format): A
Dynamische Anzeige (Dynamic display): nein  
Beispieltext1 (Sample text 1):SWA nicht\nverfügbar      
Beispieltext2 (Sample text 2):Kein Spurwechsel-\nassistent bei\nAnhängerbetrieb      
Referenzname: SideAssist_Anhaenger                             
quittierbar (acknowledgeable): ja
Anzeigeposition :Tube 4/5
Acoustics : Ton3</t>
  </si>
  <si>
    <t>When Verkehrszeichenanzeige Sensor prüfen is activated, check the status of Type, SymBol, Example Text, Anzeigeposition, Acoustics 
Check out the German_Porsche_J1 document
ID="WarningMessage_ID303"
Type :Standardmeldung
Symbol: VZA 
Farbe (Color): weiß                              
Anzeigeformat (Display format): A
Dynamische Anzeige (Dynamic display): nein  
Beispieltext1 (Sample text 1):Tempolimitanzeige\nz. Z. eingeschränkt       
Beispieltext2 (Sample text 2):Keine Kamerasicht\nEventuell Scheibe\nreinigen   
Referenzname: VZA_Sensor                    
quittierbar (acknowledgeable): ja
Anzeigeposition :Tube 4/5
Acoustics : Ton3</t>
  </si>
  <si>
    <t>When Verkehrszeichenanzeige Sensor prüfen is activated, check the status of Type, SymBol, Example Text, Anzeigeposition, Acoustics 
Check out the German_Porsche_J1 document
ID="WarningMessage_ID303"
Type :Standardmeldung
Symbol: VZA 
Farbe (Color): weiß                              
Anzeigeformat (Display format): A
Dynamische Anzeige (Dynamic display): nein  
Beispieltext1 (Sample text 1):Tempolimitanzeige\nz. Z. eingeschränkt       
Beispieltext2 (Sample text 2):Keine Kamerasicht\nEventuell Scheibe\nreinigen
Referenzname: VZA_Sensor                       
quittierbar (acknowledgeable): ja
Anzeigeposition :Tube 4/5
Acoustics : Ton3</t>
  </si>
  <si>
    <t>When VZA Navigationsdaten nicht verfügbar is activated, check the status of Type, SymBol, Example Text, Anzeigeposition, Acoustics 
Check out the German_Porsche_J1 document
ID="WarningMessage_ID307"
Type :Standardmeldung
Symbol: VZA 
Farbe (Color): weiß                              
Anzeigeformat (Display format): A
Dynamische Anzeige (Dynamic display): nein  
Beispieltext1 (Sample text 1):Tempolimitanzeige\neingeschränkt        
Beispieltext2 (Sample text 2):Keine Navigationsdaten\nverfügbar   
Referenzname: VZA_NoData                     
quittierbar (acknowledgeable): ja
Anzeigeposition :Tube 4/5
Acoustics : Ton3</t>
  </si>
  <si>
    <t>When VZA Navigationsdaten nicht verfügbar is activated, check the status of Type, SymBol, Example Text, Anzeigeposition, Acoustics 
Check out the German_Porsche_J1 document
ID="WarningMessage_ID307"
Type :Standardmeldung
Symbol: VZA 
Farbe (Color): weiß                              
Anzeigeformat (Display format): A
Dynamische Anzeige (Dynamic display): nein  
Beispieltext1 (Sample text 1):Tempolimitanzeige\neingeschränkt        
Beispieltext2 (Sample text 2):Keine Navigationsdaten\nverfügbar 
Referenzname: VZA_NoData                       
quittierbar (acknowledgeable): ja
Anzeigeposition :Tube 4/5
Acoustics : Ton3</t>
  </si>
  <si>
    <t>When VZA temporär nicht verfügbar  is activated, check the status of Type, SymBol, Example Text, Anzeigeposition, Acoustics 
Check out the German_Porsche_J1 document
ID="WarningMessage_ID323"
Type :Standardmeldung
Symbol: VZA 
Farbe (Color): weiß                              
Anzeigeformat (Display format): A
Dynamische Anzeige (Dynamic display): nein  
Beispieltext1 (Sample text 1):Tempolimitanzeige\nnicht verfügbar          
Beispieltext2 (Sample text 2):Zustand temporär\nWeiterfahrt möglich 
Referenzname: VZA_NotAvailable                        
quittierbar (acknowledgeable): ja
Anzeigeposition :Tube 4/5
Acoustics : Ton3</t>
  </si>
  <si>
    <t>When VZA temporär nicht verfügbar  is activated, check the status of Type, SymBol, Example Text, Anzeigeposition, Acoustics 
Check out the German_Porsche_J1 document
ID="WarningMessage_ID323"
Type :Standardmeldung
Symbol: VZA 
Farbe (Color): weiß                              
Anzeigeformat (Display format): A
Dynamische Anzeige (Dynamic display): nein  
Beispieltext1 (Sample text 1):Tempolimitanzeige\nnicht verfügbar          
Beispieltext2 (Sample text 2):Zustand temporär\nWeiterfahrt möglich  
Referenzname: VZA_NotAvailable                       
quittierbar (acknowledgeable): ja
Anzeigeposition :Tube 4/5
Acoustics : Ton3</t>
  </si>
  <si>
    <t>When VZA temporär nicht verfügbar  is activated, check the status of Type, SymBol, Example Text, Anzeigeposition, Acoustics 
Check out the German_Porsche_J1 document
ID="WarningMessage_ID323"
Type :Standardmeldung
Symbol: VZA 
Farbe (Color): weiß                              
Anzeigeformat (Display format): A
Dynamische Anzeige (Dynamic display): nein  
Beispieltext1 (Sample text 1):Tempolimitanzeige\nnicht verfügbar          
Beispieltext2 (Sample text 2):Zustand temporär\nWeiterfahrt möglich   
Referenzname: VZA_NotAvailable                      
quittierbar (acknowledgeable): ja
Anzeigeposition :Tube 4/5
Acoustics : Ton3</t>
  </si>
  <si>
    <t>When VZA ausserhalb Einsatzgebiet is activated, check the status of Type, SymBol, Example Text, Anzeigeposition, Acoustics 
Check out the German_Porsche_J1 document
ID="WarningMessage_ID324"
Type :Standardmeldung
Symbol: VZA 
Farbe (Color): weiß                              
Anzeigeformat (Display format): A
Dynamische Anzeige (Dynamic display): nein  
Beispieltext1 (Sample text 1):Tempolimitanzeige\nnicht verfügbar           
Beispieltext2 (Sample text 2):Sie befinden sich\naußerhalb des\nEinsatzgebietes  
Referenzname: VZA_OutOpArea                       
quittierbar (acknowledgeable): ja
Anzeigeposition :Tube 4/5
Acoustics : Ton3</t>
  </si>
  <si>
    <t>When VZA ausserhalb Einsatzgebiet is activated, check the status of Type, SymBol, Example Text, Anzeigeposition, Acoustics 
Check out the German_Porsche_J1 document
ID="WarningMessage_ID324"
Type :Standardmeldung
Symbol: VZA 
Farbe (Color): weiß                              
Anzeigeformat (Display format): A
Dynamische Anzeige (Dynamic display): nein  
Beispieltext1 (Sample text 1):Tempolimitanzeige\nnicht verfügbar           
Beispieltext2 (Sample text 2):Sie befinden sich\naußerhalb des\nEinsatzgebietes   
Referenzname: VZA_OutOpArea                      
quittierbar (acknowledgeable): ja
Anzeigeposition :Tube 4/5
Acoustics : Ton3</t>
  </si>
  <si>
    <t xml:space="preserve">When Einfahrverbotswarner is activated, check the status of Type, SymBol, Example Text, Anzeigeposition, Acoustics 
Check out the German_Porsche_J1 document
ID="WarningMessage_ID715"
Type :Hinweismeldung 
Symbol: No_entry_big  
Farbe (Color): rot                               
Anzeigeformat (Display format): B
Dynamische Anzeige (Dynamic display): nein  
Beispieltext1 (Sample text 1):Einfahrt verboten         
Beispieltext2 (Sample text 2):
Referenzname: Einfahrverbot                         
quittierbar (acknowledgeable):  nein  
Anzeigeposition :Tube 1/2 (Area B)
Acoustics : AccTon </t>
  </si>
  <si>
    <t xml:space="preserve">When Einfahrverbotswarner is activated, check the status of Type, SymBol, Example Text, Anzeigeposition, Acoustics 
Check out the German_Porsche_J1 document
ID="WarningMessage_ID715"
Type :Hinweismeldung 
Symbol: No_entry_big  
Farbe (Color): rot                               
Anzeigeformat (Display format): B
Dynamische Anzeige (Dynamic display): nein  
Beispieltext1 (Sample text 1):Einfahrt verboten         
Beispieltext2 (Sample text 2):      
Referenzname: Einfahrverbot                   
quittierbar (acknowledgeable):  nein  
Anzeigeposition :Tube 1/2 (Area B)
Acoustics : AccTon </t>
  </si>
  <si>
    <t xml:space="preserve">When Störung Verkehrszeichenanzeige  is activated, check the status of Type, SymBol, Example Text, Anzeigeposition, Acoustics 
Check out the German_Porsche_J1 document
ID="WarningMessage_ID302"
Type :Standardmeldung  
Symbol: VZA 
Farbe (Color): weiß                                
Anzeigeformat (Display format): A
Dynamische Anzeige (Dynamic display): nein  
Beispieltext1 (Sample text 1):Tempolimitanzeige\nnicht verfügbar          
Beispieltext2 (Sample text 2):: Service notwendig 
Referenzname: VZA_Stoerung                         
quittierbar (acknowledgeable):  ja
Anzeigeposition :Tube 4/5 (Area D)
Acoustics : Ton3 </t>
  </si>
  <si>
    <t xml:space="preserve">When Störung Verkehrszeichenanzeige  is activated, check the status of Type, SymBol, Example Text, Anzeigeposition, Acoustics 
Check out the German_Porsche_J1 document
ID="WarningMessage_ID302"
Type :Standardmeldung  
Symbol: VZA 
Farbe (Color): weiß                                
Anzeigeformat (Display format): A
Dynamische Anzeige (Dynamic display): nein  
Beispieltext1 (Sample text 1):Tempolimitanzeige\nnicht verfügbar          
Beispieltext2 (Sample text 2): Service notwendig  
Referenzname: VZA_Stoerung                        
quittierbar (acknowledgeable):  ja
Anzeigeposition :Tube 4/5 (Area D)
Acoustics : Ton3 </t>
  </si>
  <si>
    <t>When LKS - Keine Kamerasicht is activated, check the status of Type, SymBol, Example Text, Anzeigeposition, Acoustics 
Check out the German_Porsche_J1 document
ID="WarningMessage_ID328"
Type :Standardmeldung
Symbol: LDW 
Farbe (Color): weiß                                
Anzeigeformat (Display format): A
Dynamische Anzeige (Dynamic display): nein  
Beispieltext1 (Sample text 1):Spurhalteassistent\neingeschränkt        
Beispieltext2 (Sample text 2):Keine Kamerasicht\nEventuell Scheibe\nreinigen  
Referenzname: LKS_Sensor                   
quittierbar (acknowledgeable):  ja
Anzeigeposition :Tube 4/5 (Area D)
Acoustics : Ton3</t>
  </si>
  <si>
    <t>When LKS - Temporär nicht verfügbar  is activated, check the status of Type, SymBol, Example Text, Anzeigeposition, Acoustics 
Check out the German_Porsche_J1 document
ID="WarningMessage_ID329"
Type :Standardmeldung
Symbol: LDW 
Farbe (Color): weiß                                
Anzeigeformat (Display format): A
Dynamische Anzeige (Dynamic display): nein  
Beispieltext1 (Sample text 1):Spurhalteassistent\neingeschränkt        
Beispieltext2 (Sample text 2):Zustand temporär\nWeiterfahrt möglich     
Referenzname: LKS_NotAvailable                 
quittierbar (acknowledgeable):  ja
Anzeigeposition :Tube 4/5 (Area D)
Acoustics : Ton3</t>
  </si>
  <si>
    <t>When LKS - Systemfehler is activated, check the status of Type, SymBol, Example Text, Anzeigeposition, Acoustics 
Check out the German_Porsche_J1 document
ID="WarningMessage_ID330"
Type :Standardmeldung
Symbol: LDW 
Farbe (Color): weiß                                
Anzeigeformat (Display format): A
Dynamische Anzeige (Dynamic display): nein  
Beispieltext1 (Sample text 1):Spurhalteassistent\nnicht verfügbar        
Beispieltext2 (Sample text 2):Weiterfahrt möglich\nService notwendig 
Referenzname: LKS_Stoerung                      
quittierbar (acknowledgeable):  ja
Anzeigeposition :Tube 4/5 (Area D)
Acoustics : Ton3</t>
  </si>
  <si>
    <t>When LKS - Systemfehler is activated, check the status of Type, SymBol, Example Text, Anzeigeposition, Acoustics 
Check out the German_Porsche_J1 document
ID="WarningMessage_ID330"
Type :Standardmeldung
Symbol: LDW 
Farbe (Color): weiß                                
Anzeigeformat (Display format): A
Dynamische Anzeige (Dynamic display): nein  
Beispieltext1 (Sample text 1):Spurhalteassistent\nnicht verfügbar        
Beispieltext2 (Sample text 2):Weiterfahrt möglich\nService notwendig      
Referenzname: LKS_Stoerung                 
quittierbar (acknowledgeable):  ja
Anzeigeposition :Tube 4/5 (Area D)
Acoustics : Ton3</t>
  </si>
  <si>
    <t xml:space="preserve">When LKS Akustik is activated, check the status of Type, SymBol, Example Text, Anzeigeposition, Acoustics 
Type :Akustikmeldung
Symbol:  - 
Farbe (Color): -                       
Anzeigeformat (Display format): n/a 
Dynamische Anzeige (Dynamic display): nein  
Beispieltext1 (Sample text 1): 
Beispieltext2 (Sample text 2):        
Referenzname: LKS_Akustik              
quittierbar (acknowledgeable):  nein 
Acoustics :LKS_Ton </t>
  </si>
  <si>
    <t>When Aktive Spurführung nicht verfuegbar is activated, check the status of Type, SymBol, Example Text, Anzeigeposition, Acoustics 
Check out the German_Porsche_J1 document
ID="WarningMessage_ID562"
Type :Standardmeldung
Symbol: ACA 
Farbe (Color): weiß                                
Anzeigeformat (Display format): A
Dynamische Anzeige (Dynamic display): nein  
Beispieltext1 (Sample text 1):Aktive Spur-\nführung gestört         
Beispieltext2 (Sample text 2):Service notwendig  
Referenzname: Aktive Spurführung_nicht_verfuegbar                      
quittierbar (acknowledgeable):  ja
Anzeigeposition :Tube 4/5
Acoustics : Ton3</t>
  </si>
  <si>
    <t>When Aktive Spurführung Keine Sensorsicht is activated, check the status of Type, SymBol, Example Text, Anzeigeposition, Acoustics 
Check out the German_Porsche_J1 document
ID="WarningMessage_ID563"
Type :Standardmeldung
Symbol: ACA 
Farbe (Color): weiß                                
Anzeigeformat (Display format): A
Dynamische Anzeige (Dynamic display): nein  
Beispieltext1 (Sample text 1):Aktive Spur-\nführung gestört          
Beispieltext2 (Sample text 2):Sensor verschmutzt,\nbitte Sensor reinigen      
Referenzname: Aktive_Spurfuehrung_Sensor                  
quittierbar (acknowledgeable):  ja
Anzeigeposition :Tube 4/5
Acoustics : Ton3</t>
  </si>
  <si>
    <t xml:space="preserve">
When Abblendlicht einschalten is activated, check the status of Type, SymBol, Example Text, Anzeigeposition, Acoustics 
Check out the German_Porsche_J1 document
ID="WarningMessage_ID385"
Type :Standardmeldung 
Symbol : Night_Vision
Farbe (Color): weiß                                
Anzeigeformat (Display format): A
Dynamische Anzeige (Dynamic display): nein  
Beispieltext1 (Sample text 1):Nachtsicht-\nassistent         
Beispieltext2 (Sample text 2):Abblendlicht\neinschalten     
Referenzname: W_NV_Licht                    
quittierbar (acknowledgeable):  ja
Anzeigeposition :Tube 4/5
Acoustics : Ton3</t>
  </si>
  <si>
    <t>When Fußgängermarkierung nicht verfügbar is activated, check the status of Type, SymBol, Example Text, Anzeigeposition, Acoustics 
Check out the German_Porsche_J1 document
ID="WarningMessage_ID386"
Type :Standardmeldung 
Symbol : Night_Vision
Farbe (Color): weiß                                
Anzeigeformat (Display format): A
Dynamische Anzeige (Dynamic display): nein  
Beispieltext1 (Sample text 1):Nachtsicht-\nassistent         
Beispieltext2 (Sample text 2):Fußgängermarkierung\nnicht verfügbar     
Referenzname: W_NV_Fussg_nv                     
quittierbar (acknowledgeable):  ja
Anzeigeposition :Tube 4/5
Acoustics : Ton3</t>
  </si>
  <si>
    <t>When Nachtsichtassistent zur Zeit nicht verfügbar is activated, check the status of Type, SymBol, Example Text, Anzeigeposition, Acoustics 
Check out the German_Porsche_J1 document
ID="WarningMessage_ID387"
Type :Standardmeldung 
Symbol : Night_Vision
Farbe (Color): weiß                                
Anzeigeformat (Display format): A
Dynamische Anzeige (Dynamic display): nein  
Beispieltext1 (Sample text 1):\n         
Beispieltext2 (Sample text 2):Nachtsichtassistent\nnicht verfügbar   
Referenzname: W_NV_Nachts_nv                        
quittierbar (acknowledgeable):  ja
Anzeigeposition :Tube 4/5
Acoustics : Ton3</t>
  </si>
  <si>
    <t>When Nachtsichtassistent zur Zeit nicht verfügbar is activated, check the status of Type, SymBol, Example Text, Anzeigeposition, Acoustics 
Check out the German_Porsche_J1 document
ID="WarningMessage_ID387"
Type :Standardmeldung 
Symbol : Night_Vision
Farbe (Color): weiß                                
Anzeigeformat (Display format): A
Dynamische Anzeige (Dynamic display): nein  
Beispieltext1 (Sample text 1):\n         
Beispieltext2 (Sample text 2):Nachtsichtassistent\nnicht verfügbar  
Referenzname: W_NV_Nachts_nv                         
quittierbar (acknowledgeable):  ja
Anzeigeposition :Tube 4/5
Acoustics : Ton3</t>
  </si>
  <si>
    <t>When Nachtsichtassistent Systemfehler is activated, check the status of Type, SymBol, Example Text, Anzeigeposition, Acoustics 
Check out the German_Porsche_J1 document
ID="WarningMessage_ID388"
Type :Standardmeldung 
Symbol : Night_Vision
Farbe (Color): weiß                                
Anzeigeformat (Display format): A
Dynamische Anzeige (Dynamic display): nein  
Beispieltext1 (Sample text 1):Fehler Nacht-\nsichtassistent          
Beispieltext2 (Sample text 2):Weiterfahrt möglich
Referenzname: W_NV_Sysfehler                            
quittierbar (acknowledgeable):  ja
Anzeigeposition :Tube 4/5
Acoustics : Ton3</t>
  </si>
  <si>
    <t>When Fußgängermarkierung deaktiviert is activated, check the status of Type, SymBol, Example Text, Anzeigeposition, Acoustics 
Check out the German_Porsche_J1 document
ID="WarningMessage_ID443"
Type :Standardmeldung 
Symbol : Night_Vision
Farbe (Color): weiß                                
Anzeigeformat (Display format): A
Dynamische Anzeige (Dynamic display): nein  
Beispieltext1 (Sample text 1):Nachtsicht-\nassistent          
Beispieltext2 (Sample text 2):Fußgängermarkierung\nnicht verfügbar 
Referenzname: W_NV_Fussg_deak                            
quittierbar (acknowledgeable):  ja
Anzeigeposition :Tube 4/5
Acoustics : Ton3</t>
  </si>
  <si>
    <t>When NV Blindheit erkannt is activated, check the status of Type, SymBol, Example Text, Anzeigeposition, Acoustics 
Check out the German_Porsche_J1 document
ID="WarningMessage_ID444"
Type :Standardmeldung 
Symbol : Night_Vision
Farbe (Color): weiß                                
Anzeigeformat (Display format): A
Dynamische Anzeige (Dynamic display): nein  
Beispieltext1 (Sample text 1): Nachtsichtassistent. Keine Kamerasicht,           
Beispieltext2 (Sample text 2):Kamera in der Frontschürze reinigen.        
Referenzname: W_NV_Blind                      
quittierbar (acknowledgeable):  ja
Anzeigeposition :Tube 4/5
Acoustics : Ton3</t>
  </si>
  <si>
    <t xml:space="preserve">When Personenwarnung is activated, check the status of Type, SymBol, Example Text, Anzeigeposition, Acoustics 
Check out the German_Porsche_J1 document
ID="WarningMessage_ID471"
Type :Standardmeldung 
Symbol : NV_Pedest 
Farbe (Color): rot                                
Anzeigeformat (Display format): B
Dynamische Anzeige (Dynamic display): nein  
Beispieltext1 (Sample text 1): Kollisionsgefahr            
Beispieltext2 (Sample text 2): 0
Referenzname: NV_Person                             
quittierbar (acknowledgeable):  nein
Anzeigeposition :Tube 1/2 (Area B)
Acoustics : AccTon </t>
  </si>
  <si>
    <t>When Tierwarnung is activated, check the status of Type, SymBol, Example Text, Anzeigeposition, Acoustics 
Check out the German_Porsche_J1 document
ID="WarningMessage_ID472"
Type :Standardmeldung 
Symbol : NV_Animal 
Farbe (Color): rot                                
Anzeigeformat (Display format): B
Dynamische Anzeige (Dynamic display): nein  
Beispieltext1 (Sample text 1): Kollisionsgefahr            
Beispieltext2 (Sample text 2) : 0
Referenzname: NV_Tier                           
quittierbar (acknowledgeable):  nein
Anzeigeposition :Tube1/2
Acoustics : AccTon</t>
  </si>
  <si>
    <t>When Systemstörung is activated, check the status of Type, SymBol, Example Text, Anzeigeposition, Acoustics 
Check out the German_Porsche_J1 document
ID="WarningMessage_ID487"
Type :Standardmeldung 
Symbol : AWV-Symbol (Status)
Farbe (Color): weiß                                 
Anzeigeformat (Display format): A
Dynamische Anzeige (Dynamic display): nein  
Beispieltext1 (Sample text 1): Warn- und Bremsassistent gestört             
Beispieltext2 (Sample text 2): Service notwendig  
Referenzname: PAS_Systemstoerung                          
quittierbar (acknowledgeable):  ja
Anzeigeposition :Tube 4/5
Acoustics : Ton3</t>
  </si>
  <si>
    <t>When Systemstörung is activated, check the status of Type, SymBol, Example Text, Anzeigeposition, Acoustics 
Check out the German_Porsche_J1 document
ID="WarningMessage_ID487"
Type :Standardmeldung 
Symbol : AWV-Symbol (Status)
Farbe (Color): weiß                                 
Anzeigeformat (Display format): A
Dynamische Anzeige (Dynamic display): nein  
Beispieltext1 (Sample text 1): Warn- und Bremsassistent gestört             
Beispieltext2 (Sample text 2): Service notwendig 
Referenzname: PAS_Systemstoerung                           
quittierbar (acknowledgeable):  ja
Anzeigeposition :Tube 4/5
Acoustics : Ton3</t>
  </si>
  <si>
    <t>When Sensor verschmutzt is activated, check the status of Type, SymBol, Example Text, Anzeigeposition, Acoustics 
Check out the German_Porsche_J1 document
ID="WarningMessage_ID488"
Type :Standardmeldung 
Symbol : AWV-Symbol (Status)
Farbe (Color): weiß                                 
Anzeigeformat (Display format): A
Dynamische Anzeige (Dynamic display): nein  
Beispieltext1 (Sample text 1): Warn- und Bremsassistent eingeschränkt             
Beispieltext2 (Sample text 2): Sensor verschmutzt,\nbitte Sensor reinigen 
Referenzname: PAS_Blindheit                           
quittierbar (acknowledgeable):  ja
Anzeigeposition :Tube 4/5
Acoustics : Ton3</t>
  </si>
  <si>
    <t>When Anhängerbetrieb  is activated, check the status of Type, SymBol, Example Text, Anzeigeposition, Acoustics 
Check out the German_Porsche_J1 document
ID="WarningMessage_ID489"
Type :Standardmeldung 
Symbol : AWV-Symbol (Status)
Farbe (Color): weiß                                 
Anzeigeformat (Display format): A
Dynamische Anzeige (Dynamic display): nein  
Beispieltext1 (Sample text 1): Warn- und Bremsassistent eingeschränkt            
Beispieltext2 (Sample text 2): Anhänger erkannt
Referenzname: PAS_Anhaenger                            
quittierbar (acknowledgeable):  ja
Anzeigeposition :Tube 4/5
Acoustics : Ton3</t>
  </si>
  <si>
    <t>When eingeschränkt is activated, check the status of Type, SymBol, Example Text, Anzeigeposition, Acoustics 
Check out the German_Porsche_J1 document
ID="WarningMessage_ID490"
Type :Standardmeldung 
Symbol : AWV-Symbol (Status)
Farbe (Color): weiß                                 
Anzeigeformat (Display format): A
Dynamische Anzeige (Dynamic display): nein  
Beispieltext1 (Sample text 1): Warn- und Bremsassistent eingeschränkt             
Beispieltext2 (Sample text 2):  Siehe Betriebsanleitung              
Referenzname: PAS_eingeschraenkt                
quittierbar (acknowledgeable):  ja
Anzeigeposition :Tube 4/5
Acoustics : Ton3</t>
  </si>
  <si>
    <t>When eingeschränkt is activated, check the status of Type, SymBol, Example Text, Anzeigeposition, Acoustics 
Check out the German_Porsche_J1 document
ID="WarningMessage_ID490"
Type :Standardmeldung 
Symbol : AWV-Symbol (Status)
Farbe (Color): weiß                                 
Anzeigeformat (Display format): A
Dynamische Anzeige (Dynamic display): nein  
Beispieltext1 (Sample text 1): Warn- und Bremsassistent eingeschränkt             
Beispieltext2 (Sample text 2):  Siehe Betriebsanleitung        
Referenzname: PAS_eingeschraenkt                      
quittierbar (acknowledgeable):  ja
Anzeigeposition :Tube 4/5
Acoustics : Ton3</t>
  </si>
  <si>
    <t>When eingeschränkt is activated, check the status of Type, SymBol, Example Text, Anzeigeposition, Acoustics 
Check out the German_Porsche_J1 document
ID="WarningMessage_ID490"
Type :Standardmeldung 
Symbol : AWV-Symbol (Status)
Farbe (Color): weiß                                 
Anzeigeformat (Display format): A
Dynamische Anzeige (Dynamic display): nein  
Beispieltext1 (Sample text 1): Warn- und Bremsassistent eingeschränkt             
Beispieltext2 (Sample text 2):  Siehe Betriebsanleitung         
Referenzname: PAS_eingeschraenkt                     
quittierbar (acknowledgeable):  ja
Anzeigeposition :Tube 4/5
Acoustics : Ton3</t>
  </si>
  <si>
    <t>When eingeschränkt is activated, check the status of Type, SymBol, Example Text, Anzeigeposition, Acoustics 
Check out the German_Porsche_J1 document
ID="WarningMessage_ID490"
Type :Standardmeldung 
Symbol : AWV-Symbol (Status)
Farbe (Color): weiß                                 
Anzeigeformat (Display format): A
Dynamische Anzeige (Dynamic display): nein  
Beispieltext1 (Sample text 1): Warn- und Bremsassistent eingeschränkt             
Beispieltext2 (Sample text 2):  Siehe Betriebsanleitung   
Referenzname: PAS_eingeschraenkt                           
quittierbar (acknowledgeable):  ja
Anzeigeposition :Tube 4/5
Acoustics : Ton3</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</si>
  <si>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0
Referenzname: PAS_Kollision                            
quittierbar (acknowledgeable):  nein 
Anzeigeposition :Tube 1/2 (area B)
Acoustics : AccTon</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</si>
  <si>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0
Referenzname: PAS_Kollision                         
quittierbar (acknowledgeable):  nein 
Anzeigeposition :Tube 1/2 (area B)
Acoustics : AccTon</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</si>
  <si>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0
Referenzname: PAS_Kollision                              
quittierbar (acknowledgeable):  nein 
Anzeigeposition :Tube 1/2 (area B)
Acoustics : AccTon</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</si>
  <si>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0
Referenzname: PAS_Kollision                             
quittierbar (acknowledgeable):  nein 
Anzeigeposition :Tube 1/2 (area B)
Acoustics : AccTon</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</si>
  <si>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0
Referenzname: PAS_Kollision                           
quittierbar (acknowledgeable):  nein 
Anzeigeposition :Tube 1/2 (area B)
Acoustics : AccTon</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</si>
  <si>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0
Referenzname: PAS_Kollision                               
quittierbar (acknowledgeable):  nein 
Anzeigeposition :Tube 1/2 (area B)
Acoustics : AccTon</t>
  </si>
  <si>
    <t>When Warnung bei Kollisionsgefahr is activated, check the status of Type, SymBol, Example Text, Anzeigeposition, Acoustics 
Check out the German_Porsche_J1 document
ID="WarningMessage_ID491"
Type :Standardmeldung 
Symbol : AWV Warn
Farbe (Color): rot                                 
Anzeigeformat (Display format): B
Dynamische Anzeige (Dynamic display): nein  
Beispieltext1 (Sample text 1): Kollisionsgefahr              
Beispieltext2 (Sample text 2): 
Referenzname: PAS_Kollision                              
quittierbar (acknowledgeable):  nein 
Anzeigeposition :Tube 1/2 (area B)
Acoustics : AccTon</t>
  </si>
  <si>
    <t>When Ausstiegswarnung schaltet sich ab is activated, check the status of Type, SymBol, Example Text, Anzeigeposition, Acoustics 
Check out the German_Porsche_J1 document
ID="WarningMessage_ID496"
Type :Standardmeldung
Symbol: ASW 
Farbe (Color): weiß                                  
Anzeigeformat (Display format): A
Dynamische Anzeige (Dynamic display): nein  
Beispieltext1 (Sample text 1): \n               
Beispieltext2 (Sample text 2): Ausstiegswarnung wird\nausgeschaltet          
Referenzname: ASW_Aus                      
quittierbar (acknowledgeable):  ja
Anzeigeposition :Tube 4/5
Acoustics : keine</t>
  </si>
  <si>
    <t>When ASW zur Zeit nicht verfügbar is activated, check the status of Type, SymBol, Example Text, Anzeigeposition, Acoustics 
Check out the German_Porsche_J1 document
ID="WarningMessage_ID501"
Type :Standardmeldung
Symbol: ASW 
Farbe (Color): weiß                                  
Anzeigeformat (Display format): A
Dynamische Anzeige (Dynamic display): nein  
Beispieltext1 (Sample text 1): Ausstiegswarnung\nnicht verfügbar          
Beispieltext2 (Sample text 2): Zustand temporär\nWeiterfahrt möglich       
Referenzname: ASW_Fehler                        
quittierbar (acknowledgeable):  ja 
Anzeigeposition :Tube 4/5
Acoustics : Ton3</t>
  </si>
  <si>
    <t>When ASW Systemfehler is activated, check the status of Type, SymBol, Example Text, Anzeigeposition, Acoustics 
Check out the German_Porsche_J1 document
ID="WarningMessage_ID856"
Type :Standardmeldung
Symbol: ASW 
Farbe (Color): weiß                                  
Anzeigeformat (Display format): A
Dynamische Anzeige (Dynamic display): nein  
Beispieltext1 (Sample text 1): Ausstiegswarnung nicht verfügbar           
Beispieltext2 (Sample text 2): Service notwendig  
Referenzname: ASW_Systemfehler                              
quittierbar (acknowledgeable):  ja 
Anzeigeposition :Tube 4/5
Acoustics : Ton3</t>
  </si>
  <si>
    <t>When ASW im Anhängerbetrieb nicht verfügbar is activated, check the status of Type, SymBol, Example Text, Anzeigeposition, Acoustics 
Check out the German_Porsche_J1 document
ID="WarningMessage_ID861"
Type: Hinweismeldung 
Symbol: ASW 
Farbe (Color): weiß                                  
Anzeigeformat (Display format): A
Dynamische Anzeige (Dynamic display): nein  
Beispieltext1 (Sample text 1): Ausstiegswarnung nicht verfügbar              
Beispieltext2 (Sample text 2): Keine Ausstiegswarnung bei Anhängerbetrieb     
Referenzname: ASW_Anhaengerbetrieb                          
quittierbar (acknowledgeable):  ja 
Anzeigeposition :Tube 4/5
Acoustics : Ton3</t>
  </si>
  <si>
    <t>When  ASW Sensor blockiert  is activated, check the status of Type, SymBol, Example Text, Anzeigeposition, Acoustics 
Check out the German_Porsche_J1 document
ID="WarningMessage_ID866"
Type :Standardmeldung
Symbol: ASW 
Farbe (Color): weiß                                  
Anzeigeformat (Display format): A
Dynamische Anzeige (Dynamic display): nein  
Beispieltext1 (Sample text 1): Ausstiegswarnung nicht verfügbar               
Beispieltext2 (Sample text 2): Sensor verschmutzt, Heckstoßfänger reinigen.              
Referenzname: ASW_blockiert                  
quittierbar (acknowledgeable):  ja 
Anzeigeposition :Tube 4/5
Acoustics : Ton3</t>
  </si>
  <si>
    <t>When APW Systemfehler is activated, check the status of Type, SymBol, Example Text, Anzeigeposition, Acoustics 
Check out the German_Porsche_J1 document
ID="WarningMessage_ID857"
Type :Standardmeldung
Symbol: RCTA  
Farbe (Color): weiß                                  
Anzeigeformat (Display format): A
Dynamische Anzeige (Dynamic display): nein  
Beispieltext1 (Sample text 1): Ausparkwarner nicht verfügbar            
Beispieltext2 (Sample text 2): Service notwendig 
Referenzname: APW_Systemfehler                               
quittierbar (acknowledgeable):  ja 
Anzeigeposition :Tube 4/5
Acoustics : Ton3</t>
  </si>
  <si>
    <t>When RCTA zur Zeit nicht verfügbar is activated, check the status of Type, SymBol, Example Text, Anzeigeposition, Acoustics 
Check out the German_Porsche_J1 document
ID="WarningMessage_ID502"
Type :Standardmeldung
Symbol: RCTA 
Farbe (Color): weiß                                  
Anzeigeformat (Display format): A
Dynamische Anzeige (Dynamic display): nein  
Beispieltext1 (Sample text 1): Ausparkwarner\nnicht verfügbar             
Beispieltext2 (Sample text 2): Zustand temporär\nWeiterfahrt möglich 
Referenzname: RCTA_Fehler                                 
quittierbar (acknowledgeable):  ja 
Anzeigeposition :Tube 4/5
Acoustics : Ton3</t>
  </si>
  <si>
    <t>When RCTA im Anhängerbetrieb nicht verfügbar is activated, check the status of Type, SymBol, Example Text, Anzeigeposition, Acoustics 
Check out the German_Porsche_J1 document
ID="WarningMessage_ID862"
Type: Hinweismeldung 
Symbol: RCTA 
Farbe (Color): weiß                                  
Anzeigeformat (Display format): A
Dynamische Anzeige (Dynamic display): nein  
Beispieltext1 (Sample text 1): Ausparkwarner nicht verfügbar               
Beispieltext2 (Sample text 2): Kein Ausparkwarner bei Anhängerbetrieb      
Referenzname: RCTA_Anhaengerbetrieb                       
quittierbar (acknowledgeable):  ja 
Anzeigeposition :Tube 4/5
Acoustics : Ton3</t>
  </si>
  <si>
    <t>When RCTA Sensor blockiert is activated, check the status of Type, SymBol, Example Text, Anzeigeposition, Acoustics 
Check out the German_Porsche_J1 document
ID="WarningMessage_ID867"
Type: Standardmeldung  
Symbol: RCTA 
Farbe (Color): weiß                                  
Anzeigeformat (Display format): A
Dynamische Anzeige (Dynamic display): nein  
Beispieltext1 (Sample text 1): Ausparkwarner nicht verfügbar                  
Beispieltext2 (Sample text 2): Sensor verschmutzt, Heckstoßfänger reinigen     
Referenzname: RCTA_blockiert                         
quittierbar (acknowledgeable):  ja 
Anzeigeposition :Tube 4/5
Acoustics : Ton3</t>
  </si>
  <si>
    <t>When SWA/ASW zur Zeit nicht verfügbar is activated, check the status of Type, SymBol, Example Text, Anzeigeposition, Acoustics 
Check out the German_Porsche_J1 document
ID="WarningMessage_ID503"
Type :Standardmeldung
Symbol: Default 
Farbe (Color): weiß                                  
Anzeigeformat (Display format): A
Dynamische Anzeige (Dynamic display): nein  
Beispieltext1 (Sample text 1): SWA/ASW nicht\nverfügbar                   
Beispieltext2 (Sample text 2): Zustand temporär\nWeiterfahrt möglich 
Referenzname: SWA_ASW_Fehler              
quittierbar (acknowledgeable):  ja 
Anzeigeposition :Tube 4/5
Acoustics : Ton3</t>
  </si>
  <si>
    <t>When SSWA/ASW Systemfehler is activated, check the status of Type, SymBol, Example Text, Anzeigeposition, Acoustics 
Check out the German_Porsche_J1 document
ID="WarningMessage_ID858"
Type :Standardmeldung
Symbol: Default 
Farbe (Color): weiß                                  
Anzeigeformat (Display format): A
Dynamische Anzeige (Dynamic display): nein  
Beispieltext1 (Sample text 1): SWA/ASW nicht verfügbar                    
Beispieltext2 (Sample text 2): Service notwendig  
Referenzname: SWA_ASW_Systemfehler                              
quittierbar (acknowledgeable):  ja 
Anzeigeposition :Tube 4/5
Acoustics : Ton3</t>
  </si>
  <si>
    <t>When SWA/ASW im Anhängerbetrieb nicht verfügbar is activated, check the status of Type, SymBol, Example Text, Anzeigeposition, Acoustics 
Check out the German_Porsche_J1 document
ID="WarningMessage_ID863"
Type : Hinweismeldung 
Symbol: Default 
Farbe (Color): weiß                                  
Anzeigeformat (Display format): A
Dynamische Anzeige (Dynamic display): nein  
Beispieltext1 (Sample text 1): SWA/ASW nicht verfügbar                   
Beispieltext2 (Sample text 2): Systeme bei Anhängerbetrieb nicht verfügbar     
Referenzname: SWA_ASW_Anhaengerbetrieb                            
quittierbar (acknowledgeable):  ja 
Anzeigeposition :Tube 4/5
Acoustics : Ton3</t>
  </si>
  <si>
    <t>When SWA/ASW Sensoren blockiert is activated, check the status of Type, SymBol, Example Text, Anzeigeposition, Acoustics 
Check out the German_Porsche_J1 document
ID="WarningMessage_ID868"
Type :Standardmeldung
Symbol: Default 
Farbe (Color): weiß                                  
Anzeigeformat (Display format): A
Dynamische Anzeige (Dynamic display): nein  
Beispieltext1 (Sample text 1): SWA/ASW nicht verfügbar                    
Beispieltext2 (Sample text 2): Sensor verschmutzt, Heckstoßfänger reinigen           
Referenzname: SWA_ASW_blockiert                     
quittierbar (acknowledgeable):  ja 
Anzeigeposition :Tube 4/5
Acoustics : Ton3</t>
  </si>
  <si>
    <t>When SWA/RCTA zur Zeit nicht verfügbar is activated, check the status of Type, SymBol, Example Text, Anzeigeposition, Acoustics 
Check out the German_Porsche_J1 document
ID="WarningMessage_ID504"
Type :Standardmeldung
Symbol: Default 
Farbe (Color): weiß                                  
Anzeigeformat (Display format): A
Dynamische Anzeige (Dynamic display): nein  
Beispieltext1 (Sample text 1): SWA/APW\nnicht verfügbar                     
Beispieltext2 (Sample text 2): Zustand temporär\nWeiterfahrt möglich   
Referenzname: SWA_RCTA_Fehler                             
quittierbar (acknowledgeable):  ja
Anzeigeposition :Tube 4/5
Acoustics : Ton3</t>
  </si>
  <si>
    <t xml:space="preserve">1.1.When SWA/ASW/RCTA Sensoren blockiert is activated, check the status of Type, SymBol, Example Text, Anzeigeposition, Acoustics 
Check out the German_Porsche_J1 document
ID="WarningMessage_ID508"
Type :Standardmeldung
Symbol: Default 
Farbe (Color): weiß                                  
Anzeigeformat (Display format): A
Dynamische Anzeige (Dynamic display): nein  
Beispieltext1 (Sample text 1): SWA/ASW/APW\nnicht verfügbar       
Beispieltext2 (Sample text 2):Sensor verschmutzt,\n Heckstoßfänger\nreinigen   
Referenzname: HR_Sensoren_blockiert                                
quittierbar (acknowledgeable):  ja
Anzeigeposition :Tube 4/5
Acoustics : Ton3
1.2 When Getriebefehler Bitte anhalten und P einlegen is activated, check the status of Type, SymBol, Example Text, Anzeigeposition, Acoustics 
Check out the German_Porsche_J1 document
ID="WarningMessage_ID699"
Type :Standardmeldung 
Symbol : Default 
Farbe (Color): weiß                                  
Anzeigeformat (Display format): A
Dynamische Anzeige (Dynamic display): nein  
Beispieltext1 (Sample text 1):  \nnicht verfügbar                     
Beispieltext2 (Sample text 2): Sensor verschmutzt,\n Sensor reinigen   
Referenzname: HR_Sensoren_blockiert_2                              
quittierbar (acknowledgeable):  ja
Anzeigeposition :Tube 4/5
Acoustics : Ton3 
</t>
  </si>
  <si>
    <t xml:space="preserve">When SWA/RCTA Systemfehler is activated, check the status of Type, SymBol, Example Text, Anzeigeposition, Acoustics 
Check out the German_Porsche_J1 document
ID="WarningMessage_ID859"
Type :Standardmeldung 
Symbol : Default 
Farbe (Color): weiß                                  
Anzeigeformat (Display format): A
Dynamische Anzeige (Dynamic display): nein  
Beispieltext1 (Sample text 1):  SWA/APW nicht verfügbar                   
Beispieltext2 (Sample text 2): Service notwendig      
Referenzname: SWA_RCTA_Systemfehler                           
quittierbar (acknowledgeable):  ja
Anzeigeposition :Tube 4/5
Acoustics : Ton3 </t>
  </si>
  <si>
    <t xml:space="preserve">When SWA/RCTA im Anhängerbetrieb nicht verfügbar is activated, check the status of Type, SymBol, Example Text, Anzeigeposition, Acoustics 
Check out the German_Porsche_J1 document
ID="WarningMessage_ID864"
Type :Standardmeldung 
Symbol : Default 
Farbe (Color): weiß                                  
Anzeigeformat (Display format): A
Dynamische Anzeige (Dynamic display): nein  
Beispieltext1 (Sample text 1):  SWA/APW nicht verfügbar                  
Beispieltext2 (Sample text 2): Systeme bei Anhängerbetrieb nicht verfügbar   
Referenzname: SWA_RCTA_Anhängerbetrieb                              
quittierbar (acknowledgeable):  ja
Anzeigeposition :Tube 4/5
Acoustics : Ton3 </t>
  </si>
  <si>
    <t>When ASW/RCTA zur Zeit nicht verfügbar is activated, check the status of Type, SymBol, Example Text, Anzeigeposition, Acoustics 
Check out the German_Porsche_J1 document
ID="WarningMessage_ID505"
Type :Standardmeldung
Symbol: Default 
Farbe (Color): weiß                                  
Anzeigeformat (Display format): A
Dynamische Anzeige (Dynamic display): nein  
Beispieltext1 (Sample text 1): ASW/APW\nnicht verfügbar                   
Beispieltext2 (Sample text 2): Zustand temporär\nWeiterfahrt möglich       
Referenzname: ASW_RCTA_Fehler                         
quittierbar (acknowledgeable):  ja
Anzeigeposition :Tube 4/5
Acoustics : Ton3</t>
  </si>
  <si>
    <t xml:space="preserve">When ASW/RCTA Systemfehler is activated, check the status of Type, SymBol, Example Text, Anzeigeposition, Acoustics 
Check out the German_Porsche_J1 document
ID="WarningMessage_ID860"
Type :Standardmeldung 
Symbol : Default 
Farbe (Color): weiß                                  
Anzeigeformat (Display format): A
Dynamische Anzeige (Dynamic display): nein  
Beispieltext1 (Sample text 1): ASW/APW nicht verfügbar                 
Beispieltext2 (Sample text 2): Service notwendig      
Referenzname: ASW_RCTA_Systemfehler                           
quittierbar (acknowledgeable):  ja
Anzeigeposition :Tube 4/5
Acoustics : Ton3 </t>
  </si>
  <si>
    <t xml:space="preserve">When ASW/RCTA im Anhängerbetrieb nicht verfügbar is activated, check the status of Type, SymBol, Example Text, Anzeigeposition, Acoustics 
Check out the German_Porsche_J1 document
ID="WarningMessage_ID865"
Type :Hinweismeldung 
Symbol : Default 
Farbe (Color): weiß                                  
Anzeigeformat (Display format): A
Dynamische Anzeige (Dynamic display): nein  
Beispieltext1 (Sample text 1): ASW/APW nicht verfügbar                  
Beispieltext2 (Sample text 2): Systeme bei Anhängerbetrieb nicht verfügbar       
Referenzname: ASW_RCTA_Anhängerbetrieb                           
quittierbar (acknowledgeable):  ja
Anzeigeposition :Tube 4/5
Acoustics : Ton3 </t>
  </si>
  <si>
    <t xml:space="preserve">When ASW/RCTA Sensoren blockiert  is activated, check the status of Type, SymBol, Example Text, Anzeigeposition, Acoustics 
Check out the German_Porsche_J1 document
ID="WarningMessage_ID869"
Type :Standardmeldung 
Symbol : Default 
Farbe (Color): weiß                                  
Anzeigeformat (Display format): A
Dynamische Anzeige (Dynamic display): nein  
Beispieltext1 (Sample text 1): ASW/APW nicht verfügbar                  
Beispieltext2 (Sample text 2): Sensor verschmutzt, Heckstoßfänger reinigen 
Referenzname: ASW_RCTA_blockiert                                  
quittierbar (acknowledgeable):  ja
Anzeigeposition :Tube 4/5
Acoustics : Ton3 </t>
  </si>
  <si>
    <t xml:space="preserve">When SWA/ASW/RCTA im Anhängerbetrieb nicht verfügbar is activated, check the status of Type, SymBol, Example Text, Anzeigeposition, Acoustics 
Check out the German_Porsche_J1 document
ID="WarningMessage_ID495"
Type :Hinweismeldung 
Symbol : Default 
Farbe (Color): weiß                                  
Anzeigeformat (Display format): A
Dynamische Anzeige (Dynamic display): nein  
Beispieltext1 (Sample text 1): SWA/ASW/APW\nnicht verfügbar                
Beispieltext2 (Sample text 2): Systeme bei\nAnhängerbetrieb\nnicht verfügbar    
Referenzname: HR_Anhaenger                                
quittierbar (acknowledgeable):  ja
Anzeigeposition :Tube 4/5
Acoustics : Ton3 </t>
  </si>
  <si>
    <t>When SWA/ASW/RCTA Systemfehler is activated, check the status of Type, SymBol, Example Text, Anzeigeposition, Acoustics 
Check out the German_Porsche_J1 document
ID="WarningMessage_ID507"
Type :Standardmeldung
Symbol: Default 
Farbe (Color): weiß                                  
Anzeigeformat (Display format): A
Dynamische Anzeige (Dynamic display): nein  
Beispieltext1 (Sample text 1): SWA/ASW/APW\nnicht verfügbar        
Beispieltext2 (Sample text 2):Service notwendig 
Referenzname: HR_Ausfall                                   
quittierbar (acknowledgeable):  ja
Anzeigeposition :Tube 4/5
Acoustics : Ton3</t>
  </si>
  <si>
    <t xml:space="preserve">When Bremsruck für APW und KAS nicht verfügbar. PSM inaktiv.  is activated, check the status of Type, SymBol, Example Text, Anzeigeposition, Acoustics 
Check out the German_Porsche_J1 document
ID="WarningMessage_ID797"
Type :Standardmeldung
Symbol: Default 
Farbe (Color): weiß                                  
Anzeigeformat (Display format): A
Dynamische Anzeige (Dynamic display): nein  
Beispieltext1 (Sample text 1): Assistenzsysteme eingeschränkt       
Beispieltext2 (Sample text 2):PSM inaktiv, Warnruck nicht verfügbar    
Referenzname: RCTA_KAS_ESC_aus                                
quittierbar (acknowledgeable):  ja
Anzeigeposition :Tube 4/5
Acoustics : keine </t>
  </si>
  <si>
    <t>When KAS Systemfehler is activated, check the status of Type, SymBol, Example Text, Anzeigeposition, Acoustics 
Check out the German_Porsche_J1 document
ID="WarningMessage_ID499"
Type :Standardmeldung
Symbol: KAS 
Farbe (Color): weiß                                  
Anzeigeformat (Display format): A
Dynamische Anzeige (Dynamic display): nein  
Beispieltext1 (Sample text 1): Kreuzungsassist.\nnicht verfügbar      
Beispieltext2 (Sample text 2):Service notwendig      
Referenzname: KAS_Ausfall                               
quittierbar (acknowledgeable):  ja
Anzeigeposition :Tube 4/5
Acoustics : Ton3</t>
  </si>
  <si>
    <t>When KAS Sensoren blockiert is activated, check the status of Type, SymBol, Example Text, Anzeigeposition, Acoustics 
Check out the German_Porsche_J1 document
ID="WarningMessage_ID500"
Type :Standardmeldung
Symbol: KAS 
Farbe (Color): weiß                                  
Anzeigeformat (Display format): A
Dynamische Anzeige (Dynamic display): nein  
Beispieltext1 (Sample text 1): Kreuzungsassist.\nnicht verfügbar      
Beispieltext2 (Sample text 2):Sensor verschmutzt,\n Frontstoßfänger\nreinigen   
Referenzname: KAS_Sensoren_blockiert                                
quittierbar (acknowledgeable):  ja
Anzeigeposition :Tube 4/5
Acoustics : Ton3</t>
  </si>
  <si>
    <t>When KAS zur Zeit nicht verfügbar  is activated, check the status of Type, SymBol, Example Text, Anzeigeposition, Acoustics 
Check out the German_Porsche_J1 document
ID="WarningMessage_ID874"
Type :Standardmeldung
Symbol: KAS 
Farbe (Color): weiß                                  
Anzeigeformat (Display format): A
Dynamische Anzeige (Dynamic display): nein  
Beispieltext1 (Sample text 1): Kreuzungsassistent nicht verfügbar 
Beispieltext2 (Sample text 2):Zustand temporär, Weiterfahrt möglich. 
Referenzname: KAS_Fehler_2                                  
quittierbar (acknowledgeable):  ja
Anzeigeposition :Tube 4/5
Acoustics : Ton3</t>
  </si>
  <si>
    <t>When Warnung bei Kollisionsgefahr is activated, check the status of Type, SymBol, Example Text, Anzeigeposition, Acoustics 
Check out the German_Porsche_J1 document
ID="WarningMessage_ID911"
Type :Standardmeldung
Symbol: -- 
Farbe (Color): weiß                                  
Anzeigeformat (Display format): B
Dynamische Anzeige (Dynamic display): ja   
Beispieltext1 (Sample text 1): Kollisionsgefahr  
Beispieltext2 (Sample text 2):                            
quittierbar (acknowledgeable):  nein 
Anzeigeposition :Tube 1/2 (Area B)
Acoustics :  AccTon  
Referenzname: KAS_Kollision</t>
  </si>
  <si>
    <t>When Warnung Unfall in der bevorliegenden Strecke is activated, check the status of Type, SymBol, Example Text, Anzeigeposition, Acoustics 
Check out the German_Porsche_J1 document
ID="WarningMessage_ID547"
Type :Standardmeldung 
Symbol: LGI_Unfall 
Farbe (Color): weiß                                  
Anzeigeformat (Display format): B
Dynamische Anzeige (Dynamic display): nein    
Beispieltext1 (Sample text 1): Unfall voraus   
Beispieltext2 (Sample text 2):    
Referenzname: LGI_Unfall                          
quittierbar (acknowledgeable):  ja
Anzeigeposition :Tube1/2
Acoustics : keine</t>
  </si>
  <si>
    <t>When Warnung Panne in der bevorliegenden Strecke is activated, check the status of Type, SymBol, Example Text, Anzeigeposition, Acoustics 
Check out the German_Porsche_J1 document
ID="WarningMessage_ID548"
Type :Standardmeldung 
Symbol: LGI_Panne 
Farbe (Color): weiß                                  
Anzeigeformat (Display format): B
Dynamische Anzeige (Dynamic display): nein    
Beispieltext1 (Sample text 1): Panne voraus    
Beispieltext2 (Sample text 2):  
Referenzname: LGI_Panne                            
quittierbar (acknowledgeable):  ja
Anzeigeposition :Tube1/2
Acoustics : keine</t>
  </si>
  <si>
    <t>When Warnung Sichtbehinderung in der bevorliegenden Strecke is activated, check the status of Type, SymBol, Example Text, Anzeigeposition, Acoustics 
Check out the German_Porsche_J1 document
ID="WarningMessage_ID549"
Type :Hinweismeldung
Symbol: LGI_Sicht 
Farbe (Color): weiß                                  
Anzeigeformat (Display format): B
Dynamische Anzeige (Dynamic display): nein    
Beispieltext1 (Sample text 1): Eingeschr. Sicht 
Beispieltext2 (Sample text 2):    
Referenzname: LGI_Sichtbehinderung                          
quittierbar (acknowledgeable):  ja
Anzeigeposition :Tube1/2
Acoustics : keine</t>
  </si>
  <si>
    <t>When Warnung Schleudergefahr in der bevorliegenden Strecke is activated, check the status of Type, SymBol, Example Text, Anzeigeposition, Acoustics 
Check out the German_Porsche_J1 document
ID="WarningMessage_ID550"
Type :Hinweismeldung
Symbol: LGI_Traktion 
Farbe (Color): weiß                                   
Anzeigeformat (Display format): B
Dynamische Anzeige (Dynamic display): nein    
Beispieltext1 (Sample text 1): Schleudergefahr 
Beispieltext2 (Sample text 2):                            
quittierbar (acknowledgeable): ja   
Anzeigeposition :Tube1/2 (Area B)
Acoustics : keine
Referenzname: LGI_Schleudergefahr</t>
  </si>
  <si>
    <t>When EA aktiv - Fahrzeugführung übernehmen is activated, check the status of Type, SymBol, Example Text, Anzeigeposition, Acoustics 
Check out the German_Porsche_J1 document
ID="WarningMessage_ID552"
Type :Standardmeldung
Symbol: AWV Warn 
Farbe (Color): rot                                  
Anzeigeformat (Display format): B
Dynamische Anzeige (Dynamic display): nein    
Beispieltext1 (Sample text 1): Fahrerübernahme 
Beispieltext2 (Sample text 2):
Referenzname: EA_aktiv                            
quittierbar (acknowledgeable):  nein 
Anzeigeposition :Tube1/2 (Area B)
Acoustics : Ton1</t>
  </si>
  <si>
    <t>When EA Nothalt wird durchgeführt is activated, check the status of Type, SymBol, Example Text, Anzeigeposition, Acoustics 
Check out the German_Porsche_J1 document
ID="WarningMessage_ID553"
Type :Standardmeldung
Symbol: AWV Warn 
Farbe (Color): rot                                  
Anzeigeformat (Display format): B
Dynamische Anzeige (Dynamic display): nein    
Beispieltext1 (Sample text 1): Nothalt aktiv  
Beispieltext2 (Sample text 2): 
Referenzname: EA_Nothalt                             
quittierbar (acknowledgeable):  nein
Anzeigeposition :Tube1/2
Acoustics : Ton1</t>
  </si>
  <si>
    <t>When EA Nothalt durchgeführt is activated, check the status of Type, SymBol, Example Text, Anzeigeposition, Acoustics 
Check out the German_Porsche_J1 document
ID="WarningMessage_ID554"
Type :Standardmeldung
Symbol: EA_small 
Farbe (Color): weiß                                   
Anzeigeformat (Display format): A
Dynamische Anzeige (Dynamic display): nein    
Beispieltext1 (Sample text 1): Nothalt wurde\ndurchgeführt   
Beispieltext2 (Sample text 2): Fahrerübernahme\nnotwendig      
Referenzname: EA_Nothalt_durchgefuehrt                       
quittierbar (acknowledgeable):  ja 
Anzeigeposition :Tube1/2
Acoustics : keine</t>
  </si>
  <si>
    <t>When EA Verbindung zum Notruf wird aufgebaut is activated, check the status of Type, SymBol, Example Text, Anzeigeposition, Acoustics 
Check out the German_Porsche_J1 document
ID="WarningMessage_ID555"
Type :Standardmeldung
Symbol: EA_small 
Farbe (Color): weiß                                   
Anzeigeformat (Display format): A
Dynamische Anzeige (Dynamic display): nein    
Beispieltext1 (Sample text 1): Nothalt wurde\ndurchgeführt   
Beispieltext2 (Sample text 2): Notruf wird\naufgebaut   
Referenzname: EA_Notruf                           
quittierbar (acknowledgeable):  nein  
Anzeigeposition :Tube1/2
Acoustics : Ton1</t>
  </si>
  <si>
    <t>When EA deaktiviert is activated, check the status of Type, SymBol, Example Text, Anzeigeposition, Acoustics 
Check out the German_Porsche_J1 document
ID="WarningMessage_ID556"
Type :Infomeldung 
Symbol: Info 
Farbe (Color): weiß                                   
Anzeigeformat (Display format): I
Dynamische Anzeige (Dynamic display): nein    
Beispieltext1 (Sample text 1): Nothaltefunktion\ndeaktiviert   
Referenzname: EA_deaktiviert  
Beispieltext2 (Sample text 2):                             
quittierbar (acknowledgeable):  nein
Anzeigeposition :Tube 4/5
Acoustics : keine</t>
  </si>
  <si>
    <t>When EA Eingriff abgebrochen is activated, check the status of Type, SymBol, Example Text, Anzeigeposition, Acoustics 
Check out the German_Porsche_J1 document
ID="WarningMessage_ID557"
Type :Standardmeldung
Symbol: EA_small 
Farbe (Color): weiß                                   
Anzeigeformat (Display format): A
Dynamische Anzeige (Dynamic display): nein    
Beispieltext1 (Sample text 1): Eingriff wurde\nabgebrochen    
Beispieltext2 (Sample text 2): Siehe Betriebsanleitung   
Referenzname: EA_Abbruch                             
quittierbar (acknowledgeable):  ja 
Anzeigeposition :Tube 4/5
Acoustics : Ton3</t>
  </si>
  <si>
    <t>When EA nicht verfügbar reversibel is activated, check the status of Type, SymBol, Example Text, Anzeigeposition, Acoustics 
Check out the German_Porsche_J1 document
ID="WarningMessage_ID558"
Type :Standardmeldung
Symbol: EA_small 
Farbe (Color): weiß                                   
Anzeigeformat (Display format): A
Dynamische Anzeige (Dynamic display): nein    
Beispieltext1 (Sample text 1): Nothaltefunktion\nnicht verfügbar     
Beispieltext2 (Sample text 2): Zustand temporär\nWeiterfahrt möglich   
Referenzname: EA_nicht_verfuegbar_rev                              
quittierbar (acknowledgeable):  ja 
Anzeigeposition :Tube 4/5
Acoustics : Ton3</t>
  </si>
  <si>
    <t>When EA nicht verfügbar irreversibel is activated, check the status of Type, SymBol, Example Text, Anzeigeposition, Acoustics 
Check out the German_Porsche_J1 document
ID="WarningMessage_ID559"
Type :Standardmeldung
Symbol: EA_small 
Farbe (Color): weiß                                   
Anzeigeformat (Display format): A
Dynamische Anzeige (Dynamic display): nein    
Beispieltext1 (Sample text 1): Nothaltefunktion\nnicht verfügbar     
Beispieltext2 (Sample text 2): Zustand temporär\nWeiterfahrt möglich    
Referenzname: EA_nicht_verfuegbar_irrev                             
quittierbar (acknowledgeable):  ja 
Anzeigeposition :Tube 4/5
Acoustics : Ton3</t>
  </si>
  <si>
    <t>When Parkvorgang abgebrochen Gaspedal betätigt Fahrerübernahme notwendig is activated, check the status of Type, SymBol, Example Text, Anzeigeposition, Acoustics 
Check out the German_Porsche_J1 document
ID="WarningMessage_ID569"
Type :Standardmeldung
Symbol: IPA 
Farbe (Color): weiß                                   
Anzeigeformat (Display format): A
Dynamische Anzeige (Dynamic display): nein    
Beispieltext1 (Sample text 1): Parkvorgang\nabgebrochen   
Beispieltext2 (Sample text 2): Gaspedal betätigt\nFahrerübernahme\nnotwendig 
Referenzname: IPA_Abbruch_Gaspedal                                
quittierbar (acknowledgeable):  ja 
Anzeigeposition :Tube1/2 (Area B )
Acoustics : Ton3</t>
  </si>
  <si>
    <t>When Parkvorgang beendet 
 Weiterfahrt möglich  is activated, check the status of Type, SymBol, Example Text, Anzeigeposition, Acoustics 
Check out the German_Porsche_J1 document
ID="WarningMessage_ID570"
Type :Standardmeldung
Symbol: IPA 
Farbe (Color): weiß                                   
Anzeigeformat (Display format): A
Dynamische Anzeige (Dynamic display): nein    
Beispieltext1 (Sample text 1): Parkvorgang\nbeendet    
Beispieltext2 (Sample text 2): Fahrerübernahme notwendig      
Referenzname: IPA_Beendet_Weiterfahrt_1                           
quittierbar (acknowledgeable):  ja 
Anzeigeposition :Tube1/2 (Area B )
Acoustics : Ton3</t>
  </si>
  <si>
    <t xml:space="preserve">
When Autom. Ausparken nicht möglich. Lücke zu klein. is activated, check the status of Type, SymBol, Example Text, Anzeigeposition, Acoustics 
Check out the German_Porsche_J1 document
ID="WarningMessage_ID571"
Type :Standardmeldung
Symbol: IPA 
Farbe (Color): weiß                                   
Anzeigeformat (Display format): A
Dynamische Anzeige (Dynamic display): nein    
Beispieltext1 (Sample text 1): Autom. Ausparken\nnicht möglich 
Beispieltext2 (Sample text 2): Lücke zu klein  
Referenzname: IPA_Ausparken_Unterbrechung                              
quittierbar (acknowledgeable):  ja 
Anzeigeposition :Tube1/2
Acoustics : Ton3</t>
  </si>
  <si>
    <t>When "IPA_Taster" betätigen um "Funktionsname" zu aktivierren is activated, check the status of Type, SymBol, Example Text, Anzeigeposition, Acoustics 
Check out the German_Porsche_J1 document
ID="WarningMessage_ID572"
Type :Standardmeldung
Symbol: IPA 
Farbe (Color): weiß                                   
Anzeigeformat (Display format): A
Dynamische Anzeige (Dynamic display): nein    
Beispieltext1 (Sample text 1): \n  
Beispieltext2 (Sample text 2): Suche auswählen, um\nParkunterstützung\nzu aktivieren           
Referenzname: IPA_Unterbrechung_Fahrtaster_1                    
quittierbar (acknowledgeable):  ja 
Anzeigeposition :Tube1/2
Acoustics : Ton3</t>
  </si>
  <si>
    <t>When Parkvorgang abgebrochen Lenkeingriff erkannt Fahrerübernahme notwendig is activated, check the status of Type, SymBol, Example Text, Anzeigeposition, Acoustics 
Check out the German_Porsche_J1 document
ID="WarningMessage_ID573"
Type :Standardmeldung
Symbol: IPA 
Farbe (Color): weiß                                   
Anzeigeformat (Display format): A
Dynamische Anzeige (Dynamic display): nein    
Beispieltext1 (Sample text 1): Parkvorgang\nabgebrochen 
Beispieltext2 (Sample text 2): Lenkeingriff erkannt\nFahrerübernahme\nnotwendig
Referenzname: IPA_Abbruch_Lenkeingriff                                
quittierbar (acknowledgeable):  ja
Anzeigeposition :Tube1/2
Acoustics : Ton3</t>
  </si>
  <si>
    <t>When Parkvorgang unterbrochen Bremse betätigen und Fahrtaster gedrückt halten,  um Vorgang fortzusetzen is activated, check the status of Type, SymBol, Example Text, Anzeigeposition, Acoustics 
Check out the German_Porsche_J1 document
ID="WarningMessage_ID574"
Type :Standardmeldung
Symbol: IPA 
Farbe (Color): weiß                                   
Anzeigeformat (Display format): A
Dynamische Anzeige (Dynamic display): nein    
Beispieltext1 (Sample text 1): Parkvorgang\nunterbrochen  
Beispieltext2 (Sample text 2): Zum Fortsetzen Bremse\nbetätigen und Fahrtaste\nerneut gedrückt halten   
Referenzname: IPA_Unterbrechung_Bremse                              
quittierbar (acknowledgeable):  ja
Anzeigeposition :Tube1/2
Acoustics : Ton3</t>
  </si>
  <si>
    <t>When Parkvorgang unterbrochen Fahrtaster erneut halten, um Vorgang fortzusetzen is activated, check the status of Type, SymBol, Example Text, Anzeigeposition, Acoustics 
Check out the German_Porsche_J1 document
ID="WarningMessage_ID575"
Type :Standardmeldung
Symbol: IPA 
Farbe (Color): weiß                                   
Anzeigeformat (Display format): A
Dynamische Anzeige (Dynamic display): nein    
Beispieltext1 (Sample text 1): Parkvorgang\nunterbrochen   
Beispieltext2 (Sample text 2):  Zum Fortsetzen\nFahrtaste erneut\ngedrückt halten 
Referenzname: IPA_Unterbrechung_Fahrtaster_2                                  
quittierbar (acknowledgeable):  ja
Anzeigeposition :Tube1/2
Acoustics : Ton3</t>
  </si>
  <si>
    <t>When Parkvorgang unterbrochen
Bitte Türen/Heckklappe schließen, um Parkvorgang fortzusetzen is activated, check the status of Type, SymBol, Example Text, Anzeigeposition, Acoustics 
Check out the German_Porsche_J1 document
ID="WarningMessage_ID576"
Type :Standardmeldung
Symbol: IPA 
Farbe (Color): weiß                                   
Anzeigeformat (Display format): A
Dynamische Anzeige (Dynamic display): nein    
Beispieltext1 (Sample text 1): Parkvorgang\nunterbrochen   
Beispieltext2 (Sample text 2):  Bitte Türen und\nHeckklappe schließen    
Referenzname: IPA_Unterbrechung_Tuer_1                               
quittierbar (acknowledgeable):  ja
Anzeigeposition :Tube1/2
Acoustics : Ton3</t>
  </si>
  <si>
    <t>When Parkvorgang abgebrochen
Wählhebel betätigt
Fahrerübernahme notwendig is activated, check the status of Type, SymBol, Example Text, Anzeigeposition, Acoustics 
Check out the German_Porsche_J1 document
ID="WarningMessage_ID577"
Type :Standardmeldung
Symbol: IPA 
Farbe (Color): weiß                                   
Anzeigeformat (Display format): A
Dynamische Anzeige (Dynamic display): nein    
Beispieltext1 (Sample text 1): Parkvorgang \nabgebrochen    
Beispieltext2 (Sample text 2): Wählhebel betätigt\nFahrerübernahme\nnotwendig     
Referenzname: IPA_Abbruch_Waehlhebel                               
quittierbar (acknowledgeable):  ja
Anzeigeposition :Tube1/2
Acoustics : Ton3</t>
  </si>
  <si>
    <t xml:space="preserve">
When Parkvorgang abgebrochen Zeitüberschreitung Fahrerübernahme notwendig is activated, check the status of Type, SymBol, Example Text, Anzeigeposition, Acoustics 
Check out the German_Porsche_J1 document
ID="WarningMessage_ID578"
Type :Standardmeldung
Symbol: IPA 
Farbe (Color): weiß                                   
Anzeigeformat (Display format): A
Dynamische Anzeige (Dynamic display): nein    
Beispieltext1 (Sample text 1): Parkvorgang \nabgebrochen    
Beispieltext2 (Sample text 2): Zeitüberschreitung\nFahrerübernahme\nnotwendig
Referenzname: IPA_Abbruch_Zeitueberschreitung_1                             
quittierbar (acknowledgeable):  ja
Anzeigeposition :Tube1/2
Acoustics : Ton3</t>
  </si>
  <si>
    <t>When Parkvorgang abgebrochen Hindernis erkannt
Fahrerübernahme notwendig is activated, check the status of Type, SymBol, Example Text, Anzeigeposition, Acoustics 
Check out the German_Porsche_J1 document
ID="WarningMessage_ID579"
Type :Standardmeldung
Symbol: IPA 
Farbe (Color): weiß                                   
Anzeigeformat (Display format): A
Dynamische Anzeige (Dynamic display): nein    
Beispieltext1 (Sample text 1): Parkvorgang\nabgebrochen     
Beispieltext2 (Sample text 2): Hindernis erkannt\nFahrerübernahme\nnotwendig     
Referenzname: IPA_Abbruch_Hindernis                         
quittierbar (acknowledgeable):  ja
Anzeigeposition :Tube1/2
Acoustics : Ton3</t>
  </si>
  <si>
    <t>When Parkvorgang abgebrochen
Sensorik eingeschränkt
Fahrerübernahme notwendig is activated, check the status of Type, SymBol, Example Text, Anzeigeposition, Acoustics 
Check out the German_Porsche_J1 document
ID="WarningMessage_ID580"
Type :Standardmeldung
Symbol: IPA 
Farbe (Color): weiß                                   
Anzeigeformat (Display format): A
Dynamische Anzeige (Dynamic display): nein    
Beispieltext1 (Sample text 1): Akt. Einparkunter-\nstützung gestört        
Beispieltext2 (Sample text 2): Sensorik eingeschränkt                             
quittierbar (acknowledgeable):  ja
Anzeigeposition :Tube1/2
Acoustics : Ton3
Referenzname: IPA_Abbruch_Sensorik</t>
  </si>
  <si>
    <t>When Parkvorgang abgebrochen
Zeitüberschreitung
Motor wird ausgeschaltet is activated, check the status of Type, SymBol, Example Text, Anzeigeposition, Acoustics 
Check out the German_Porsche_J1 document
ID="WarningMessage_ID581"
Type :Standardmeldung
Symbol: IPA 
Farbe (Color): weiß                                   
Anzeigeformat (Display format): A
Dynamische Anzeige (Dynamic display): nein    
Beispieltext1 (Sample text 1): Parkvorgang\nabgebrochen       
Beispieltext2 (Sample text 2): Zeitüberschreitung\nMotor wird\nausgeschaltet 
Referenzname: IPA_Abbruch_Zeitueberschreitung_2                      
quittierbar (acknowledgeable):  ja
Anzeigeposition :Tube1/2
Acoustics : Ton3</t>
  </si>
  <si>
    <t>When ParkAssistent nicht verfügbar
Seitenspiegel ausklappen is activated, check the status of Type, SymBol, Example Text, Anzeigeposition, Acoustics 
Check out the German_Porsche_J1 document
ID="WarningMessage_ID582"
Type :Standardmeldung
Symbol: IPA 
Farbe (Color): weiß                                   
Anzeigeformat (Display format): A
Dynamische Anzeige (Dynamic display): nein    
Beispieltext1 (Sample text 1): Parkunterstützung\nnicht verfügbar       
Beispieltext2 (Sample text 2): Seitenspiegel\nausklappen  
Referenzname: IPA_Unterbrechung_Spiegel                    
quittierbar (acknowledgeable):  ja
Anzeigeposition :Tube 4/5
Acoustics : Ton3</t>
  </si>
  <si>
    <t>When PSM deaktiviert
PSM aktivieren, um
ParkAssistent zu verwenden is activated, check the status of Type, SymBol, Example Text, Anzeigeposition, Acoustics 
Check out the German_Porsche_J1 document
ID="WarningMessage_ID583"
Type :Standardmeldung
Symbol: IPA 
Farbe (Color): weiß                                   
Anzeigeformat (Display format): A
Dynamische Anzeige (Dynamic display): nein    
Beispieltext1 (Sample text 1): PSM deaktiviert        
Beispieltext2 (Sample text 2): PSM aktivieren, um\nParkunterstützung\nzu verwenden  
Referenzname: IPA_Unterbrechung_PSM                      
quittierbar (acknowledgeable):  ja
Anzeigeposition :Tube 4/5
Acoustics : Ton3</t>
  </si>
  <si>
    <t>When ParkAssistent nicht verfügbar
Türen schließen, um ParkAssistent zu verwenden is activated, check the status of Type, SymBol, Example Text, Anzeigeposition, Acoustics 
Check out the German_Porsche_J1 document
ID="WarningMessage_ID584"
Type :Standardmeldung
Symbol: IPA 
Farbe (Color): weiß                                   
Anzeigeformat (Display format): A
Dynamische Anzeige (Dynamic display): nein    
Beispieltext1 (Sample text 1):  Parkunterstützung\nnicht verfügbar          
Beispieltext2 (Sample text 2): Bitte Türen und\nHeckklappe schließen
Referenzname: IPA_Unterbrechung_Tuer_2                        
quittierbar (acknowledgeable):  ja
Anzeigeposition :Tube 4/5
Acoustics : Ton3</t>
  </si>
  <si>
    <t>When Hindernis in Fahrt-
richtung erkannt is activated, check the status of Type, SymBol, Example Text, Anzeigeposition, Acoustics 
Check out the German_Porsche_J1 document
ID="WarningMessage_ID585"
Type :Standardmeldung
Symbol: IPA 
Farbe (Color): weiß                                   
Anzeigeformat (Display format): A
Dynamische Anzeige (Dynamic display): nein    
Beispieltext1 (Sample text 1):\n          
Beispieltext2 (Sample text 2): Hindernis in Fahrt-\nrichtung erkannt   
Referenzname: IPA_Unterbrechung_Hindernis                 
quittierbar (acknowledgeable):  ja
Anzeigeposition :Tube 4/5
Acoustics : Ton3</t>
  </si>
  <si>
    <t>When Gangwahl nicht verfügbar
Schlüssel authentifizieren is activated, check the status of Type, SymBol, Example Text, Anzeigeposition, Acoustics 
Check out the German_Porsche_J1 document
ID="WarningMessage_ID586"
Type :Standardmeldung
Symbol: IPA 
Farbe (Color): weiß                                   
Anzeigeformat (Display format): A
Dynamische Anzeige (Dynamic display): nein    
Beispieltext1 (Sample text 1):Gangwahl nicht\nverfügbar           
Beispieltext2 (Sample text 2):  Schlüssel\nauthentifizieren 
Referenzname: IPA_Unterbrechung_Schluessel                    
quittierbar (acknowledgeable):  ja
Anzeigeposition :Tube1/2
Acoustics : Ton3</t>
  </si>
  <si>
    <t>When Fernbedienetes Parken aktiv Zur Fahrerübernahme Bremse betätigen und Zündanlassschalter drehen is activated, check the status of Type, SymBol, Example Text, Anzeigeposition, Acoustics 
Check out the German_Porsche_J1 document
ID="WarningMessage_ID587"
Type :Standardmeldung
Symbol: IPA 
Farbe (Color): weiß                                   
Anzeigeformat (Display format): A
Dynamische Anzeige (Dynamic display): nein    
Beispieltext1 (Sample text 1):Parkpilot aktiv            
Beispieltext2 (Sample text 2): Zur Fahrerübernahme\nBremse betätigen und\nZündschlüssel drehen   
Referenzname: IPA_Fahreruebernahme                 
quittierbar (acknowledgeable):  ja
Anzeigeposition :Tube1/2
Acoustics : Ton3</t>
  </si>
  <si>
    <t>When Parkvorgang abgebrochen
Weiterfahrt möglich is activated, check the status of Type, SymBol, Example Text, Anzeigeposition, Acoustics 
Check out the German_Porsche_J1 document
ID="WarningMessage_ID588"
Type :Standardmeldung
Symbol: IPA 
Farbe (Color): weiß                                   
Anzeigeformat (Display format): A
Dynamische Anzeige (Dynamic display): nein    
Beispieltext1 (Sample text 1):Parkvorgang\nabgebrochen        
Beispieltext2 (Sample text 2): Fahrerübernahme\nnotwendig
Referenzname: IPA_Abbruch_Weiterfahrt                     
quittierbar (acknowledgeable):  ja
Anzeigeposition :Tube1/2
Acoustics : Ton3</t>
  </si>
  <si>
    <t>When "Funktionsname"
wurde beendet is activated, check the status of Type, SymBol, Example Text, Anzeigeposition, Acoustics 
Check out the German_Porsche_J1 document
ID="WarningMessage_ID590"
Type :Infomeldung 
Symbol: Info 
Farbe (Color): weiß                                   
Anzeigeformat (Display format): I
Dynamische Anzeige (Dynamic display): nein    
Beispieltext1 (Sample text 1):Einparkunterstützung\nwurde beendet   
Beispieltext2 (Sample text 2): 
Referenzname: IPA_beendet                     
quittierbar (acknowledgeable):  ja
Anzeigeposition :Tube 4/5
Acoustics : Ton3</t>
  </si>
  <si>
    <t>When "Funktionsname"
wurde beendet
PSM-Eingriff
Bitte Fahrt fortsetzen is activated, check the status of Type, SymBol, Example Text, Anzeigeposition, Acoustics 
Check out the German_Porsche_J1 document
ID="WarningMessage_ID591"
Type :Standardmeldung
Symbol: IPA 
Farbe (Color): weiß                                   
Anzeigeformat (Display format): A
Dynamische Anzeige (Dynamic display): nein    
Beispieltext1 (Sample text 1):PSM-Eingriff   
Beispieltext2 (Sample text 2):Bitte Fahrt fortsetzen
Referenzname: IPA_beendet_PSM                       
quittierbar (acknowledgeable):  ja
Anzeigeposition :Tube1/2
Acoustics : Ton3</t>
  </si>
  <si>
    <t>When "Funktionsname"
wurde beendet
Zeitüberschreitung
Bitte Fahrt fortsetzen is activated, check the status of Type, SymBol, Example Text, Anzeigeposition, Acoustics 
Check out the German_Porsche_J1 document
ID="WarningMessage_ID592"
Type :Standardmeldung
Symbol: IPA 
Farbe (Color): weiß                                   
Anzeigeformat (Display format): A
Dynamische Anzeige (Dynamic display): nein    
Beispieltext1 (Sample text 1):Parkunterstützung\nwurde beendet  
Beispieltext2 (Sample text 2):Zeitüberschreitung\nBitte Fahrt fortsetzen    
Referenzname: IPA_Zeitlimit                    
quittierbar (acknowledgeable):  ja
Anzeigeposition :Tube1/2
Acoustics : Ton3</t>
  </si>
  <si>
    <t>When Verkehr erkannt
Fahrtaster erneut gedrückt
halten, um Parkvorgang
fortzusetzen is activated, check the status of Type, SymBol, Example Text, Anzeigeposition, Acoustics 
Check out the German_Porsche_J1 document
ID="WarningMessage_ID593"
Type :Standardmeldung
Symbol: IPA 
Farbe (Color): weiß                                   
Anzeigeformat (Display format): A
Dynamische Anzeige (Dynamic display): nein    
Beispieltext1 (Sample text 1):Verkehr erkannt 
Beispieltext2 (Sample text 2):Fahrtaste erneut ge-\ndrückt halten, um Park-\nvorgang fortzusetzen 
Referenzname: IPA_Unterbrechung_Verkehr                       
quittierbar (acknowledgeable):  ja
Anzeigeposition :Tube1/2
Acoustics : Ton3</t>
  </si>
  <si>
    <t>When Parkvorgang
abgebrochen
PSM-Eingriff
Fahrerübernahme
notwendig is activated, check the status of Type, SymBol, Example Text, Anzeigeposition, Acoustics 
Check out the German_Porsche_J1 document
ID="WarningMessage_ID594"
Type :Standardmeldung
Symbol: IPA 
Farbe (Color): weiß                                   
Anzeigeformat (Display format): A
Dynamische Anzeige (Dynamic display): nein    
Beispieltext1 (Sample text 1): Parkvorgang\nabgebrochen  
Beispieltext2 (Sample text 2):PSM-Eingriff\nFahrerübernahme\nnotwendig     
Referenzname: IPA_Abbruch_PSM               
quittierbar (acknowledgeable):  ja
Anzeigeposition :Tube1/2
Acoustics : Ton3</t>
  </si>
  <si>
    <t>When Parkvorgang abgebrochen
Rangierfläche zu klein
Fahrerübernahme
notwendig is activated, check the status of Type, SymBol, Example Text, Anzeigeposition, Acoustics 
Check out the German_Porsche_J1 document
ID="WarningMessage_ID595"
Type :Standardmeldung
Symbol: IPA 
Farbe (Color): weiß                                   
Anzeigeformat (Display format): A
Dynamische Anzeige (Dynamic display): nein    
Beispieltext1 (Sample text 1): Parkvorgang\nabgebrochen   
Beispieltext2 (Sample text 2):Rangierfläche zu klein\nFahrerübernahme\nnotwendig        
Referenzname: IPA_Abbruch_Rangierflaeche             
quittierbar (acknowledgeable):  ja
Anzeigeposition :Tube1/2
Acoustics : Ton3</t>
  </si>
  <si>
    <t>When Parkvorgang
unterbrochen
Hindernis erkannt
Fahrweg
kontrollieren is activated, check the status of Type, SymBol, Example Text, Anzeigeposition, Acoustics 
Check out the German_Porsche_J1 document
ID="WarningMessage_ID596"
Type :Standardmeldung
Symbol: IPA 
Farbe (Color): weiß                                   
Anzeigeformat (Display format): A
Dynamische Anzeige (Dynamic display): nein    
Beispieltext1 (Sample text 1): Parkvorgang\nunterbrochen    
Beispieltext2 (Sample text 2):Hindernis erkannt\nFahrweg kontrollieren 
Referenzname: IPA_Unterbrechung_Hindernis_1                    
quittierbar (acknowledgeable):  ja
Anzeigeposition :Tube1/2
Acoustics : Ton3</t>
  </si>
  <si>
    <t>When Fahrerübernahme
fehlgeschlagen
Motor wird
ausgeschaltet
Motor manuell starten is activated, check the status of Type, SymBol, Example Text, Anzeigeposition, Acoustics 
Check out the German_Porsche_J1 document
ID="WarningMessage_ID597"
Type :Standardmeldung
Symbol: IPA 
Farbe (Color): weiß                                   
Anzeigeformat (Display format): A
Dynamische Anzeige (Dynamic display): nein    
Beispieltext1 (Sample text 1): Fahrerübernahme\nfehlgeschlagen 
Beispieltext2 (Sample text 2):Motor wird\nausgeschaltet\nMotor manuell starten 
Referenzname: IPA_Abbruch_Fahreruebernahme                     
quittierbar (acknowledgeable):  ja
Anzeigeposition :Tube 4/5
Acoustics : Ton3</t>
  </si>
  <si>
    <t>When "Funktionsname"
nicht verfügbar
Weiterfahrt möglich is activated, check the status of Type, SymBol, Example Text, Anzeigeposition, Acoustics 
Check out the German_Porsche_J1 document
ID="WarningMessage_ID598"
Type :Standardmeldung
Symbol: IPA 
Farbe (Color): weiß                                   
Anzeigeformat (Display format): A
Dynamische Anzeige (Dynamic display): nein    
Beispieltext1 (Sample text 1): Parkunterstützung\nnicht verfügbar    
Beispieltext2 (Sample text 2):Weiterfahrt möglich
Referenzname: IPA_nicht_verfuegbar                     
quittierbar (acknowledgeable):  ja
Anzeigeposition :Tube 4/5
Acoustics : Ton3</t>
  </si>
  <si>
    <t>When "Funktionsname"
gestört
Service notwendig
Weiterfahrt möglich is activated, check the status of Type, SymBol, Example Text, Anzeigeposition, Acoustics 
Check out the German_Porsche_J1 document
ID="WarningMessage_ID599"
Type :Standardmeldung
Symbol: IPA 
Farbe (Color): weiß                                   
Anzeigeformat (Display format): A
Dynamische Anzeige (Dynamic display): nein    
Beispieltext1 (Sample text 1): Parkunterstützung\ngestört  
Beispieltext2 (Sample text 2):Weiterfahrt möglich\nService notwendig    
Referenzname: IPA_Stoerung                 
quittierbar (acknowledgeable):  ja
Anzeigeposition :Tube 4/5
Acoustics : Ton3</t>
  </si>
  <si>
    <t>When "Funktionsname"
 nicht verfügbar
 Anhaenger erkannt
 Weiterfahrt möglich is activated, check the status of Type, SymBol, Example Text, Anzeigeposition, Acoustics 
Check out the German_Porsche_J1 document
ID="WarningMessage_ID600"
Type :Standardmeldung
Symbol: IPA 
Farbe (Color): weiß                                   
Anzeigeformat (Display format): A
Dynamische Anzeige (Dynamic display): nein    
Beispieltext1 (Sample text 1): Parkunterstützung\nnicht verfügbar 
Beispieltext2 (Sample text 2):Anhänger erkannt\nWeiterfahrt möglich      
Referenzname: IPA_Anhaenger               
quittierbar (acknowledgeable):  ja
Anzeigeposition :Tube 4/5
Acoustics : Ton3</t>
  </si>
  <si>
    <t>When "Funktionsname"
nicht verfügbar
Sensorik eingeschränkt
Siehe Betriebsanleitung is activated, check the status of Type, SymBol, Example Text, Anzeigeposition, Acoustics 
Check out the German_Porsche_J1 document
ID="WarningMessage_ID601"
Type :Standardmeldung
Symbol: IPA 
Farbe (Color): weiß                                   
Anzeigeformat (Display format): A
Dynamische Anzeige (Dynamic display): nein    
Beispieltext1 (Sample text 1): Parkunterstützung\nnicht verfügbar 
Beispieltext2 (Sample text 2):Sensorik eingeschränkt\nSiehe Betriebsanleitung  
Referenzname: IPA_Sensorik                
quittierbar (acknowledgeable):  ja
Anzeigeposition :Tube 4/5
Acoustics : Ton3</t>
  </si>
  <si>
    <t>When ParkAssistent
eingeschränkt
Parkvorgang
aufmerksam
überwachen is activated, check the status of Type, SymBol, Example Text, Anzeigeposition, Acoustics 
Check out the German_Porsche_J1 document
ID="WarningMessage_ID602"
Type :Standardmeldung
Symbol: IPA 
Farbe (Color): weiß                                   
Anzeigeformat (Display format): A
Dynamische Anzeige (Dynamic display): nein    
Beispieltext1 (Sample text 1): Parkunterstützung\neingeschränkt 
Beispieltext2 (Sample text 2):Parkvorgang\naufmerksam\nüberwachen 
Referenzname: IPA_Einschraenkung  
quittierbar (acknowledgeable):  ja
Anzeigeposition :Tube1/2
Acoustics : Ton3</t>
  </si>
  <si>
    <t>When Nicht ausreichend
Platz vorhanden
Fahrerübernahme
notwendig is activated, check the status of Type, SymBol, Example Text, Anzeigeposition, Acoustics 
Check out the German_Porsche_J1 document
ID="WarningMessage_ID603"
Type :Standardmeldung
Symbol: IPA 
Farbe (Color): weiß                                   
Anzeigeformat (Display format): A
Dynamische Anzeige (Dynamic display): nein    
Beispieltext1 (Sample text 1): Autom. Parken\nnicht möglich 
Beispieltext2 (Sample text 2):Rangierfläche zu klein 
Referenzname: IPA_Rangierflaeche  
quittierbar (acknowledgeable):  ja
Anzeigeposition :Tube 4/5
Acoustics : Ton3</t>
  </si>
  <si>
    <t>When "Funktionsname"
nicht verfügbar
Luftfederniveau
zu hoch is activated, check the status of Type, SymBol, Example Text, Anzeigeposition, Acoustics 
Check out the German_Porsche_J1 document
ID="WarningMessage_ID604"
Type :Standardmeldung
Symbol: IPA 
Farbe (Color): weiß                                   
Anzeigeformat (Display format): A
Dynamische Anzeige (Dynamic display): nein    
Beispieltext1 (Sample text 1): Parkunterstützung\nnicht verfügbar  
Beispieltext2 (Sample text 2):Luftfederniveau zu hoch 
Referenzname: IPA_LuFe  
quittierbar (acknowledgeable):  ja
Anzeigeposition :Tube 4/5
Acoustics : Ton3</t>
  </si>
  <si>
    <t>When Parkvorgang
abgebrochen
Luftfederniveau wurde gewechselt
Fahrerübernahme
notwendig is activated, check the status of Type, SymBol, Example Text, Anzeigeposition, Acoustics 
Check out the German_Porsche_J1 document
ID="WarningMessage_ID605"
Type :Standardmeldung
Symbol: IPA 
Farbe (Color): weiß                                   
Anzeigeformat (Display format): A
Dynamische Anzeige (Dynamic display): nein    
Beispieltext1 (Sample text 1): Parkvorgang\nabgebrochen  
Beispieltext2 (Sample text 2):Luftfederniveau wurde\ngewechselt, Fahrer-\nübernahme notwendig 
Referenzname: IPA_Abbruch_LuFe  
quittierbar (acknowledgeable):  ja
Anzeigeposition :Tube1/2
Acoustics : Ton3</t>
  </si>
  <si>
    <t>When "Funktionsname"
nicht verfügbar
Anderes Assistenzsystem aktiv is activated, check the status of Type, SymBol, Example Text, Anzeigeposition, Acoustics 
Check out the German_Porsche_J1 document
ID="WarningMessage_ID606"
Type :Standardmeldung
Symbol: IPA 
Farbe (Color): weiß                                   
Anzeigeformat (Display format): A
Dynamische Anzeige (Dynamic display): nein    
Beispieltext1 (Sample text 1): Parkunterstützung\nnicht verfügbar  
Beispieltext2 (Sample text 2):Anderes\nAssistenzsystem\naktiv 
Referenzname: IPA_Assistenz  
quittierbar (acknowledgeable):  ja
Anzeigeposition :Tube 4/5
Acoustics : Ton3</t>
  </si>
  <si>
    <t>When Motor wird
ausgeschaltet is activated, check the status of Type, SymBol, Example Text, Anzeigeposition, Acoustics 
Check out the German_Porsche_J1 document
ID="WarningMessage_ID607"
Type :Standardmeldung
Symbol: IPA 
Farbe (Color): weiß                                   
Anzeigeformat (Display format): A
Dynamische Anzeige (Dynamic display): nein    
Beispieltext1 (Sample text 1):  \n   
Beispieltext2 (Sample text 2):Motor wird\nausgeschaltet 
Referenzname: IPA_Abbruch_Motor  
quittierbar (acknowledgeable):  ja
Anzeigeposition :Tube1/2
Acoustics : Ton3</t>
  </si>
  <si>
    <t>When Hinweis
Fahrzeug wird nach
Beendigung des Park-
vorgangs verriegelt is activated, check the status of Type, SymBol, Example Text, Anzeigeposition, Acoustics 
Check out the German_Porsche_J1 document
ID="WarningMessage_ID608"
Type :Standardmeldung
Symbol: IPA 
Farbe (Color): weiß                                   
Anzeigeformat (Display format): A
Dynamische Anzeige (Dynamic display): nein    
Beispieltext1 (Sample text 1):Hinweis 
Beispieltext2 (Sample text 2):Fahrzeug wird nach\nBeendigung des Park-\nvorgangs verriegelt
Referenzname: IPA_Hinweis_Verriegelung   
quittierbar (acknowledgeable):  ja
Anzeigeposition :Tube1/2
Acoustics : Ton3</t>
  </si>
  <si>
    <t>When Automatisches Ausparken nicht möglich
Seite versperrt is activated, check the status of Type, SymBol, Example Text, Anzeigeposition, Acoustics 
Check out the German_Porsche_J1 document
ID="WarningMessage_ID609"
Type :Standardmeldung
Symbol: IPA 
Farbe (Color): weiß                                   
Anzeigeformat (Display format): A
Dynamische Anzeige (Dynamic display): nein    
Beispieltext1 (Sample text 1):Autom. Ausparken\nnicht möglich 
Beispieltext2 (Sample text 2):Seite versperrt 
Referenzname: IPA_Abbruch_SeiteVersperrt   
quittierbar (acknowledgeable):  ja
Anzeigeposition :Tube1/2
Acoustics : Ton3</t>
  </si>
  <si>
    <t>When Stillstandsdauer
nicht ausreichend
Bremse betätigen is activated, check the status of Type, SymBol, Example Text, Anzeigeposition, Acoustics 
Check out the German_Porsche_J1 document
ID="WarningMessage_ID610"
Type :Standardmeldung
Symbol: IPA 
Farbe (Color): weiß                                   
Anzeigeformat (Display format): A
Dynamische Anzeige (Dynamic display): nein    
Beispieltext1 (Sample text 1):Stillstandsdauer\nnicht ausreichend 
Beispieltext2 (Sample text 2):Bremse betätigen
Referenzname: IPA_Stillstandsdauer   
quittierbar (acknowledgeable):  ja
Anzeigeposition :Tube1/2
Acoustics : Ton3</t>
  </si>
  <si>
    <t>When Parkvorgang
abgebrochen
"Funktionsname" gestört
Service notwendig is activated, check the status of Type, SymBol, Example Text, Anzeigeposition, Acoustics 
Check out the German_Porsche_J1 document
ID="WarningMessage_ID611"
Type :Standardmeldung
Symbol: IPA 
Farbe (Color): weiß                                   
Anzeigeformat (Display format): A
Dynamische Anzeige (Dynamic display): nein    
Beispieltext1 (Sample text 1):Parkvorgang\nabgebrochen 
Beispieltext2 (Sample text 2):Parkunterstützung\ngestört\nService notwendig 
Referenzname: IPA_Abbruch_Service  
quittierbar (acknowledgeable):  ja
Anzeigeposition :Tube 4/5
Acoustics : Ton3</t>
  </si>
  <si>
    <t>When Manövrierassistent: Lenkeingriff. Hindernis erkannt.
Mit Akustik is activated, check the status of Type, SymBol, Example Text, Anzeigeposition, Acoustics 
Check out the German_Porsche_J1 document
ID="WarningMessage_ID612"
Type :Standardmeldung
Symbol: MA 
Farbe (Color): weiß                                   
Anzeigeformat (Display format): A
Dynamische Anzeige (Dynamic display): nein    
Beispieltext1 (Sample text 1):Lenkeingriff  
Beispieltext2 (Sample text 2):Hindernis erkannt 
Referenzname: MA_Lenkeingriff_Akustik  
quittierbar (acknowledgeable):  ja
Anzeigeposition :Tube1/2
Acoustics : Ton3</t>
  </si>
  <si>
    <t>When Zum Weiterfahren bitte kurz vom Fahrpedal gehen. is activated, check the status of Type, SymBol, Example Text, Anzeigeposition, Acoustics 
Check out the German_Porsche_J1 document
ID="WarningMessage_ID613"
Type :Standardmeldung
Symbol: MA 
Farbe (Color): weiß                                   
Anzeigeformat (Display format): A
Dynamische Anzeige (Dynamic display): nein    
Beispieltext1 (Sample text 1):\n  
Beispieltext2 (Sample text 2):Zur Weiterfahrt Gaspedal kurzzeitig lösen 
Referenzname: MA_Fahrpedal_betaetigen  
quittierbar (acknowledgeable):  ja
Anzeigeposition :Tube 4/5
Acoustics : Ton3</t>
  </si>
  <si>
    <t>When Zum Lösen der Parkbremse bitte Bremspedal betätigen is activated, check the status of Type, SymBol, Example Text, Anzeigeposition, Acoustics 
Check out the German_Porsche_J1 document
ID="WarningMessage_ID614"
Type :Standardmeldung
Symbol: MA 
Farbe (Color): weiß                                   
Anzeigeformat (Display format): A
Dynamische Anzeige (Dynamic display): nein    
Beispieltext1 (Sample text 1):\n  
Beispieltext2 (Sample text 2):Zum Lösen der\nParkbremse\nBremspedal betätigen 
Referenzname: MA_Bremspedal_betaetigen  
quittierbar (acknowledgeable):  ja
Anzeigeposition :Tube 4/5
Acoustics : Ton3</t>
  </si>
  <si>
    <t>When Manövrierassistent: Störung! Bitte Service aufsuchen. is activated, check the status of Type, SymBol, Example Text, Anzeigeposition, Acoustics 
Check out the German_Porsche_J1 document
ID="WarningMessage_ID615"
Type :Standardmeldung
Symbol: MA 
Farbe (Color): weiß                                   
Anzeigeformat (Display format): A
Dynamische Anzeige (Dynamic display): nein    
Beispieltext1 (Sample text 1):Manövrierassist.\ngestört 
Beispieltext2 (Sample text 2):Weiterfahrt möglich\nService notwendig  
Referenzname: MA_Stoerung_Service  
quittierbar (acknowledgeable):  ja
Anzeigeposition :Tube 4/5
Acoustics : Ton3</t>
  </si>
  <si>
    <t xml:space="preserve">
When Manövrierassistent zurzeit nicht verfügbar. is activated, check the status of Type, SymBol, Example Text, Anzeigeposition, Acoustics 
Check out the German_Porsche_J1 document
ID="WarningMessage_ID616"
Type :Standardmeldung
Symbol: MA 
Farbe (Color): weiß                                   
Anzeigeformat (Display format): A
Dynamische Anzeige (Dynamic display): nein    
Beispieltext1 (Sample text 1):Manövrierassist.\nnicht verfügbar 
Beispieltext2 (Sample text 2):Zustand temporär\nWeiterfahrt möglich 
Referenzname: MA_n/a_temp  
quittierbar (acknowledgeable):  ja
Anzeigeposition :Tube 4/5
Acoustics : Ton3</t>
  </si>
  <si>
    <t>When Manövrierassistent: zurzeit eingeschränkt verfügbar. Anhängerbetrieb. is activated, check the status of Type, SymBol, Example Text, Anzeigeposition, Acoustics 
Check out the German_Porsche_J1 document
ID="WarningMessage_ID617"
Type :Standardmeldung
Symbol: MA 
Farbe (Color): weiß                                   
Anzeigeformat (Display format): A
Dynamische Anzeige (Dynamic display): nein    
Beispieltext1 (Sample text 1):Manövrierassist.\neingeschränkt 
Beispieltext2 (Sample text 2):Anhänger erkannt 
Referenzname: MA_n/a_temp_Anhaenger  
quittierbar (acknowledgeable):  ja
Anzeigeposition :Tube 4/5
Acoustics : Ton3</t>
  </si>
  <si>
    <t>When Manövrierassistent: temporär beendet. Lenkung übersteuert is activated, check the status of Type, SymBol, Example Text, Anzeigeposition, Acoustics 
Check out the German_Porsche_J1 document
ID="WarningMessage_ID618"
Type :Standardmeldung
Symbol: MA 
Farbe (Color): weiß                                   
Anzeigeformat (Display format): A
Dynamische Anzeige (Dynamic display): nein    
Beispieltext1 (Sample text 1):Manövrierassist.\nabgebrochen 
Beispieltext2 (Sample text 2):Lenkeingriff erkannt\nFahrerübernahme\nnotwendig
Referenzname: MA_Lenkung_uebersteuert   
quittierbar (acknowledgeable):  ja
Anzeigeposition :Tube1/2
Acoustics : Ton3</t>
  </si>
  <si>
    <t xml:space="preserve">
When Manövrierassistent: temporär beendet. Weiterfahrt in Richtung Hindernis is activated, check the status of Type, SymBol, Example Text, Anzeigeposition, Acoustics 
Check out the German_Porsche_J1 document
ID="WarningMessage_ID619"
Type :Standardmeldung
Symbol: MA 
Farbe (Color): weiß                                   
Anzeigeformat (Display format): A
Dynamische Anzeige (Dynamic display): nein    
Beispieltext1 (Sample text 1):Manövrierassist.\nabgebrochen   
Beispieltext2 (Sample text 2):Gaspedal betätigt\nFahrerübernahme\nnotwendig 
Referenzname: MA_Bremsung_uebersteuert  
quittierbar (acknowledgeable):  ja
Anzeigeposition :Tube1/2
Acoustics : Ton3</t>
  </si>
  <si>
    <t>When Manövrierassistent: eingeschränkt verfügbar. Bitte Seitenspiegel ausklappen is activated, check the status of Type, SymBol, Example Text, Anzeigeposition, Acoustics 
Check out the German_Porsche_J1 document
ID="WarningMessage_ID620"
Type :Standardmeldung
Symbol: MA 
Farbe (Color): weiß                                   
Anzeigeformat (Display format): A
Dynamische Anzeige (Dynamic display): nein    
Beispieltext1 (Sample text 1):Manövrierassist.\neingeschränkt 
Beispieltext2 (Sample text 2):Seitenspiegel\nausklappen 
Referenzname: MA_n/a_Seitespiegel_ausklappen  
quittierbar (acknowledgeable):  ja
Anzeigeposition :Tube 4/5
Acoustics : Ton3</t>
  </si>
  <si>
    <t xml:space="preserve">
When MA_Fahrerübernahmeaufforderung nach Anrollen; Bitte übernehmen!  is activated, check the status of Type, SymBol, Example Text, Anzeigeposition, Acoustics 
Check out the German_Porsche_J1 document
ID="WarningMessage_ID621"
Type :Standardmeldung
Symbol: MA 
Farbe (Color): weiß                                   
Anzeigeformat (Display format): A
Dynamische Anzeige (Dynamic display): nein    
Beispieltext1 (Sample text 1):\n 
Beispieltext2 (Sample text 2):Fahrerübernahme\nnotwendig 
Referenzname: MA_Uebernahme_Fahrer  
quittierbar (acknowledgeable):  ja
Anzeigeposition :Tube1/2
Acoustics : Ton3</t>
  </si>
  <si>
    <t>When MA_dauerhafte Störung hinten is activated, check the status of Type, SymBol, Example Text, Anzeigeposition, Acoustics 
Check out the German_Porsche_J1 document
ID="WarningMessage_ID622"
Type :Standardmeldung
Symbol: MA 
Farbe (Color): weiß                                   
Anzeigeformat (Display format): A
Dynamische Anzeige (Dynamic display): nein    
Beispieltext1 (Sample text 1):Manövrierassist.\nhinten gestört 
Beispieltext2 (Sample text 2):Weiterfahrt möglich\nService notwendig 
Referenzname: MA_Stoerung_hinten_perm  
quittierbar (acknowledgeable):  ja
Anzeigeposition :Tube 4/5
Acoustics : Ton3</t>
  </si>
  <si>
    <t>When MA_dauerhafte Störung vorn is activated, check the status of Type, SymBol, Example Text, Anzeigeposition, Acoustics 
Check out the German_Porsche_J1 document
ID="WarningMessage_ID623"
Type :Standardmeldung
Symbol: MA 
Farbe (Color): weiß                                   
Anzeigeformat (Display format): A
Dynamische Anzeige (Dynamic display): nein    
Beispieltext1 (Sample text 1):Manövrierassist.\nvorne gestört 
Beispieltext2 (Sample text 2):Weiterfahrt möglich\nService notwendig 
Referenzname: MA_Stoerung_vorn_perm  
quittierbar (acknowledgeable):  ja
Anzeigeposition :Tube 4/5
Acoustics : Ton3</t>
  </si>
  <si>
    <t>When MA_eingeschränkt wegen Tür offen is activated, check the status of Type, SymBol, Example Text, Anzeigeposition, Acoustics 
Check out the German_Porsche_J1 document
ID="WarningMessage_ID624"
Type :Standardmeldung
Symbol: MA 
Farbe (Color): weiß                                   
Anzeigeformat (Display format): A
Dynamische Anzeige (Dynamic display): nein    
Beispieltext1 (Sample text 1):Manövrierassist.\nnicht verfügbar 
Beispieltext2 (Sample text 2):Türen schließen 
Referenzname: MA_n/a_temp_Tuer_offen  
quittierbar (acknowledgeable):  ja
Anzeigeposition :Tube 4/5
Acoustics : Ton3</t>
  </si>
  <si>
    <t xml:space="preserve">
When MA_Nichtverfügbar wegen Heckklappe offen is activated, check the status of Type, SymBol, Example Text, Anzeigeposition, Acoustics 
Check out the German_Porsche_J1 document
ID="WarningMessage_ID625"
Type :Standardmeldung
Symbol: MA 
Farbe (Color): weiß                                   
Anzeigeformat (Display format): A
Dynamische Anzeige (Dynamic display): nein    
Beispieltext1 (Sample text 1):Manövrierassist.\neingeschränkt
Beispieltext2 (Sample text 2):Heckklappe schließen 
Referenzname: MA_n/a_temp_Heckklappe_offen  
quittierbar (acknowledgeable):  ja
Anzeigeposition :Tube 4/5
Acoustics : Ton3</t>
  </si>
  <si>
    <t>When MA_vorn nichtverfügbar Ultraschall wegen Umgebungs-bedingungen is activated, check the status of Type, SymBol, Example Text, Anzeigeposition, Acoustics 
Check out the German_Porsche_J1 document
ID="WarningMessage_ID626"
Type :Standardmeldung
Symbol: MA 
Farbe (Color): weiß                                   
Anzeigeformat (Display format): A
Dynamische Anzeige (Dynamic display): nein    
Beispieltext1 (Sample text 1):Manövrierassist.\neingeschränkt 
Beispieltext2 (Sample text 2):Ultraschallsensorik\nvorn nicht verfügbar\nWeiterfahrt möglich 
Referenzname: MA_n/a_vorn_Ultraschall  
quittierbar (acknowledgeable):  ja
Anzeigeposition :Tube 4/5
Acoustics : Ton3</t>
  </si>
  <si>
    <t>When MA_hinten  nichtverfügbar  Ultraschall wegen Umgebungs-bedingungen is activated, check the status of Type, SymBol, Example Text, Anzeigeposition, Acoustics 
Check out the German_Porsche_J1 document
ID="WarningMessage_ID627"
Type :Standardmeldung
Symbol: MA 
Farbe (Color): weiß                                   
Anzeigeformat (Display format): A
Dynamische Anzeige (Dynamic display): nein    
Beispieltext1 (Sample text 1):Manövrierassist.\neingeschränkt
Beispieltext2 (Sample text 2):Ultraschallsensorik\nhinten nicht verfügbar\nWeiterfahrt möglich 
Referenzname: MA_n/a_hinten_Ultraschall  
quittierbar (acknowledgeable):  ja
Anzeigeposition :Tube 4/5
Acoustics : Ton3</t>
  </si>
  <si>
    <t>When MA_ nichtverfügbar  Ultraschall wegen Umgebungs-bedingungen is activated, check the status of Type, SymBol, Example Text, Anzeigeposition, Acoustics 
Check out the German_Porsche_J1 document
ID="WarningMessage_ID628"
Type :Standardmeldung
Symbol: MA 
Farbe (Color): weiß                                   
Anzeigeformat (Display format): A
Dynamische Anzeige (Dynamic display): nein    
Beispieltext1 (Sample text 1):Manövrierassist.\neingeschränkt 
Beispieltext2 (Sample text 2):Ultraschallsensorik\nnicht verfügbar\nWeiterfahrt möglich 
Referenzname: MA_n/a_Ultraschall  
quittierbar (acknowledgeable):  ja
Anzeigeposition :Tube 4/5
Acoustics : Ton3</t>
  </si>
  <si>
    <t>When MA_vorn nichtverfügbar Kamera wegen Umgebungs-bedingungen is activated, check the status of Type, SymBol, Example Text, Anzeigeposition, Acoustics 
Check out the German_Porsche_J1 document
ID="WarningMessage_ID629"
Type :Standardmeldung
Symbol: MA 
Farbe (Color): weiß                                   
Anzeigeformat (Display format): A
Dynamische Anzeige (Dynamic display): nein    
Beispieltext1 (Sample text 1):Manövrierassist.\neingeschränkt 
Beispieltext2 (Sample text 2):Kamera vorn nicht\nverfügbar\nWeiterfahrt möglich 
Referenzname: MA_n/a_vorn_Kamera  
quittierbar (acknowledgeable):  ja
Anzeigeposition :Tube 4/5
Acoustics : Ton3</t>
  </si>
  <si>
    <t>When MA_hinten nichtverfügbar Kamera wegen Umgebungs-bedingungen is activated, check the status of Type, SymBol, Example Text, Anzeigeposition, Acoustics 
Check out the German_Porsche_J1 document
ID="WarningMessage_ID630"
Type :Standardmeldung
Symbol: MA 
Farbe (Color): weiß                                   
Anzeigeformat (Display format): A
Dynamische Anzeige (Dynamic display): nein    
Beispieltext1 (Sample text 1):Manövrierassist.\neingeschränkt 
Beispieltext2 (Sample text 2):Kamera hinten nicht\nverfügbar\nWeiterfahrt möglich 
Referenzname: MA_n/a_hinten_Kamera  
quittierbar (acknowledgeable):  ja
Anzeigeposition :Tube 4/5
Acoustics : Ton3</t>
  </si>
  <si>
    <t>When MA_nichtverfügbar Kamera wegen Umgebungs-bedingungen is activated, check the status of Type, SymBol, Example Text, Anzeigeposition, Acoustics 
Check out the German_Porsche_J1 document
ID="WarningMessage_ID631"
Type :Standardmeldung
Symbol: MA 
Farbe (Color): weiß                                   
Anzeigeformat (Display format): A
Dynamische Anzeige (Dynamic display): nein    
Beispieltext1 (Sample text 1):Manövrierassist.\neingeschränkt    
Beispieltext2 (Sample text 2):Kamera nicht verfügbar\nWeiterfahrt möglich  
Referenzname: MA_n/a_Kamera  
quittierbar (acknowledgeable):  ja
Anzeigeposition :Tube 4/5
Acoustics : Ton3</t>
  </si>
  <si>
    <t>When MA_nichtverfügbar wegen Kamerareinigung is activated, check the status of Type, SymBol, Example Text, Anzeigeposition, Acoustics 
Check out the German_Porsche_J1 document
ID="WarningMessage_ID632"
Type :Standardmeldung
Symbol: MA 
Farbe (Color): weiß                                   
Anzeigeformat (Display format): A
Dynamische Anzeige (Dynamic display): nein    
Beispieltext1 (Sample text 1):Manövrierassist.\nnicht verfügbar     
Beispieltext2 (Sample text 2):Kamera hinten wird\ngereinigt\nBitte warten   
Referenzname: MA_n/a_Kamerareinigung  
quittierbar (acknowledgeable):  ja
Anzeigeposition :Tube 4/5
Acoustics : Ton3</t>
  </si>
  <si>
    <t xml:space="preserve">When Manövrierassistent: Schutzbremsung. Hindernis erkannt. is activated, check the status of Type, SymBol, Example Text, Anzeigeposition, Acoustics 
Check out the German_Porsche_J1 document
ID="WarningMessage_ID633"
Type :Standardmeldung
Symbol: MA 
Farbe (Color): weiß                                   
Anzeigeformat (Display format): A
Dynamische Anzeige (Dynamic display): nein    
Beispieltext1 (Sample text 1): Hindernis in Fahrt-\nrichtung erkannt  
Beispieltext2 (Sample text 2):Schutzbremsung wurde\ndurchgeführt   
Referenzname: MA_Bremsung  
quittierbar (acknowledgeable):  ja
Anzeigeposition :Tube1/2
Acoustics : keine </t>
  </si>
  <si>
    <t>When Manövrierassistent: zurzeit nicht verfügbar. Stabilisierungskontrolle (ESC) aus is activated, check the status of Type, SymBol, Example Text, Anzeigeposition, Acoustics 
Check out the German_Porsche_J1 document
ID="WarningMessage_ID634"
Type :Standardmeldung
Symbol: MA 
Farbe (Color): weiß                                   
Anzeigeformat (Display format): A
Dynamische Anzeige (Dynamic display): nein    
Beispieltext1 (Sample text 1): PSM deaktiviert 
Beispieltext2 (Sample text 2):PSM aktivieren, um\nManövrierassistent zu\nverwenden 
Referenzname: MA_n/a_ESC_deaktiviert  
quittierbar (acknowledgeable):  ja
Anzeigeposition :Tube 4/5
Acoustics : Ton3</t>
  </si>
  <si>
    <t>When Manövrierassistent: zurzeit nicht verfügbar. ACC/ACA aktiv is activated, check the status of Type, SymBol, Example Text, Anzeigeposition, Acoustics 
Check out the German_Porsche_J1 document
ID="WarningMessage_ID635"
Type :Standardmeldung
Symbol: MA 
Farbe (Color): weiß                                   
Anzeigeformat (Display format): A
Dynamische Anzeige (Dynamic display): nein    
Beispieltext1 (Sample text 1): ACC aktiv 
Beispieltext2 (Sample text 2):ACC deaktivieren, um\nManövrierassistent zu\nverwenden 
Referenzname: MA_n/a_ACC_aktiv  
quittierbar (acknowledgeable):  ja
Anzeigeposition :Tube 4/5
Acoustics : Ton3</t>
  </si>
  <si>
    <t>When MA_Lenkung wegen Hindernis is activated, check the status of Type, SymBol, Example Text, Anzeigeposition, Acoustics 
Check out the German_Porsche_J1 document
ID="WarningMessage_ID636"
Type :Standardmeldung
Symbol: MA 
Farbe (Color): weiß                                   
Anzeigeformat (Display format): A
Dynamische Anzeige (Dynamic display): nein    
Beispieltext1 (Sample text 1): Lenkeingriff 
Beispieltext2 (Sample text 2):Hindernis erkannt 
Referenzname: MA_Lenkeingriff  
quittierbar (acknowledgeable):  ja
Anzeigeposition :Tube1/2
Acoustics : Ton3</t>
  </si>
  <si>
    <t>When MA_Drive Select is activated, check the status of Type, SymBol, Example Text, Anzeigeposition, Acoustics 
Check out the German_Porsche_J1 document
ID="WarningMessage_ID637"
Type :Standardmeldung
Symbol: MA 
Farbe (Color): weiß                                   
Anzeigeformat (Display format): A
Dynamische Anzeige (Dynamic display): nein    
Beispieltext1 (Sample text 1): Manövrierassist.\nnicht verfügbar  
Beispieltext2 (Sample text 2):Luftfederniveau zu hoch 
Referenzname: MA_n/a_DriveSelect  
quittierbar (acknowledgeable):  ja
Anzeigeposition :Tube 4/5
Acoustics : Ton3</t>
  </si>
  <si>
    <t>When Randsteinerkennung: Störung! Bitte Service aufsuchen. is activated, check the status of Type, SymBol, Example Text, Anzeigeposition, Acoustics 
Check out the German_Porsche_J1 document
ID="WarningMessage_ID638"
Type :Standardmeldung
Symbol: FS 
Farbe (Color): weiß                                   
Anzeigeformat (Display format): A
Dynamische Anzeige (Dynamic display): nein    
Beispieltext1 (Sample text 1): Felgenschutz\ngestört 
Beispieltext2 (Sample text 2):Weiterfahrt möglich\nService notwendig 
Referenzname: FA_Stoerung_Service  
quittierbar (acknowledgeable):  ja
Anzeigeposition :Tube 4/5
Acoustics : Ton3</t>
  </si>
  <si>
    <t xml:space="preserve">
When Randsteinerkennung: zurzeit nicht verfügbar. is activated, check the status of Type, SymBol, Example Text, Anzeigeposition, Acoustics 
Check out the German_Porsche_J1 document
ID="WarningMessage_ID639"
Type :Standardmeldung
Symbol: FS 
Farbe (Color): weiß                                   
Anzeigeformat (Display format): A
Dynamische Anzeige (Dynamic display): nein    
Beispieltext1 (Sample text 1): Felgenschutz\ngestört  
Beispieltext2 (Sample text 2):Weiterfahrt möglich\nService notwendig 
Referenzname: FA_Stoerung_temp  
quittierbar (acknowledgeable):  ja
Anzeigeposition :Tube 4/5
Acoustics : Ton3</t>
  </si>
  <si>
    <t>When Randsteinerkennung: zurzeit eingeschränkt verfügbar. Anhängerbetrieb is activated, check the status of Type, SymBol, Example Text, Anzeigeposition, Acoustics 
Check out the German_Porsche_J1 document
ID="WarningMessage_ID640"
Type :Standardmeldung
Symbol: FS 
Farbe (Color): weiß                                   
Anzeigeformat (Display format): A
Dynamische Anzeige (Dynamic display): nein    
Beispieltext1 (Sample text 1): Felgenschutz nicht\nverfügbar   
Beispieltext2 (Sample text 2):Anhänger erkannt\nWeiterfahrt möglich 
Referenzname: FA_n/a_temp_Anhaenger  
quittierbar (acknowledgeable):  ja
Anzeigeposition :Tube 4/5
Acoustics : Ton3</t>
  </si>
  <si>
    <t>When Randsteinerkennung: zurzeit nicht verfügbar. Bitte Tür/ Heckklappe schließen is activated, check the status of Type, SymBol, Example Text, Anzeigeposition, Acoustics 
Check out the German_Porsche_J1 document
ID="WarningMessage_ID641"
Type :Standardmeldung
Symbol: FS 
Farbe (Color): weiß                                   
Anzeigeformat (Display format): A
Dynamische Anzeige (Dynamic display): nein    
Beispieltext1 (Sample text 1):Felgenschutz nicht\nverfügbar 
Beispieltext2 (Sample text 2):Bitte Türen und\nHeckklappe schließen 
Referenzname: FA_n/a_temp_Tuer_offen  
quittierbar (acknowledgeable):  nein 
Anzeigeposition :Tube 4/5
Acoustics : Ton3</t>
  </si>
  <si>
    <t>When Randsteinerkennung: zurzeit nicht verfügbar. Bitte Seitenspiegel ausklappen is activated, check the status of Type, SymBol, Example Text, Anzeigeposition, Acoustics 
Check out the German_Porsche_J1 document
ID="WarningMessage_ID642"
Type :Standardmeldung
Symbol: FS 
Farbe (Color): weiß                                   
Anzeigeformat (Display format): A
Dynamische Anzeige (Dynamic display): nein    
Beispieltext1 (Sample text 1): Felgenschutz nicht\nverfügbar  
Beispieltext2 (Sample text 2):Seitenspiegel\nausklappen 
Referenzname: FA_n/a_temp_Seitespiegel_ausklappen   
quittierbar (acknowledgeable):  ja  
Anzeigeposition :Tube 4/5
Acoustics : Ton3</t>
  </si>
  <si>
    <t>When Randsteinerkennung: zurzeit nicht verfügbar. Sensorsicht umgebungsbedingt eingeschränkt. Siehe Bordbuch is activated, check the status of Type, SymBol, Example Text, Anzeigeposition, Acoustics 
Check out the German_Porsche_J1 document
ID="WarningMessage_ID643"
Type :Standardmeldung
Symbol: FS 
Farbe (Color): weiß                                   
Anzeigeformat (Display format): A
Dynamische Anzeige (Dynamic display): nein    
Beispieltext1 (Sample text 1): Felgenschutz nicht\nverfügbar 
Beispieltext2 (Sample text 2):Sensorik eingeschränkt\nSiehe Betriebsanleitung 
Referenzname: FA_n/a_temp_Sensor  
quittierbar (acknowledgeable):  ja  
Anzeigeposition :Tube 4/5
Acoustics : Ton3</t>
  </si>
  <si>
    <t>When Randsteinerkennung: zurzeit nicht verfügbar. Rückfahrkamera wird gereinigt is activated, check the status of Type, SymBol, Example Text, Anzeigeposition, Acoustics 
Check out the German_Porsche_J1 document
ID="WarningMessage_ID644"
Type :Standardmeldung
Symbol: FS 
Farbe (Color): weiß                                   
Anzeigeformat (Display format): A
Dynamische Anzeige (Dynamic display): nein    
Beispieltext1 (Sample text 1): Felgenschutz nicht\nverfügbar 
Beispieltext2 (Sample text 2):Kamera hinten wird\ngereinigt\nBitte warten 
Referenzname: FA_n/a_Kamerareinigung  
quittierbar (acknowledgeable):   nein    
Anzeigeposition :Tube 4/5
Acoustics : Ton3</t>
  </si>
  <si>
    <t>When Randsteinerkennung: in aktuellem Audi drive Select Modus nicht verfügbar is activated, check the status of Type, SymBol, Example Text, Anzeigeposition, Acoustics 
Check out the German_Porsche_J1 document
ID="WarningMessage_ID645"
Type :Standardmeldung
Symbol: FS 
Farbe (Color): weiß                                   
Anzeigeformat (Display format): A
Dynamische Anzeige (Dynamic display): nein    
Beispieltext1 (Sample text 1): Felgenschutz nicht\nverfügbar
Beispieltext2 (Sample text 2):Luftfederniveau zu hoch 
Referenzname: FA_n/a_DriveSelect  
quittierbar (acknowledgeable): ja    
Anzeigeposition :Tube 4/5
Acoustics : Ton3</t>
  </si>
  <si>
    <t>When Abwurf Anhängerassistent, da Fahrer ins Lenkrad gefasst hat.
 Schutzbremsung ausgeführt is activated, check the status of Type, SymBol, Example Text, Anzeigeposition, Acoustics 
Check out the German_Porsche_J1 document
ID="WarningMessage_ID646"
Type :Hinweismeldung 
Symbol: ARA  
Farbe (Color): weiß                                   
Anzeigeformat (Display format): A
Dynamische Anzeige (Dynamic display): nein    
Beispieltext1 (Sample text 1): Schutzbremsung\nAnhängerassistent 
Beispieltext2 (Sample text 2):Lenkeingriff erkannt\nFahrerübernahme\nnotwendig 
Referenzname: ARA_Lenkeingriff Fahrer  
quittierbar (acknowledgeable): ja    
Anzeigeposition :Tube 1/2 (Area B)
Acoustics : Ton3</t>
  </si>
  <si>
    <t xml:space="preserve"> When Hinweistext, wenn Notbremsung ausgeführt wurde  is activated, check the status of Type, SymBol, Example Text, Anzeigeposition, Acoustics 
Check out the German_Porsche_J1 document
ID="WarningMessage_ID647"
Type: Standardmeldung  
Symbol: ARA  
Farbe (Color): weiß                                   
Anzeigeformat (Display format): A
Dynamische Anzeige (Dynamic display): nein    
Beispieltext1 (Sample text 1):  \n  
Beispieltext2 (Sample text 2):Zum Lösen der Park-\nbremse Fußbremse\nbetätigen 
Referenzname: ARA_Notbremsung  
quittierbar (acknowledgeable): nein    
Anzeigeposition :Tube 1/2 (Area B)
Acoustics : Ton3</t>
  </si>
  <si>
    <t xml:space="preserve"> When Abwurf Anhängerassistent aufgrund
 eines dauerhaften Fehlers. Erscheint nur, wenn Fahrstufe N oder D eingelegt ist.   is activated, check the status of Type, SymBol, Example Text, Anzeigeposition, Acoustics 
Check out the German_Porsche_J1 document
ID="WarningMessage_ID648"
Type: Standardmeldung  
Symbol: ARA  
Farbe (Color): weiß                                   
Anzeigeformat (Display format): A
Dynamische Anzeige (Dynamic display): nein    
Beispieltext1 (Sample text 1):Anhängerassistent\ngestört  
Beispieltext2 (Sample text 2):Weiterfahrt möglich\nWerkstatt aufsuchen 
Referenzname: ARA_Störung_Dauerfehler_ND  
quittierbar (acknowledgeable): ja    
Anzeigeposition :Tube 4/5 (Area D)
Acoustics : Ton1</t>
  </si>
  <si>
    <t>When Abwurf Anhängerassistent aufgrund
 eines dauerhaften Fehlers. Notbremsung ausgeführt. Erscheint nur, wenn Fahrstufe R eingelegt ist.  is activated, check the status of Type, SymBol, Example Text, Anzeigeposition, Acoustics 
Check out the German_Porsche_J1 document
ID="WarningMessage_ID649"
Type: Standardmeldung  
Symbol: ARA  
Farbe (Color): weiß                                   
Anzeigeformat (Display format): A
Dynamische Anzeige (Dynamic display): nein    
Beispieltext1 (Sample text 1):Schutzbremsung\nAnhängerassistent 
Beispieltext2 (Sample text 2):Fahrerübernahme\nund Service notwendig\nWeiterfahrt möglich 
Referenzname: ARA_Störung_Dauerfehler_R  
quittierbar (acknowledgeable): ja    
Anzeigeposition :Tube 4/5 (Area D)
Acoustics : Ton1</t>
  </si>
  <si>
    <t xml:space="preserve"> When Allgemeine Aktivierverhinderung, z.B. ESC ist aus  is activated, check the status of Type, SymBol, Example Text, Anzeigeposition, Acoustics 
Check out the German_Porsche_J1 document
ID="WarningMessage_ID650"
Type: Infomeldung  
Symbol: Info   
Farbe (Color): weiß                                   
Anzeigeformat (Display format): C
Dynamische Anzeige (Dynamic display): nein    
Beispieltext1 (Sample text 1):Anhängerassistent\ntemporär nicht verf. 
Beispieltext2 (Sample text 2):Weiterfahrt möglich 
Referenzname: ARA_nicht_verfuegbar  
quittierbar (acknowledgeable): ja    
Anzeigeposition :Tube 4/5 (Area D)
Acoustics : Ton3</t>
  </si>
  <si>
    <t>When Abbruch bei Rückwärtsfahrt, wenn Schutzbremsung nicht mehr möglich ist is activated, check the status of Type, SymBol, Example Text, Anzeigeposition, Acoustics 
Check out the German_Porsche_J1 document
ID="WarningMessage_ID651"
Type: Hinweismeldung   
Symbol: ARA    
Farbe (Color): gelb                                    
Anzeigeformat (Display format): A
Dynamische Anzeige (Dynamic display): nein    
Beispieltext1 (Sample text 1):Anhängerassistent\nnicht verfügbar 
Beispieltext2 (Sample text 2):Fahrerübernahme\nnotwendig\nWeiterfahrt möglich
Referenzname: ARA_Stoerung_Funktionsabwurf    
quittierbar (acknowledgeable): ja    
Anzeigeposition :Tube 1/2 (Area B)
Acoustics : Ton1</t>
  </si>
  <si>
    <t>When Eingriff Stabilisierungskontrolle während Rückwärtsfahrt und Austasten von ESC; allgemeiner Beednigungstext is activated, check the status of Type, SymBol, Example Text, Anzeigeposition, Acoustics 
Check out the German_Porsche_J1 document
ID="WarningMessage_ID652"
Type: Hinweismeldung   
Symbol: ARA    
Farbe (Color): weiß                                     
Anzeigeformat (Display format): A
Dynamische Anzeige (Dynamic display): nein    
Beispieltext1 (Sample text 1):Schutzbremsung\nAnhängerassistent 
Beispieltext2 (Sample text 2):Fahrerübernahme\nnotwendig 
Referenzname: ARA_Eingriff_PSM  
quittierbar (acknowledgeable): ja    
Anzeigeposition :Tube 1/2 (Area B)
Acoustics : Ton3</t>
  </si>
  <si>
    <t>When Abwurf Anhängerassistent, wenn kein Anhänger erkannt wurde (z.B. kein Anhänger gesteckt bei nicht verbautem PLA) oder der Anhänger nicht angelernt werden konnte (z.B. umplausiblen Daten (z.B. bei verschlissener Kupplung)); erscheint, wenn Fahrstufe N oder D eingelegt  is activated, check the status of Type, SymBol, Example Text, Anzeigeposition, Acoustics 
Check out the German_Porsche_J1 document
ID="WarningMessage_ID653"
Type: Hinweismeldung   
Symbol: ARA    
Farbe (Color): weiß                                     
Anzeigeformat (Display format): A
Dynamische Anzeige (Dynamic display): nein    
Beispieltext1 (Sample text 1):Anhängerassistent\nabgebrochen   
Beispieltext2 (Sample text 2):Kein Anhänger erkannt
Referenzname: ARA_kein_Anhaenger_erkannt_ND   
quittierbar (acknowledgeable): ja    
Anzeigeposition :Tube 1/2 (Area B)
Acoustics : Ton3</t>
  </si>
  <si>
    <t>When Abwurf Anhängerassistent, wenn Anhänger nicht angelernt werden konnte aufgrund z.B. umplausiblen Daten (z.B. bei verschlissener Kupplung) ercsheint, wenn Fahrstufe R eingelegt  is activated, check the status of Type, SymBol, Example Text, Anzeigeposition, Acoustics 
Check out the German_Porsche_J1 document
ID="WarningMessage_ID654"
Type: Hinweismeldung   
Symbol: ARA    
Farbe (Color): weiß                                     
Anzeigeformat (Display format): A
Dynamische Anzeige (Dynamic display): nein    
Beispieltext1 (Sample text 1):Schutzbremsung\nAnhängerassistent
Beispieltext2 (Sample text 2):Fahrerübernahme\nnotwendig 
Referenzname: ARA_kein_Anhaenger_erkannt_R  
quittierbar (acknowledgeable): ja    
Anzeigeposition :Tube 1/2 (Area B)
Acoustics : Ton3</t>
  </si>
  <si>
    <t>When Kein Abwurf Anhängerassistent, Notbremsung ausgeführt. Gefahr, dass Anhänger ins Fahrzeug einschlägt is activated, check the status of Type, SymBol, Example Text, Anzeigeposition, Acoustics 
Check out the German_Porsche_J1 document
ID="WarningMessage_ID655"
Type: Hinweismeldung   
Symbol: ARA    
Farbe (Color): weiß                                     
Anzeigeformat (Display format): A
Dynamische Anzeige (Dynamic display): nein    
Beispieltext1 (Sample text 1):Schutzbremsung\nAnhängerassistent 
Beispieltext2 (Sample text 2):Gespann durch Vor-\nwärtsfahrt gerade\nziehen
Referenzname: ARA_Kollisionsgefahr  
quittierbar (acknowledgeable): ja    
Anzeigeposition :Tube 1/2 (Area B)
Acoustics : Ton3</t>
  </si>
  <si>
    <t>Abwurf Anhängerassistent, wenn Anhänger als Heckträger erkannt wird  is activated, check the status of Type, SymBol, Example Text, Anzeigeposition, Acoustics 
Check out the German_Porsche_J1 document
ID="WarningMessage_ID656"
Type: Hinweismeldung   
Symbol: ARA    
Farbe (Color): weiß                                     
Anzeigeformat (Display format): A
Dynamische Anzeige (Dynamic display): nein    
Beispieltext1 (Sample text 1):Anhängerassistent\nabgebrochen    
Beispieltext2 (Sample text 2):Kein Anhänger erkannt 
Referenzname: ARA_Hecktraeger_erkannt_PLA  
quittierbar (acknowledgeable): ja    
Anzeigeposition :Tube 1/2 (Area B)
Acoustics : Ton3</t>
  </si>
  <si>
    <t xml:space="preserve"> Nutzung des Anhängerassistenten ist nicht mit einem Heckträger möglich. Text erscheint, wenn kein PLA verbaut ist; wenn PLA verbaut ist, erscheint Text oben  is activated, check the status of Type, SymBol, Example Text, Anzeigeposition, Acoustics 
Check out the German_Porsche_J1 document
ID="WarningMessage_ID657"
Type: Hinweismeldung   
Symbol: ARA    
Farbe (Color): weiß                                     
Anzeigeformat (Display format): A
Dynamische Anzeige (Dynamic display): nein    
Beispieltext1 (Sample text 1):Anhängerassistent\nnicht verfügbar 
Beispieltext2 (Sample text 2):Heckträger erkannt 
Referenzname: ARA_Hecktraeger_erkannt  
quittierbar (acknowledgeable): ja    
Anzeigeposition :Tube 1/2 (Area B)
Acoustics : Ton3</t>
  </si>
  <si>
    <t>When Nutzung des PLA ist nicht mit einem Heckträger möglich. Wenn PLA verbaut und ein Heckträger erkannt ist, sendet das ARA SG den Text  is activated, check the status of Type, SymBol, Example Text, Anzeigeposition, Acoustics 
Check out the German_Porsche_J1 document
ID="WarningMessage_ID658"
Type: Hinweismeldung   
Symbol: ARA    
Farbe (Color): weiß                                     
Anzeigeformat (Display format): A
Dynamische Anzeige (Dynamic display): nein    
Beispieltext1 (Sample text 1):ParkAssistent\nnicht verfügbar 
Beispieltext2 (Sample text 2):Heckträger erkannt 
Referenzname: ARA_Signalisierung_PLA_nicht_moeglich  
quittierbar (acknowledgeable): ja    
Anzeigeposition :Tube 1/2 (Area B)
Acoustics : Ton3</t>
  </si>
  <si>
    <t>Nutzung des IPA nicht mit Heckträger möglich; erscheint nur, wenn ARA und IPA verbaut, Text wird vom ARA SG geschickt  is activated, check the status of Type, SymBol, Example Text, Anzeigeposition, Acoustics 
Check out the German_Porsche_J1 document
ID="WarningMessage_ID659"
Type: Hinweismeldung   
Symbol: ARA    
Farbe (Color): weiß                                     
Anzeigeformat (Display format): A
Dynamische Anzeige (Dynamic display): nein    
Beispieltext1 (Sample text 1):Parkunterstützung\nnicht verfügbar 
Beispieltext2 (Sample text 2):Heckträger erkannt 
Referenzname: ARA_Signalisierung_IPA_nicht_moeglich  
quittierbar (acknowledgeable): ja    
Anzeigeposition :Tube 1/2 (Area B)
Acoustics : Ton3</t>
  </si>
  <si>
    <t>Allgemeiner Beendigungstext erscheint in den Fahrstufen N oder D bei Überschreitung von 10 km/h oder in allen Fahrstufen, wenn Funktion
 ausgetastet wird is activated, check the status of Type, SymBol, Example Text, Anzeigeposition, Acoustics 
Check out the German_Porsche_J1 document
ID="WarningMessage_ID660"
Type: Infomeldung    
Symbol: Info     
Farbe (Color): weiß                                     
Anzeigeformat (Display format): C
Dynamische Anzeige (Dynamic display): nein    
Beispieltext1 (Sample text 1):Anhängerassistent\nbeendet 
Beispieltext2 (Sample text 2): 
Referenzname: ARA_Beendigung  
quittierbar (acknowledgeable): ja    
Anzeigeposition :Tube 1/2 (Area B)
Acoustics : Ton3</t>
  </si>
  <si>
    <t>Fahrstufe R wurde nach Aktivierung ARA zu schnell eingelegt.  is activated, check the status of Type, SymBol, Example Text, Anzeigeposition, Acoustics 
Check out the German_Porsche_J1 document
ID="WarningMessage_ID661"
Type: Hinweismeldung     
Symbol: ARA      
Farbe (Color): weiß                                     
Anzeigeformat (Display format): A
Dynamische Anzeige (Dynamic display): nein    
Beispieltext1 (Sample text 1):Anhängerassistent\nbeendet 
Beispieltext2 (Sample text 2): Fahrzeug stand nicht\nausreichend lange still 
Referenzname: ARA_Einlegen_R_zu_schnell  
quittierbar (acknowledgeable): ja    
Anzeigeposition :Tube 1/2 (Area B)
Acoustics : Ton3</t>
  </si>
  <si>
    <t>When SWA/ASW/RCTA zur Zeit nicht verfügbar is activated, check the status of Type, SymBol, Example Text, Anzeigeposition, Acoustics 
Check out the German_Porsche_J1 document
ID="WarningMessage_ID506"
Type :Standardmeldung
Symbol: Default 
Farbe (Color): weiß                                     
Anzeigeformat (Display format): A
Dynamische Anzeige (Dynamic display): nein    
Beispieltext1 (Sample text 1):SWA/ASW/APW\nnicht verfügbar 
Beispieltext2 (Sample text 2): Zustand temporär\nWeiterfahrt möglich 
Referenzname: HR_Fehler  
quittierbar (acknowledgeable): ja    
Anzeigeposition :Tube 4/5
Acoustics : Ton3</t>
  </si>
  <si>
    <t>When Reichweite (Tankinhalt) is activated, check the status of Type, SymBol, Example Text, Anzeigeposition, Acoustics 
Check out the German_Porsche_J1 document
ID="WarningMessage_ID22"
Type :Standardmeldung
Symbol :Reichweite 
Farbe (Color): gelb                                      
Anzeigeformat (Display format): A
Dynamische Anzeige (Dynamic display): nein    
Beispieltext1 (Sample text 1):\n 
Beispieltext2 (Sample text 2): Reichweite beachten 
Referenzname: Reichweite  
quittierbar (acknowledgeable): ja    
Anzeigeposition :Tube 4/5
Acoustics : Ton3</t>
  </si>
  <si>
    <t>When RReduzierte Fahrleistung möglich is activated, check the status of Type, SymBol, Example Text, Anzeigeposition, Acoustics 
Check out the German_Porsche_J1 document
ID="WarningMessage_ID234"
Type :Standardmeldung
Symbol :Default 
Farbe (Color): gelb                                      
Anzeigeformat (Display format): A
Dynamische Anzeige (Dynamic display): nein    
Beispieltext1 (Sample text 1):Bitte sofort tanken 
Beispieltext2 (Sample text 2): Eingeschränkte\nFahrleistung möglich  
Referenzname: EPower_RedMot  
quittierbar (acknowledgeable): ja    
Anzeigeposition :Tube 4/5
Acoustics : Ton3</t>
  </si>
  <si>
    <t>1. When Reduzierte Fahrleistung möglich is activated, check the status of Type, SymBol, Example Text, Anzeigeposition, Acoustics 
Check out the German_Porsche_J1 document
ID="WarningMessage_ID234"
Type :Standardmeldung
Symbol :Default 
Farbe (Color): gelb                                      
Anzeigeformat (Display format): A
Dynamische Anzeige (Dynamic display): nein    
Beispieltext1 (Sample text 1):Bitte sofort tanken 
Beispieltext2 (Sample text 2): Eingeschränkte\nFahrleistung möglich  
Referenzname: EPower_RedMot  
quittierbar (acknowledgeable): ja    
Anzeigeposition :Tube 4/5
Acoustics : Ton3
2. "WarningMessage_ID234" is not displayed on tube D</t>
  </si>
  <si>
    <t>3. When Komponentenschutz aktiv  is activated, check the status of Type, SymBol, Example Text, Anzeigeposition, Acoustics 
Check out the German_Porsche_J1 document
ID="WarningMessage_ID176"
Type :Standardmeldung
Symbol :Default 
Farbe (Color): weiß                                       
Anzeigeformat (Display format): A
Dynamische Anzeige (Dynamic display): nein    
Beispieltext1 (Sample text 1):Komponenten-\nschutz aktiv
Beispieltext2 (Sample text 2):  Service notwendig  
Referenzname: KS_Meldung   
quittierbar (acknowledgeable): nein     
Anzeigeposition :Tube 4/5
Acoustics : Ton3</t>
  </si>
  <si>
    <t xml:space="preserve">3. When Detektierung 
 Kühlmittelmangel
 in HT-Ausgleichsbehälteris activated, check the status of Type, SymBol, Example Text, Anzeigeposition, Acoustics 
Check out the German_Porsche_J1 document
ID="WarningMessage_ID46"
Type :Standardmeldung
Symbol: KuehlWS  
Farbe (Color): rot                                       
Anzeigeformat (Display format): A
Dynamische Anzeige (Dynamic display): nein    
Beispieltext1 (Sample text 1):Motor-Kühlmittel-\nstand zu niedrig 
Beispieltext2 (Sample text 2): Fahrzeug verkehrs-\nsicher abstellen und\nabkühlen lassen  
Referenzname: KuehlWS    
quittierbar (acknowledgeable): nein     
Anzeigeposition :Tube 4/5
Acoustics : Ton1 </t>
  </si>
  <si>
    <t>When Fehler Kühlmitteltemperaturgeber is activated, check the status of Type, SymBol, Example Text, Anzeigeposition, Acoustics 
Check out the German_Porsche_J1 document
ID="WarningMessage_ID50"
Type :Standardmeldung
Symbol :TMot 
Farbe (Color): gelb                                       
Anzeigeformat (Display format): A
Dynamische Anzeige (Dynamic display): nein    
Beispieltext1 (Sample text 1):Kühlmitteltemp.-\nanzeige gestört 
Beispieltext2 (Sample text 2): Weiterfahrt möglich\nWerkstatt aufsuchen   
Referenzname: F_TMot  
quittierbar (acknowledgeable): ja     
Anzeigeposition :Tube 4/5
Acoustics : Ton3</t>
  </si>
  <si>
    <t>When Fehler Kühlmitteltemperaturgeber is activated, check the status of Type, SymBol, Example Text, Anzeigeposition, Acoustics 
Check out the German_Porsche_J1 document
ID="WarningMessage_ID50"
Type :Standardmeldung
Symbol :TMot 
Farbe (Color): gelb                                        
Anzeigeformat (Display format): A
Dynamische Anzeige (Dynamic display): nein    
Beispieltext1 (Sample text 1):Kühlmitteltemp.-\nanzeige gestört 
Beispieltext2 (Sample text 2): Weiterfahrt möglich\nWerkstatt aufsuchen   
Referenzname: F_TMot  
quittierbar (acknowledgeable): ja     
Anzeigeposition :Tube 4/5
Acoustics : Ton3</t>
  </si>
  <si>
    <t>When Fehler Kühlmitteltemperaturgeber is activated, check the status of Type, SymBol, Example Text, Anzeigeposition, Acoustics 
Check out the German_Porsche_J1 document
ID="WarningMessage_ID50"
Type :Standardmeldung
Symbol :TMot 
Farbe (Color): gelb                                      
Anzeigeformat (Display format): A
Dynamische Anzeige (Dynamic display): nein    
Beispieltext1 (Sample text 1):Kühlmitteltemp.-\nanzeige gestört 
Beispieltext2 (Sample text 2): Weiterfahrt möglich\nWerkstatt aufsuchen   
Referenzname: F_TMot  
quittierbar (acknowledgeable): ja     
Anzeigeposition :Tube 4/5
Acoustics : Ton3</t>
  </si>
  <si>
    <t>When Fehler Kühlmitteltemperaturgeber is activated, check the status of Type, SymBol, Example Text, Anzeigeposition, Acoustics 
Check out the German_Porsche_J1 document
ID="WarningMessage_ID50"
Type :Standardmeldung
Symbol :TMot 
Farbe (Color): gelb                                
Anzeigeformat (Display format): A
Dynamische Anzeige (Dynamic display): nein    
Beispieltext1 (Sample text 1):Kühlmitteltemp.-\nanzeige gestört 
Beispieltext2 (Sample text 2): Weiterfahrt möglich\nWerkstatt aufsuchen  
Referenzname: F_TMot   
quittierbar (acknowledgeable): ja     
Anzeigeposition :Tube 4/5
Acoustics : Ton3</t>
  </si>
  <si>
    <t xml:space="preserve">3. Detektierung 
 Kühlmittelmangel
 in NT-Ausgleichsbehälter is activated, check the status of Type, SymBol, Example Text, Anzeigeposition, Acoustics 
Check out the German_Porsche_J1 document
ID="WarningMessage_ID67"
Type :Standardmeldung
Symbol: KuehlWS  
Farbe (Color): gelb                                        
Anzeigeformat (Display format): A
Dynamische Anzeige (Dynamic display): nein    
Beispieltext1 (Sample text 1):Hybrid-Kühlmittel-\nstand zu niedrig 
Beispieltext2 (Sample text 2): Fahrzeug verkehrs-\nsicher abstellen und\nabkühlen lassen 
Referenzname: KuehlWS_NT  
quittierbar (acknowledgeable): nein     
Anzeigeposition :Tube 4/5
Acoustics : Ton1 </t>
  </si>
  <si>
    <t>WhenFehler Außentemperaturgeber  is activated, check the status of Type, SymBol, Example Text, Anzeigeposition, Acoustics 
Check out the German_Porsche_J1 document
ID="WarningMessage_ID53"
Type :Standardmeldung 
Symbol : F_Atemp
Farbe (Color): weiß                                        
Anzeigeformat (Display format): A
Dynamische Anzeige (Dynamic display): nein    
Beispieltext1 (Sample text 1):Außentemperatur-\nanzeige defekt 
Beispieltext2 (Sample text 2): \n  
Referenzname: F_Atemp   
quittierbar (acknowledgeable): ja     
Anzeigeposition :Tube 4/5
Acoustics : Ton3</t>
  </si>
  <si>
    <t xml:space="preserve">When Service-Vorwarnung
 Service Intervall Anzeige: 
 Service in xxx Tagen / xxx km is activated, check the status of Type, SymBol, Example Text, Anzeigeposition, Acoustics 
Check out the German_Porsche_J1 document
ID="WarningMessage_ID99"
Type :Standardmeldung 
Symbol : Service 
Farbe (Color): weiß                                        
Anzeigeformat (Display format): A
Dynamische Anzeige (Dynamic display): nein    
Beispieltext1 (Sample text 1):\n 
Beispieltext2 (Sample text 2): Inspektion in %%0%3d\nTagen /\n %%1%3d %%2D 
Referenzname: SIA_ServiceIn  
quittierbar (acknowledgeable): ja     
Anzeigeposition :Tube 4/5
Acoustics : keine </t>
  </si>
  <si>
    <t>When Rennstart  is activated, check the status of Type, SymBol, Example Text, Anzeigeposition, Acoustics 
Check out the German_Porsche_J1 document
ID="WarningMessage_ID146"
Type :Infomeldung  
Symbol : Info 
Farbe (Color): weiß                                        
Anzeigeformat (Display format): I
Dynamische Anzeige (Dynamic display): nein    
Beispieltext1 (Sample text 1):Launch Control aktiviert 
Beispieltext2 (Sample text 2): Launch Control aktiviert 
Referenzname: Rennstart  
quittierbar (acknowledgeable): ja     
Anzeigeposition :Tube 4/5
Acoustics : Ton3</t>
  </si>
  <si>
    <t>When Performance Start  is activated, check the status of Type, SymBol, Example Text, Anzeigeposition, Acoustics 
Check out the German_Porsche_J1 document
ID="WarningMessage_ID662"
Type :Infomeldung  
Symbol : Info 
Farbe (Color): weiß                                        
Anzeigeformat (Display format): C
Dynamische Anzeige (Dynamic display): nein    
Beispieltext1 (Sample text 1):Performance Start
Beispieltext2 (Sample text 2):  
Referenzname: Performance Start  
quittierbar (acknowledgeable): ja     
Anzeigeposition :Tube 4/5
Acoustics : Ton3</t>
  </si>
  <si>
    <t>When Akustik Limit is activated, check the status of Type, SymBol, Example Text, Anzeigeposition, Acoustics 
ID="WarningMessage_ID245"
Type: Akustikmeldung 
Symbol: n/a
Farbe (Color): n/a                           
Anzeigeformat (Display format): n/a 
Dynamische Anzeige (Dynamic display): nein    
Beispieltext1 (Sample text 1): n/a
Beispieltext2 (Sample text 2): n/a
Referenzname: Limit_Ton  
quittierbar (acknowledgeable): nein
Anzeigeposition: n/a
Acoustics: Ton3</t>
  </si>
  <si>
    <t>When Akustische Meldung ab Überschreiten Geschwindigkeitsschwelle 1  is activated, check the status of Type, SymBol, Example Text, Anzeigeposition, Acoustics 
ID="WarningMessage_ID803"
Type: Akustikmeldung 
Symbol: n/a
Farbe (Color): n/a                           
Anzeigeformat (Display format): n/a 
Dynamische Anzeige (Dynamic display): n/a  
Beispieltext1 (Sample text 1): n/a
Beispieltext2 (Sample text 2): n/a
quittierbar (acknowledgeable): n/a
Referenzname: vLimit_Stufe_1  
Anzeigeposition: n/a
Acoustics: Ton3 cyclically every 120s</t>
  </si>
  <si>
    <t>When Akustische Meldung ab Überschreiten Geschwindigkeitsschwelle 2  is activated, check the status of Type, SymBol, Example Text, Anzeigeposition, Acoustics 
ID="WarningMessage_ID804"
Type: Akustikmeldung 
Symbol: n/a
Farbe (Color): n/a                           
Anzeigeformat (Display format): n/a 
Dynamische Anzeige (Dynamic display): n/a  
Beispieltext1 (Sample text 1): n/a
Beispieltext2 (Sample text 2): n/a
Referenzname: vLimit_Stufe_2    
quittierbar (acknowledgeable): n/a
Anzeigeposition: n/a
Acoustics: Ton3</t>
  </si>
  <si>
    <t xml:space="preserve">When  Kein Telefon über Bluetooth verbunden is activated, check the status of Type, SymBol, Example Text, Anzeigeposition, Acoustics 
ID="WarningMessage_ID515"
Type: Infomeldung 
Symbol: Info 
Farbe (Color): weiß                            
Anzeigeformat (Display format): I  
Dynamische Anzeige (Dynamic display): nein  
Beispieltext1 (Sample text 1): Kein Telefon über\nBluetooth verbunden 
Beispieltext2 (Sample text 2): 0 
Referenzname: Kein_Telefon_verbunden 
quittierbar (acknowledgeable): ja 
Anzeigeposition: Area D 
Acoustics: keine </t>
  </si>
  <si>
    <t>When Partikelfilter prüfen is activated, check the status of Type, SymBol, Example Text, Anzeigeposition, Acoustics 
ID="WarningMessage_ID275"
Type: Standardmeldung 
Symbol: Partikelfilter 
Farbe (Color): weiß                           
Anzeigeformat (Display format): n/a 
Dynamische Anzeige (Dynamic display): nein   
Beispieltext1 (Sample text 1): Partikelfilter \nprüfen 
Beispieltext2 (Sample text 2): Siehe Betriebsanleitung 
Referenzname: Partikelfilter  
quittierbar (acknowledgeable): ja 
Anzeigeposition: Area D 
Acoustics: Ton3</t>
  </si>
  <si>
    <t>When ESound ausgeschaltet is activated, check the status of Type, SymBol, Example Text, Anzeigeposition, Acoustics 
ID="WarningMessage_ID345"
Type: Infomeldung 
Symbol: Info  
Farbe (Color): weiß                           
Anzeigeformat (Display format): I  
Dynamische Anzeige (Dynamic display): nein   
Beispieltext1 (Sample text 1):  E-Sound deaktiviert  
Beispieltext2 (Sample text 2): 0 
Referenzname: ESound_Off  
quittierbar (acknowledgeable): ja  
Anzeigeposition: Area D 
Acoustics: Ton3</t>
  </si>
  <si>
    <t>When Störung ESound is activated, check the status of Type, SymBol, Example Text, Anzeigeposition, Acoustics 
ID="WarningMessage_ID346"
Type: Standardmeldung 
Symbol: SoundIcon 
Farbe (Color): gelb                            
Anzeigeformat (Display format): A 
Dynamische Anzeige (Dynamic display): nein   
Beispieltext1 (Sample text 1): E-Sound gestört  
Beispieltext2 (Sample text 2): Weiterfahrt möglich\nWerkstatt aufsuchen 
quittierbar (acknowledgeable): ja  
Referenzname: ESound_Stoerung  
Anzeigeposition: Area D 
Acoustics: Ton3</t>
  </si>
  <si>
    <t>When Störung ESound is activated, check the status of Type, SymBol, Example Text, Anzeigeposition, Acoustics 
ID="WarningMessage_ID346"
Type: Standardmeldung 
Symbol: SoundIcon 
Farbe (Color): gelb                            
Anzeigeformat (Display format): A 
Dynamische Anzeige (Dynamic display): nein   
Beispieltext1 (Sample text 1): E-Sound gestört  
Beispieltext2 (Sample text 2): Weiterfahrt möglich\nWerkstatt aufsuchen 
Referenzname: ESound_Stoerung  
quittierbar (acknowledgeable): ja  
Anzeigeposition: Area D 
Acoustics: Ton3</t>
  </si>
  <si>
    <t xml:space="preserve">When Apple CarPlay aktiv is activated, check the status of Type, SymBol, Example Text, Anzeigeposition, Acoustics 
ID="WarningMessage_ID829"
Type: Infomeldung  
Symbol: Info  
Farbe (Color): weiß                             
Anzeigeformat (Display format): I 
Dynamische Anzeige (Dynamic display): nein   
Beispieltext1 (Sample text 1): Apple CarPlay aktiv  
Beispieltext2 (Sample text 2): n/a
Referenzname: Apple_CarPlay_aktiv  
quittierbar (acknowledgeable): ja  
Anzeigeposition: Area D 
Acoustics: keine </t>
  </si>
  <si>
    <t xml:space="preserve">When Bremsflüssigkeit is activated, check the status of Type, SymBol, Example Text, Anzeigeposition, Acoustics 
ID="WarningMessage_ID1"
Type: Standardmeldung 
Symbol: BremsFS in the "USA" variant 
Farbe (Color): rot                            
Anzeigeformat (Display format): A 
Dynamische Anzeige (Dynamic display): nein   
Beispieltext1 (Sample text 1): Bremsflüssigkeit\nniedrig 
Beispieltext2 (Sample text 2): Fahrzeug verkehrs-\nsicher abstellen 
Referenzname: BremsFS  
quittierbar (acknowledgeable): ja  
Anzeigeposition: Area D 
Acoustics: Ton1  </t>
  </si>
  <si>
    <t xml:space="preserve">When Bremsflüssigkeit is activated, check the status of Type, SymBol, Example Text, Anzeigeposition, Acoustics 
ID="WarningMessage_ID1"
Type: Standardmeldung 
Symbol: BremsFS in the "standard" variant
Farbe (Color): rot                            
Anzeigeformat (Display format): A 
Dynamische Anzeige (Dynamic display): nein   
Beispieltext1 (Sample text 1): Bremsflüssigkeit\nniedrig 
Beispieltext2 (Sample text 2): Fahrzeug verkehrs-\nsicher abstellen 
Referenzname: BremsFS  
quittierbar (acknowledgeable): ja  
Anzeigeposition: Area D 
Acoustics: Ton1  </t>
  </si>
  <si>
    <t xml:space="preserve">When Bremsflüssigkeit is activated, check the status of Type, SymBol, Example Text, Anzeigeposition, Acoustics 
ID="WarningMessage_ID1"
Type: Standardmeldung 
Symbol: BremsFS in the "USA" variant
Farbe (Color): rot                            
Anzeigeformat (Display format): A 
Dynamische Anzeige (Dynamic display): nein   
Beispieltext1 (Sample text 1): Bremsflüssigkeit\nniedrig 
Beispieltext2 (Sample text 2): Fahrzeug verkehrs-\nsicher abstellen 
Referenzname: BremsFS  
quittierbar (acknowledgeable): ja  
Anzeigeposition: Area D 
Acoustics: Ton1  </t>
  </si>
  <si>
    <t xml:space="preserve">When Bremskraftverteilung is activated, check the status of Type, SymBol, Example Text, Anzeigeposition, Acoustics 
ID="WarningMessage_ID7"
Type: Standardmeldung 
Symbol: Default 
Farbe (Color): rot                            
Anzeigeformat (Display format): A 
Dynamische Anzeige (Dynamic display): nein   
Beispieltext1 (Sample text 1): Bremskraftver-\nteilung gestört 
Beispieltext2 (Sample text 2): Fahrzeug verkehrs-\nsicher abstellen 
Referenzname: EBV  
quittierbar (acknowledgeable): ja  
Anzeigeposition: Area D 
Acoustics: Ton1  </t>
  </si>
  <si>
    <t xml:space="preserve">When Bremsbelag is activated, check the status of Type, SymBol, Example Text, Anzeigeposition, Acoustics 
ID="WarningMessage_ID26"
Type: Standardmeldung 
Symbol: Bremsbelag in the "USA" variant
Farbe (Color): gelb                            
Anzeigeformat (Display format): A 
Dynamische Anzeige (Dynamic display): nein   
Beispieltext1 (Sample text 1): Bremsbelag\nverschlissen 
Beispieltext2 (Sample text 2): Bremsbelag wechseln\nWeiterfahrt möglich 
Referenzname: Bremsbelag  
quittierbar (acknowledgeable): ja  
Anzeigeposition: Area D 
Acoustics: Ton3  </t>
  </si>
  <si>
    <t xml:space="preserve">When Bremsbelag is activated, check the status of Type, SymBol, Example Text, Anzeigeposition, Acoustics 
ID="WarningMessage_ID26"
Type: Standardmeldung 
Symbol: Bremsbelag in the "standard" variant
Farbe (Color): gelb                            
Anzeigeformat (Display format): A 
Dynamische Anzeige (Dynamic display): nein   
Beispieltext1 (Sample text 1): Bremsbelag\nverschlissen 
Beispieltext2 (Sample text 2): Bremsbelag wechseln\nWeiterfahrt möglich 
Referenzname: Bremsbelag  
quittierbar (acknowledgeable): ja  
Anzeigeposition: Area D 
Acoustics: Ton3  </t>
  </si>
  <si>
    <t xml:space="preserve">When Parkbremse lösen is activated, check the status of Type, SymBol, Example Text, Anzeigeposition, Acoustics 
ID="WarningMessage_ID147"
Type: Standardmeldung 
Symbol: EPB  in the "USA" variant
Farbe (Color): weiß                             
Anzeigeformat (Display format): A 
Dynamische Anzeige (Dynamic display): nein   
Beispieltext1 (Sample text 1): \n 
Beispieltext2 (Sample text 2): Elektrische\nParkbremse lösen 
Referenzname: EPB_Parkbremse_loesen 
quittierbar (acknowledgeable): nein 
Anzeigeposition: Area D 
Acoustics: Ton3  </t>
  </si>
  <si>
    <t xml:space="preserve">When Parkbremse lösen is activated, check the status of Type, SymBol, Example Text, Anzeigeposition, Acoustics 
ID="WarningMessage_ID147"
Type: Standardmeldung 
Symbol: EPB  in the "standard" variant
Farbe (Color): weiß                             
Anzeigeformat (Display format): A 
Dynamische Anzeige (Dynamic display): nein   
Beispieltext1 (Sample text 1): \n 
Beispieltext2 (Sample text 2): Elektrische\nParkbremse lösen 
Referenzname: EPB_Parkbremse_loesen 
quittierbar (acknowledgeable): nein 
Anzeigeposition: Area D 
Acoustics: Ton3  </t>
  </si>
  <si>
    <t xml:space="preserve">When Parkbremse im Servicemodus  is activated, check the status of Type, SymBol, Example Text, Anzeigeposition, Acoustics 
ID="WarningMessage_ID148"
Type: Standardmeldung 
Symbol: EPB  in the "USA" variant
Farbe (Color): gelb                          
Anzeigeformat (Display format): A 
Dynamische Anzeige (Dynamic display): nein   
Beispieltext1 (Sample text 1): Parkbremse im\nServicemodus 
Beispieltext2 (Sample text 2): \n 
Referenzname: EPB_Service  
quittierbar (acknowledgeable): ja 
Anzeigeposition: Area D 
Acoustics: Ton3  </t>
  </si>
  <si>
    <t xml:space="preserve">When Parkbremse im Servicemodus  is activated, check the status of Type, SymBol, Example Text, Anzeigeposition, Acoustics 
ID="WarningMessage_ID148"
Type: Standardmeldung 
Symbol: EPB  in the "standard" variant
Farbe (Color): gelb                          
Anzeigeformat (Display format): A 
Dynamische Anzeige (Dynamic display): nein   
Beispieltext1 (Sample text 1): Parkbremse im\nServicemodus 
Beispieltext2 (Sample text 2): \n 
Referenzname: EPB_Service  
quittierbar (acknowledgeable): ja 
Anzeigeposition: Area D 
Acoustics: Ton3  </t>
  </si>
  <si>
    <t xml:space="preserve">When Bremspedal betätigen is activated, check the status of Type, SymBol, Example Text, Anzeigeposition, Acoustics 
ID="WarningMessage_ID149"
Type: Standardmeldung 
Symbol: EPB  in the "USA" variant
Farbe (Color): weiß                          
Anzeigeformat (Display format): A 
Dynamische Anzeige (Dynamic display): nein   
Beispieltext1 (Sample text 1):  \n  
Beispieltext2 (Sample text 2): Bremspedal betätigen 
Referenzname: EPB_Bremspedal  
quittierbar (acknowledgeable): nein 
Anzeigeposition: Area D 
Acoustics: Ton3  </t>
  </si>
  <si>
    <t xml:space="preserve">When Bremspedal betätigen is activated, check the status of Type, SymBol, Example Text, Anzeigeposition, Acoustics 
ID="WarningMessage_ID149"
Type: Standardmeldung 
Symbol: EPB  in the "standard" variant
Farbe (Color): weiß                          
Anzeigeformat (Display format): A 
Dynamische Anzeige (Dynamic display): nein   
Beispieltext1 (Sample text 1):  \n  
Beispieltext2 (Sample text 2): Bremspedal betätigen 
Referenzname: EPB_Bremspedal  
quittierbar (acknowledgeable): nein 
Anzeigeposition: Area D 
Acoustics: Ton3  </t>
  </si>
  <si>
    <t xml:space="preserve">When Notbremsfunktion is activated, check the status of Type, SymBol, Example Text, Anzeigeposition, Acoustics 
ID="WarningMessage_ID151"
Type: Standardmeldung 
Symbol: EPB  in the "USA" variant
Farbe (Color): rot                           
Anzeigeformat (Display format): A 
Dynamische Anzeige (Dynamic display): nein   
Beispieltext1 (Sample text 1):  \n  
Beispieltext2 (Sample text 2): Notbremsung 
Referenzname: EPB_Notbrems  
quittierbar (acknowledgeable): nein 
Anzeigeposition: Area D 
Acoustics: Zykl_Alarm </t>
  </si>
  <si>
    <t xml:space="preserve">When Notbremsfunktion is activated, check the status of Type, SymBol, Example Text, Anzeigeposition, Acoustics 
ID="WarningMessage_ID151"
Type: Standardmeldung 
Symbol: EPB  in the "standard" variant
Farbe (Color): rot                           
Anzeigeformat (Display format): A 
Dynamische Anzeige (Dynamic display): nein   
Beispieltext1 (Sample text 1):  \n  
Beispieltext2 (Sample text 2): Notbremsung 
quittierbar (acknowledgeable): nein 
Referenzname: EPB_Notbrems  
Anzeigeposition: Area D 
Acoustics: Zykl_Alarm </t>
  </si>
  <si>
    <t xml:space="preserve">When Stoerung EPB KL15ein is activated, check the status of Type, SymBol, Example Text, Anzeigeposition, Acoustics 
ID="WarningMessage_ID348"
Type: Standardmeldung 
Symbol: EPB  in the "USA" variant
Farbe (Color): gelb                            
Anzeigeformat (Display format): A 
Dynamische Anzeige (Dynamic display): nein   
Beispieltext1 (Sample text 1):  Elektrische Park-\nbremse gestört   
Beispieltext2 (Sample text 2): Zustand temporär\nWeiterfahrt möglich 
Referenzname: EPB_Stoerung_1  
quittierbar (acknowledgeable):  ja   
Anzeigeposition: Area D 
Acoustics: Ton3  </t>
  </si>
  <si>
    <t xml:space="preserve">When Stoerung EPB KL15ein is activated, check the status of Type, SymBol, Example Text, Anzeigeposition, Acoustics 
ID="WarningMessage_ID348"
Type: Standardmeldung 
Symbol: EPB  in the "Standard" variant
Farbe (Color): gelb                            
Anzeigeformat (Display format): A 
Dynamische Anzeige (Dynamic display): nein   
Beispieltext1 (Sample text 1):  Elektrische Park-\nbremse gestört   
Beispieltext2 (Sample text 2): Zustand temporär\nWeiterfahrt möglich
Referenzname: EPB_Stoerung_1   
quittierbar (acknowledgeable):  ja   
Anzeigeposition: Area D 
Acoustics: Ton3  </t>
  </si>
  <si>
    <t xml:space="preserve">When Stoerung EPB KL15ein is activated, check the status of Type, SymBol, Example Text, Anzeigeposition, Acoustics 
ID="WarningMessage_ID348"
Type: Standardmeldung 
Symbol: EPB  in the "Standard" variant
Farbe (Color): gelb                            
Anzeigeformat (Display format): A 
Dynamische Anzeige (Dynamic display): nein   
Beispieltext1 (Sample text 1):  Elektrische Park-\nbremse gestört   
Beispieltext2 (Sample text 2): Zustand temporär\nWeiterfahrt möglich 
Referenzname: EPB_Stoerung_1  
quittierbar (acknowledgeable):  ja   
Anzeigeposition: Area D 
Acoustics: Ton3  </t>
  </si>
  <si>
    <t xml:space="preserve">When eLaunch aktiv  is activated, check the status of Type, SymBol, Example Text, Anzeigeposition, Acoustics 
ID="WarningMessage_ID473"
Type: Infomeldung   
Symbol: Info 
Farbe (Color): weiß                             
Anzeigeformat (Display format): I 
Dynamische Anzeige (Dynamic display): nein   
Beispieltext1 (Sample text 1):  e-Launch aktiviert  
Beispieltext2 (Sample text 2): e-Launch aktiviert 
Referenzname: eLaunch_aktiv  
quittierbar (acknowledgeable):  ja   
Anzeigeposition: Area D 
Acoustics: Ton3  </t>
  </si>
  <si>
    <t xml:space="preserve">When eLaunch nicht möglich   is activated, check the status of Type, SymBol, Example Text, Anzeigeposition, Acoustics 
ID="WarningMessage_ID474"
Type: Infomeldung   
Symbol: Info 
Farbe (Color): weiß                             
Anzeigeformat (Display format): I 
Dynamische Anzeige (Dynamic display): nein   
Beispieltext1 (Sample text 1): e-Launch nicht möglich  
Beispieltext2 (Sample text 2): e-Launch nicht\nmöglich 
Referenzname: eLaunch_notavailable  
quittierbar (acknowledgeable):  ja   
Anzeigeposition: Area D 
Acoustics: keine   </t>
  </si>
  <si>
    <t>When CAN-Timeout BCM2 is activated, check the status of Type, SymBol, Example Text, Anzeigeposition, Acoustics 
Check out the German_Porsche_J1 document
ID="WarningMessage_ID188"
Type :Standardmeldung 
Symbol : F_Motor
Farbe (Color):   gelb                        
Anzeigeformat (Display format): A 
Dynamische Anzeige (Dynamic display): nein   
Beispieltext1 (Sample text 1): Systemfehler  
Beispieltext2 (Sample text 2): Weiterfahrt möglich\nService notwendig  
Referenzname: F_BCM_H  
quittierbar (acknowledgeable):  ja   
Anzeigeposition :Tube 4/5
Acoustics : Ton3</t>
  </si>
  <si>
    <t>When CAN-Timeout BCM1 is activated, check the status of Type, SymBol, Example Text, Anzeigeposition, Acoustics 
Check out the German_Porsche_J1 document
ID="WarningMessage_ID189"
Type :Standardmeldung 
Symbol : F_Motor
Farbe (Color): gelb                             
Anzeigeformat (Display format): A 
Dynamische Anzeige (Dynamic display): nein   
Beispieltext1 (Sample text 1): Systemfehler  
Beispieltext2 (Sample text 2): \n 
Referenzname: F_BCM_V  
quittierbar (acknowledgeable):  ja   
Anzeigeposition :Tube 4/5
Acoustics : Ton3</t>
  </si>
  <si>
    <t>When Komfortabschaltung aktiv! is activated, check the status of Type, SymBol, Example Text, Anzeigeposition, Acoustics 
Check out the German_Porsche_J1 document
ID="WarningMessage_ID396"
Type :Infomeldung  
Symbol : Info
Farbe (Color): weiß                             
Anzeigeformat (Display format): I
Dynamische Anzeige (Dynamic display): nein   
Beispieltext1 (Sample text 1): Komfortabschaltung   
Beispieltext2 (Sample text 2): 0
Referenzname: W_Komfortabschaltung  
quittierbar (acknowledgeable):  ja   
Anzeigeposition :Tube 4/5
Acoustics : Ton3</t>
  </si>
  <si>
    <t>When SAFE LOCK/SAFE AKTIV is activated, check the status of Type, SymBol, Example Text, Anzeigeposition, Acoustics 
Check out the German_Porsche_J1 document
ID="WarningMessage_ID400"
Type :Standardmeldung 
Symbol : SAFE
Farbe (Color): weiß                             
Anzeigeformat (Display format): A
Dynamische Anzeige (Dynamic display): nein   
Beispieltext1 (Sample text 1): SAFE LOCK\nSAFE AKTIV    
Beispieltext2 (Sample text 2):  \n  
Referenzname: SAFE  
quittierbar (acknowledgeable):  nein   
Anzeigeposition :Tube 4/5
Acoustics : Ton3</t>
  </si>
  <si>
    <t>When Wählhebel in P bringen vor Öffnen des Heckdeckels is activated, check the status of Type, SymBol, Example Text, Anzeigeposition, Acoustics 
Check out the German_Porsche_J1 document
ID="WarningMessage_ID480"
Type :Standardmeldung 
Symbol : Default  
Farbe (Color): weiß                               
Anzeigeformat (Display format): A
Dynamische Anzeige (Dynamic display): nein   
Beispieltext1 (Sample text 1): Fahrzeug kann\nwegrollen 
Beispieltext2 (Sample text 2):  P einlegen  
Referenzname: BCM_Waehlhebel_P_Hinweis  
quittierbar (acknowledgeable):  ja   
Anzeigeposition :Tube 4/5
Acoustics : Ton3</t>
  </si>
  <si>
    <t>When Ausfall Akustik Kombi  is activated, check the status of Type, SymBol, Example Text, Anzeigeposition, Acoustics 
Check out the German_Porsche_J1 document
ID="WarningMessage_ID214"
Type :Standardmeldung 
Symbol : Default  
Farbe (Color): weiß                               
Anzeigeformat (Display format): A
Dynamische Anzeige (Dynamic display): nein   
Beispieltext1 (Sample text 1): Kombiinstrument-\nAkustik ausgefallen     
Beispieltext2 (Sample text 2):  Service notwendig  
Referenzname: F_Akustik_v    
quittierbar (acknowledgeable):  ja    
Anzeigeposition :Tube 4/5
Acoustics : Ton3</t>
  </si>
  <si>
    <t>When Quittierton Memory Package is activated, check the status of Type, SymBol, Example Text, Anzeigeposition, Acoustics 
Type :Akustikmeldung 
Symbol :  -
Farbe (Color): -                               
Anzeigeformat (Display format): n/a
Dynamische Anzeige (Dynamic display): nein   
Beispieltext1 (Sample text 1): -   
Beispieltext2 (Sample text 2):  - 
Referenzname: Quittierton  
quittierbar (acknowledgeable):  nein    
Anzeigeposition : -
Acoustics : Quittierungston</t>
  </si>
  <si>
    <t>3. When Kombiinstrument-interner Fehler liegt vor  is activated, check the status of Type, SymBol, Example Text, Anzeigeposition, Acoustics 
Check out the German_Porsche_J1 document
ID="WarningMessage_ID484"
Type :Standardmeldung 
Symbol : Default_2  
Farbe (Color): gelb                               
Anzeigeformat (Display format): A
Dynamische Anzeige (Dynamic display): nein   
Beispieltext1 (Sample text 1):  Kombiinstrument\nausgefallen  
Beispieltext2 (Sample text 2):  Service notwendig 
Referenzname: Internal_Error  
quittierbar (acknowledgeable):  ja   
Anzeigeposition :Tube 4/5
Acoustics : Ton3</t>
  </si>
  <si>
    <t>3. When Kombiinstrument-interner Fehler liegt vor  is activated, check the status of Type, SymBol, Example Text, Anzeigeposition, Acoustics 
Check out the German_Porsche_J1 document
ID="WarningMessage_ID484"
Type :Standardmeldung 
Symbol : Default_2  
Farbe (Color): gelb                               
Anzeigeformat (Display format): A
Dynamische Anzeige (Dynamic display): nein   
Beispieltext1 (Sample text 1):  Kombiinstrument\nausgefallen  
Beispieltext2 (Sample text 2):  Service notwendig 
Referenzname: Internal_Error  
quittierbar (acknowledgeable):  ja   
Anzeigeposition :Tube 4/5
Acoustics : Ton3
6. Nr.484 is not displayed on tube D</t>
  </si>
  <si>
    <t xml:space="preserve">When Blinkerton AN synchron zur Statusleuchte Blinker is activated, check the status of Type, SymBol, Example Text, Anzeigeposition, Acoustics 
Type :Akustikmeldung 
Symbol :  -
Farbe (Color): -                               
Anzeigeformat (Display format): N/A
Dynamische Anzeige (Dynamic display): nein   
Beispieltext1 (Sample text 1): -   
Beispieltext2 (Sample text 2):  - 
Referenzname: Blinker_Akustik_ON  
quittierbar (acknowledgeable):  nein    
Anzeigeposition : -
Acoustics : Blinker_ON </t>
  </si>
  <si>
    <t xml:space="preserve">When Blinkerton AN synchron zur Statusleuchte Blinker is activated, check the status of Type, SymBol, Example Text, Anzeigeposition, Acoustics 
Type :Akustikmeldung 
Symbol :  -
Farbe (Color): -                               
Anzeigeformat (Display format): n/a
Dynamische Anzeige (Dynamic display): nein   
Beispieltext1 (Sample text 1): -   
Beispieltext2 (Sample text 2):  - 
Referenzname: Blinker_Akustik_ON  
quittierbar (acknowledgeable):  nein    
Anzeigeposition : -
Acoustics : Blinker_ON </t>
  </si>
  <si>
    <t xml:space="preserve">When Blinkerton AN synchron zur Statusleuchte Blinker is activated, check the status of Type, SymBol, Example Text, Anzeigeposition, Acoustics 
Type :Akustikmeldung 
Symbol :  -
Farbe (Color): -                               
Anzeigeformat (Display format): -
Dynamische Anzeige (Dynamic display): nein   
Beispieltext1 (Sample text 1): -   
Beispieltext2 (Sample text 2):  - 
Referenzname: Blinker_Akustik_ON  
quittierbar (acknowledgeable):  nein    
Anzeigeposition : -
Acoustics : Blinker_ON </t>
  </si>
  <si>
    <t xml:space="preserve">When Blinkerton AUS synchron zur Statusleuchte Blinker is activated, check the status of Type, SymBol, Example Text, Anzeigeposition, Acoustics 
Type :Akustikmeldung 
Symbol :  -
Farbe (Color): -                               
Anzeigeformat (Display format): -
Dynamische Anzeige (Dynamic display): nein   
Beispieltext1 (Sample text 1): -   
Beispieltext2 (Sample text 2):  - 
Referenzname: Blinker_Akustik_OFF  
quittierbar (acknowledgeable):  nein    
Anzeigeposition : -
Acoustics : Blinker_OFF </t>
  </si>
  <si>
    <t xml:space="preserve">When Akustik für Golfstaatenwarnung Geschwindigkeit überschritten (Limit 120 km/h),  is activated, check the status of Type, SymBol, Example Text, Anzeigeposition, Acoustics 
Type :Akustikmeldung 
Symbol :  -
Farbe (Color): -                               
Anzeigeformat (Display format): -
Dynamische Anzeige (Dynamic display): nein   
Beispieltext1 (Sample text 1): -   
Beispieltext2 (Sample text 2):  - 
Referenzname: Limit_120_V2  
quittierbar (acknowledgeable):  nein    
Anzeigeposition : -
Acoustics :  Ton3  </t>
  </si>
  <si>
    <t xml:space="preserve">When Geschwindigkeit überschritten (Limit)  is activated, check the status of Type, SymBol, Example Text, Anzeigeposition, Acoustics 
Check out the German_Porsche_J1 document
ID="WarningMessage_ID244"
Type :Hinweismeldung 
Symbol : Limit (with US format)  
Farbe (Color): weiß                                
Anzeigeformat (Display format): D
Dynamische Anzeige (Dynamic display): ja    
Beispieltext1 (Sample text 1): \n   
Beispieltext2 (Sample text 2):  Geschwindigkeit\nüberschritten   
Referenzname: Limit  
quittierbar (acknowledgeable):  ja   
Anzeigeposition :Tube 1/2 (Area B )
Acoustics :  keine  </t>
  </si>
  <si>
    <t xml:space="preserve">When Geschwindigkeit überschritten (Limit)  is activated, check the status of Type, SymBol, Example Text, Anzeigeposition, Acoustics 
Check out the German_Porsche_J1 document
ID="WarningMessage_ID244"
Type :Hinweismeldung 
Symbol : Limit (with "Standard" format)  
Farbe (Color): weiß                                
Anzeigeformat (Display format): D
Dynamische Anzeige (Dynamic display): ja    
Beispieltext1 (Sample text 1): \n   
Beispieltext2 (Sample text 2):  Geschwindigkeit\nüberschritten   
Referenzname: Limit  
quittierbar (acknowledgeable):  ja   
Anzeigeposition :Tube 1/2 (Area B )
Acoustics :  keine  </t>
  </si>
  <si>
    <t>When Heckdeckel is activated, check the status of Type, SymBol, Example Text, Anzeigeposition, Acoustics 
Check out the German_Porsche_J1 document
ID="WarningMessage_ID44"
Type :Standardmeldung
Symbol :DeckelHinten 
Farbe (Color): weiß                                
Anzeigeformat (Display format): E
Dynamische Anzeige (Dynamic display): ja    
Beispieltext1 (Sample text 1): Heckklappe offen 
Beispieltext2 (Sample text 2): 0 
 Referenzname: DeckelHinten  
quittierbar (acknowledgeable):  ja   
Anzeigeposition :Tube 4/5
Acoustics : keine</t>
  </si>
  <si>
    <t>When Türen, Motorhaube oder Heckdeckel offen bei Stillstand;
Heckdeckel nur wenn mindestens eine andere Tür/MHaube offen ist;
Fahrertür nur wenn Motor läuft is activated, check the status of Type, SymBol, Example Text, Anzeigeposition, Acoustics 
Check out the German_Porsche_J1 document
ID="WarningMessage_ID220"
Type :Standardmeldung
Symbol :DOOR OPEN 
Farbe (Color): rot                                 
Anzeigeformat (Display format): E
Dynamische Anzeige (Dynamic display): ja    
Beispieltext1 (Sample text 1): Motorhaube offen    
Beispieltext2 (Sample text 2):     
Referenzname: Tuer_LoPrio  
quittierbar (acknowledgeable):  ja   
Anzeigeposition :Tube 4/5
Acoustics : keine</t>
  </si>
  <si>
    <t>When Türen, Motorhaube oder Heckdeckel offen bei Fahrt;
Heckdeckel nur wenn mindestens eine andere Tür/MHaube offen ist is activated, check the status of Type, SymBol, Example Text, Anzeigeposition, Acoustics 
Check out the German_Porsche_J1 document
ID="WarningMessage_ID221"
Type :Standardmeldung
Symbol :DOOR OPEN 
Farbe (Color): rot                                 
Anzeigeformat (Display format): E
Dynamische Anzeige (Dynamic display): ja    
Beispieltext1 (Sample text 1): Motorhaube offen    
Beispieltext2 (Sample text 2):     
Referenzname: Tuer_HiPrio  
quittierbar (acknowledgeable):  ja   
Anzeigeposition :Tube 4/5
Acoustics : Zykl_Alarm</t>
  </si>
  <si>
    <t>When Türen, Motorhaube oder Heckdeckel offen bei Fahrt;
Heckdeckel nur wenn mindestens eine andere Tür/MHaube offen ist is activated, check the status of Type, SymBol, Example Text, Anzeigeposition, Acoustics 
Check out the German_Porsche_J1 document
ID="WarningMessage_ID221"
Type :Standardmeldung
Symbol :DOOR OPEN 
Farbe (Color): rot                                 
Anzeigeformat (Display format): E
Dynamische Anzeige (Dynamic display): ja    
Beispieltext1 (Sample text 1): Motorhaube offen    
Beispieltext2 (Sample text 2):  
Referenzname: Tuer_HiPrio     
quittierbar (acknowledgeable):  ja   
Anzeigeposition :Tube 4/5
Acoustics : Zykl_Alarm</t>
  </si>
  <si>
    <t xml:space="preserve">When Stoerung EPB KL15aus is activated, check the status of Type, SymBol, Example Text, Anzeigeposition, Acoustics 
ID="WarningMessage_ID349"
Type: Standardmeldung 
Symbol: EPB  in the "USA" variant
Farbe (Color): gelb                            
Anzeigeformat (Display format): A 
Dynamische Anzeige (Dynamic display): nein   
Beispieltext1 (Sample text 1):  Elektrische Park-\nbremse gestört 
Beispieltext2 (Sample text 2): Zustand temporär\nWeiterfahrt möglich 
Referenzname: EPB_Stoerung_2  
quittierbar (acknowledgeable): nein    
Anzeigeposition: Area D 
Acoustics: Ton3  </t>
  </si>
  <si>
    <t xml:space="preserve">When Stoerung EPB KL15aus is activated, check the status of Type, SymBol, Example Text, Anzeigeposition, Acoustics 
ID="WarningMessage_ID349"
Type: Standardmeldung 
Symbol: EPB  in the "standard" variant
Farbe (Color): gelb                            
Anzeigeformat (Display format): A 
Dynamische Anzeige (Dynamic display): nein   
Beispieltext1 (Sample text 1):  Elektrische Park-\nbremse gestört 
Beispieltext2 (Sample text 2): Zustand temporär\nWeiterfahrt möglich 
Referenzname: EPB_Stoerung_2  
quittierbar (acknowledgeable): nein    
Anzeigeposition: Area D 
Acoustics: Ton3  </t>
  </si>
  <si>
    <t xml:space="preserve">When Produktionsmodus EPB is activated, check the status of Type, SymBol, Example Text, Anzeigeposition, Acoustics 
ID="WarningMessage_ID366"
Type: Standardmeldung 
Symbol: EPB  in the "USA" variant
Farbe (Color): gelb                            
Anzeigeformat (Display format): A 
Dynamische Anzeige (Dynamic display): nein   
Beispieltext1 (Sample text 1):  EPB im\nProduktionsmodus 
Beispieltext2 (Sample text 2): \n
Referenzname: EPB_P_modus   
quittierbar (acknowledgeable): ja     
Anzeigeposition: Area D 
Acoustics: Ton3  </t>
  </si>
  <si>
    <t xml:space="preserve">When Produktionsmodus EPB is activated, check the status of Type, SymBol, Example Text, Anzeigeposition, Acoustics 
ID="WarningMessage_ID366"
Type: Standardmeldung 
Symbol: EPB  in the "Standard" variant
Farbe (Color): gelb                            
Anzeigeformat (Display format): A 
Dynamische Anzeige (Dynamic display): nein   
Beispieltext1 (Sample text 1):  EPB im\nProduktionsmodus 
Beispieltext2 (Sample text 2): \n 
Referenzname: EPB_P_modus  
quittierbar (acknowledgeable): ja     
Anzeigeposition: Area D 
Acoustics: Ton3  </t>
  </si>
  <si>
    <t xml:space="preserve">WhenPSM Ausfall is activated, check the status of Type, SymBol, Example Text, Anzeigeposition, Acoustics 
ID="WarningMessage_ID8"
Type: Standardmeldung 
Symbol: ESP
Farbe (Color): gelb                            
Anzeigeformat (Display format): A 
Dynamische Anzeige (Dynamic display): nein   
Beispieltext1 (Sample text 1): PSM ausgefallen 
Beispieltext2 (Sample text 2): Werkstatt aufsuchen\nAngepasste Weiter-\nfahrt möglich 
Referenzname: ESP  
quittierbar (acknowledgeable): ja     
Anzeigeposition: Area D 
Acoustics: Ton3  </t>
  </si>
  <si>
    <t xml:space="preserve">When PSM passiv is activated, check the status of Type, SymBol, Example Text, Anzeigeposition, Acoustics 
ID="WarningMessage_ID10"
Type: Hinweismeldung 
Symbol: ESP
Farbe (Color): weiß                           
Anzeigeformat (Display format): A 
Dynamische Anzeige (Dynamic display): nein   
Beispieltext1 (Sample text 1): PSM wurde\nausgeschaltet 
Beispieltext2 (Sample text 2): \n 
Referenzname: ESP_pas  
quittierbar (acknowledgeable): ja   
Anzeigeposition: Area D 
Acoustics: Ton3  </t>
  </si>
  <si>
    <t xml:space="preserve">When PSM aktiv is activated, check the status of Type, SymBol, Example Text, Anzeigeposition, Acoustics 
ID="WarningMessage_ID11"
Type: Infomeldung 
Symbol: Info 
Farbe (Color): weiß                           
Anzeigeformat (Display format): I 
Dynamische Anzeige (Dynamic display): nein   
Beispieltext1 (Sample text 1): PSM wurde\neingeschaltet 
Beispieltext2 (Sample text 2): 0
Referenzname: ESP_aktiv   
quittierbar (acknowledgeable): ja    
Anzeigeposition: Area D 
Acoustics: keine </t>
  </si>
  <si>
    <t xml:space="preserve">When PSM in Diagnose is activated, check the status of Type, SymBol, Example Text, Anzeigeposition, Acoustics 
ID="WarningMessage_ID12"
Type: Standardmeldung 
Symbol: ESP 
Farbe (Color): gelb                          
Anzeigeformat (Display format): A
Dynamische Anzeige (Dynamic display): nein   
Beispieltext1 (Sample text 1): PSM in Diagnose 
Beispieltext2 (Sample text 2):  \n  
Referenzname: ESP_dia  
quittierbar (acknowledgeable): ja    
Anzeigeposition: Area D 
Acoustics: Ton3 </t>
  </si>
  <si>
    <t xml:space="preserve">When Ausfall hydraulische Bremskraftverstärkung  is activated, check the status of Type, SymBol, Example Text, Anzeigeposition, Acoustics 
ID="WarningMessage_ID267"
Type: Standardmeldung  
Symbol: ESP 
Farbe (Color): rot                         
Anzeigeformat (Display format): A
Dynamische Anzeige (Dynamic display): nein   
Beispieltext1 (Sample text 1): Bremskraftver-\nteilung gestört 
Beispieltext2 (Sample text 2): Fahrzeug verkehrs-\nsicher abstellen
Referenzname: ESP_Ausfall_HBV   
quittierbar (acknowledgeable): ja    
Anzeigeposition: Area D 
Acoustics: Ton1 </t>
  </si>
  <si>
    <t xml:space="preserve">When PSM Zwangsaktivierung is activated, check the status of Type, SymBol, Example Text, Anzeigeposition, Acoustics 
ID="WarningMessage_ID268"
Type: Hinweismeldung 
Symbol: ESP 
Farbe (Color): weiß                        
Anzeigeformat (Display format): A
Dynamische Anzeige (Dynamic display): nein   
Beispieltext1 (Sample text 1): PSM wurde auto-\nmatisch aktiviert   
Beispieltext2 (Sample text 2): \n 
Referenzname: ESP_zwangsaktiv  
quittierbar (acknowledgeable): ja    
Anzeigeposition: Area D 
Acoustics: Ton3  </t>
  </si>
  <si>
    <t xml:space="preserve">When Timeout ESP is activated, check the status of Type, SymBol, Example Text, Anzeigeposition, Acoustics 
ID="WarningMessage_ID347"
Type: Standardmeldung 
Symbol: ESP 
Farbe (Color): rot                   
Anzeigeformat (Display format): A
Dynamische Anzeige (Dynamic display): nein   
Beispieltext1 (Sample text 1): Timeout PSM 
Beispieltext2 (Sample text 2): \n 
Referenzname: F_ESP  
quittierbar (acknowledgeable): nein  
Anzeigeposition: Area D 
Acoustics: Ton1 </t>
  </si>
  <si>
    <t xml:space="preserve">When PSM Sport
 Fahrstabilisierung
 eingeschränkt is activated, check the status of Type, SymBol, Example Text, Anzeigeposition, Acoustics 
ID="WarningMessage_ID481"
Type: Hinweismeldung  
Symbol: ESP 
Farbe (Color): weiß                  
Anzeigeformat (Display format): A
Dynamische Anzeige (Dynamic display): nein 
Beispieltext1 (Sample text 1):  PSM Sport  
Beispieltext2 (Sample text 2): Fahrstabilisierung\neingeschränkt 
Referenzname: PSM_Sportmodus  
quittierbar (acknowledgeable): ja  
Anzeigeposition: Area D 
Acoustics: Ton3  </t>
  </si>
  <si>
    <t xml:space="preserve">When Ausfall
 Bremskraftverstärkung is activated, check the status of Type, SymBol, Example Text, Anzeigeposition, Acoustics 
ID="WarningMessage_ID482"
Type: Standardmeldung 
Symbol: BremsFS in the "USA" variant
Farbe (Color): rot               
Anzeigeformat (Display format): A
Dynamische Anzeige (Dynamic display): nein 
Beispieltext1 (Sample text 1): Ausfall Brems-\nkraftverstärkung 
Beispieltext2 (Sample text 2): \n 
Referenzname: ESP_BKV_Warnung  
quittierbar (acknowledgeable): nein   
Anzeigeposition: Area D 
Acoustics: Ton1 </t>
  </si>
  <si>
    <t xml:space="preserve">When Ausfall
 Bremskraftverstärkung is activated, check the status of Type, SymBol, Example Text, Anzeigeposition, Acoustics 
ID="WarningMessage_ID482"
Type: Standardmeldung 
Symbol: BremsFS in the "Standard" variant
Farbe (Color): rot               
Anzeigeformat (Display format): A
Dynamische Anzeige (Dynamic display): nein 
Beispieltext1 (Sample text 1): Ausfall Brems-\nkraftverstärkung 
Beispieltext2 (Sample text 2): \n
Referenzname: ESP_BKV_Warnung   
quittierbar (acknowledgeable): nein   
Anzeigeposition: Area D 
Acoustics: Ton1 </t>
  </si>
  <si>
    <t xml:space="preserve">When Ausfall
 Bremskraftverstärkung is activated, check the status of Type, SymBol, Example Text, Anzeigeposition, Acoustics 
ID="WarningMessage_ID482"
Type: Standardmeldung 
Symbol: BremsFS in the "Standard" variant
Farbe (Color): rot               
Anzeigeformat (Display format): A
Dynamische Anzeige (Dynamic display): nein 
Beispieltext1 (Sample text 1): Ausfall Brems-\nkraftverstärkung 
Beispieltext2 (Sample text 2): \n 
Referenzname: ESP_BKV_Warnung  
quittierbar (acknowledgeable): nein   
Anzeigeposition: Area D 
Acoustics: Ton1 </t>
  </si>
  <si>
    <t xml:space="preserve">When Störung Bremskraftverstärkung is activated, check the status of Type, SymBol, Example Text, Anzeigeposition, Acoustics 
ID="WarningMessage_ID483"
Type: Standardmeldung 
Symbol: BremsFS in the "USA" variant
Farbe (Color): gelb              
Anzeigeformat (Display format): A
Dynamische Anzeige (Dynamic display): nein 
Beispieltext1 (Sample text 1): Störung Brems-\nkraftverstärkung 
Beispieltext2 (Sample text 2): \n 
Referenzname: BKV_Stoerung  
quittierbar (acknowledgeable): ja   
Anzeigeposition: Area D 
Acoustics: Ton3 </t>
  </si>
  <si>
    <t xml:space="preserve">When Störung Bremskraftverstärkung is activated, check the status of Type, SymBol, Example Text, Anzeigeposition, Acoustics 
ID="WarningMessage_ID483"
Type: Standardmeldung 
Symbol: BremsFS in the "Standard" variant
Farbe (Color): gelb              
Anzeigeformat (Display format): A
Dynamische Anzeige (Dynamic display): nein 
Beispieltext1 (Sample text 1): Störung Brems-\nkraftverstärkung 
Beispieltext2 (Sample text 2): \n 
Referenzname: BKV_Stoerung  
quittierbar (acknowledgeable): ja   
Anzeigeposition: Area D 
Acoustics: Ton3 </t>
  </si>
  <si>
    <t xml:space="preserve">When ABS SILA is activated, check the status of Type, SymBol, Example Text, Anzeigeposition, Acoustics 
ID="WarningMessage_ID9"
Type: Standardmeldung 
Symbol: ABS in the "USA" variant
Farbe (Color): gelb              
Anzeigeformat (Display format): A
Dynamische Anzeige (Dynamic display): nein 
Beispieltext1 (Sample text 1): ABS/PSM\nausgefallen 
Beispieltext2 (Sample text 2): Angepasste Weiter-\nfahrt möglich  
Referenzname: ABS  
quittierbar (acknowledgeable): ja   
Anzeigeposition: Area D 
Acoustics: Ton3 </t>
  </si>
  <si>
    <t xml:space="preserve">When ABS SILA is activated, check the status of Type, SymBol, Example Text, Anzeigeposition, Acoustics 
ID="WarningMessage_ID9"
Type: Standardmeldung 
Symbol: ABS in the "Standard" variant
Farbe (Color): gelb              
Anzeigeformat (Display format): A
Dynamische Anzeige (Dynamic display): nein 
Beispieltext1 (Sample text 1): ABS/PSM\nausgefallen 
Beispieltext2 (Sample text 2): Angepasste Weiter-\nfahrt möglich 
Referenzname: ABS  
quittierbar (acknowledgeable): ja   
Anzeigeposition: Area D 
Acoustics: Ton3 </t>
  </si>
  <si>
    <t xml:space="preserve">When Fahrzeug extrem tief
 Fahbereitschaft abwarten
 nicht losfahren is activated, check the status of Type, SymBol, Example Text, Anzeigeposition, Acoustics 
ID="WarningMessage_ID77"
Type: Standardmeldung 
Symbol: Extremniveau 
Farbe (Color): gelb              
Anzeigeformat (Display format): A
Dynamische Anzeige (Dynamic display): nein 
Beispieltext1 (Sample text 1): Fahrzeugniveau\nextrem tief 
Beispieltext2 (Sample text 2): Nicht losfahren,\nFahrbereitschaft\nabwarten 
Referenzname: PASM_Fahrzeug extrem_tief  
quittierbar (acknowledgeable): nein   
Anzeigeposition: Area D 
Acoustics: Ton3 </t>
  </si>
  <si>
    <t xml:space="preserve">When Störung Fahrwerksystem 
 Fahrweise anpassen
 Werkstatt aufsuchen is activated, check the status of Type, SymBol, Example Text, Anzeigeposition, Acoustics 
ID="WarningMessage_ID78"
Type: Standardmeldung 
Symbol: PASM_Warning 
Farbe (Color): gelb              
Anzeigeformat (Display format): A
Dynamische Anzeige (Dynamic display): nein 
Beispieltext1 (Sample text 1): Fahrwerk gestört 
Beispieltext2 (Sample text 2): Werkstatt aufsuchen\nAngepasste Weiter-\nfahrt möglich 
Referenzname: PASM_Fehler  
quittierbar (acknowledgeable): ja
Anzeigeposition: Area D 
Acoustics: Ton3 </t>
  </si>
  <si>
    <t xml:space="preserve">When Fahrzeug extrem hoch
 Fahrweise anpassen is activated, check the status of Type, SymBol, Example Text, Anzeigeposition, Acoustics 
ID="WarningMessage_ID79"
Type: Standardmeldung 
Symbol: Extremniveau 
Farbe (Color): gelb              
Anzeigeformat (Display format): A
Dynamische Anzeige (Dynamic display): nein 
Beispieltext1 (Sample text 1): Fahrzeugniveau\nextrem hoch 
Beispieltext2 (Sample text 2): Angepasste Weiter-\nfahrt möglich 
Referenzname: PASM_Fahrzeug_extrem_hoch  
quittierbar (acknowledgeable): ja
Anzeigeposition: Area D 
Acoustics: Ton3 </t>
  </si>
  <si>
    <t>When Fahrwerksystem
 nicht funktionsbereit 
 Fahrzeug verkehrssicher abstellen is activated, check the status of Type, SymBol, Example Text, Anzeigeposition, Acoustics 
ID="WarningMessage_ID196"
Type: Standardmeldung 
Symbol: Extremniveau 
Farbe (Color): rot             
Anzeigeformat (Display format): A
Dynamische Anzeige (Dynamic display): nein 
Beispieltext1 (Sample text 1): Fahrwerk\nausgefallen 
Beispieltext2 (Sample text 2): Fahrzeug verkehrs-\nsicher abstellen 
Referenzname: F_PASM_Niveau 
quittierbar (acknowledgeable): nein 
Anzeigeposition: Area D 
Acoustics: Ton1</t>
  </si>
  <si>
    <t xml:space="preserve">When Stützlast prüfen is activated, check the status of Type, SymBol, Example Text, Anzeigeposition, Acoustics 
ID="WarningMessage_ID514"
Type: Infomeldung 
Symbol: Info 
Farbe (Color): weiß            
Anzeigeformat (Display format): C
Dynamische Anzeige (Dynamic display): nein 
Beispieltext1 (Sample text 1): Stützlast überprüfen
Beispieltext2 (Sample text 2): 0 
Referenzname: Stützlast_prüfen  
quittierbar (acknowledgeable): ja 
Anzeigeposition: Area D 
Acoustics: keine </t>
  </si>
  <si>
    <t>When Heckabsenkung aktiv is activated, check the status of Type, SymBol, Example Text, Anzeigeposition, Acoustics 
ID="WarningMessage_ID567"
Type: Standardmeldung 
Symbol: Heckabsenkung 
Farbe (Color): gelb           
Anzeigeformat (Display format): A
Dynamische Anzeige (Dynamic display): nein 
Beispieltext1 (Sample text 1): Heckabsenkung\naktiv 
Beispieltext2 (Sample text 2): \n  
quittierbar (acknowledgeable): ja 
Anzeigeposition: Area D 
Acoustics: keine 
Referenzname: PASM_Heckabsenkung_aktiv</t>
  </si>
  <si>
    <t xml:space="preserve">When Heckabsenkung nicht möglich is activated, check the status of Type, SymBol, Example Text, Anzeigeposition, Acoustics 
ID="WarningMessage_ID568"
Type: Infomeldung 
Symbol: Info  
Farbe (Color): weiß           
Anzeigeformat (Display format): C
Dynamische Anzeige (Dynamic display): nein 
Beispieltext1 (Sample text 1): Heckabsenkung nicht\nmöglich 
Beispieltext2 (Sample text 2): n/a
Referenzname: PASM_Heckabsenkung_nicht_noeglich  
quittierbar (acknowledgeable): ja 
Anzeigeposition: Area D 
Acoustics: keine </t>
  </si>
  <si>
    <t xml:space="preserve">When PDCC Funktion eingeschränkt allg is activated, check the status of Type, SymBol, Example Text, Anzeigeposition, Acoustics 
ID="WarningMessage_ID84"
Type: Standardmeldung 
Symbol: PDCC  
Farbe (Color): gelb           
Anzeigeformat (Display format): A
Dynamische Anzeige (Dynamic display): nein 
Beispieltext1 (Sample text 1): Fahrwerk gestört 
Beispieltext2 (Sample text 2): Angepasste Weiter-\nfahrt möglich. Betriebs-\nanleitung beachten. 
Referenzname: PDCC_Gelb  
quittierbar (acknowledgeable): ja 
Anzeigeposition: Area D 
Acoustics: Ton3 </t>
  </si>
  <si>
    <t>When PDCC Ausfall is activated, check the status of Type, SymBol, Example Text, Anzeigeposition, Acoustics 
ID="WarningMessage_ID85"
Type: Standardmeldung 
Symbol: PDCC  
Farbe (Color): rot          
Anzeigeformat (Display format): A
Dynamische Anzeige (Dynamic display): nein 
Beispieltext1 (Sample text 1): Fahrwerk\nausgefallen 
Beispieltext2 (Sample text 2): Angepasste Weiter-\nfahrt möglich. Betriebs-\nanleitung beachten. 
Referenzname: PDCC_Rot  
quittierbar (acknowledgeable): nein 
Anzeigeposition: Area D 
Acoustics: Ton1</t>
  </si>
  <si>
    <t>When Tankdeckel offen  is activated, check the status of Type, SymBol, Example Text, Anzeigeposition, Acoustics 
ID="WarningMessage_ID235"
Type: Standardmeldung 
Symbol: Default   
Farbe (Color): weiß           
Anzeigeformat (Display format): A
Dynamische Anzeige (Dynamic display): nein 
Beispieltext1 (Sample text 1): Tankdeckel\ngeöffnet 
Beispieltext2 (Sample text 2): Tankdeckel schließen . 
Referenzname: TankD  
quittierbar (acknowledgeable): ja 
Anzeigeposition: Area D 
Acoustics: Ton3</t>
  </si>
  <si>
    <t xml:space="preserve">When Heckdeckelakustik bei Fahrt is activated, check the status of Type, SymBol, Example Text, Anzeigeposition, Acoustics 
Type :Akustikmeldung 
Symbol :  -
Farbe (Color): -                               
Anzeigeformat (Display format): -
Dynamische Anzeige (Dynamic display): nein   
Beispieltext1 (Sample text 1): -   
Beispieltext2 (Sample text 2):  - 
Referenzname: DeckelHinten_Ton  
quittierbar (acknowledgeable):  nein    
Anzeigeposition : -
Acoustics : Ton3 </t>
  </si>
  <si>
    <t>WhenZündschloß defekt 1  is activated, check the status of Type, SymBol, Example Text, Anzeigeposition, Acoustics 
Check out the German_Porsche_J1 document
ID="WarningMessage_ID57"
Type :Standardmeldung 
Symbol : Schluessel
Farbe (Color): weiß           
Anzeigeformat (Display format): A
Dynamische Anzeige (Dynamic display): nein 
Beispieltext1 (Sample text 1): Zündschloss\ngestört  
Beispieltext2 (Sample text 2): Service notwendig. 
Referenzname: W_ZuendschlossP2  
quittierbar (acknowledgeable): ja 
Anzeigeposition :Tube 4/5
Acoustics : Ton3</t>
  </si>
  <si>
    <t>WhenSchlüssel nicht im Fzg is activated, check the status of Type, SymBol, Example Text, Anzeigeposition, Acoustics 
Check out the German_Porsche_J1 document
ID="WarningMessage_ID58"
Type :Standardmeldung 
Symbol : Schluessel
Farbe (Color): weiß           
Anzeigeformat (Display format): A
Dynamische Anzeige (Dynamic display): nein 
Beispieltext1 (Sample text 1): Schlüssel nicht\ngefunden/gestört  
Beispieltext2 (Sample text 2): Position des Schlüssels\nändern 
Referenzname: W_kein_Schluessel  
quittierbar (acknowledgeable): nein 
Anzeigeposition :Tube 4/5
Acoustics : Ton3</t>
  </si>
  <si>
    <t>WhenZündschloß defekt 2 (nicht quittierbar) is activated, check the status of Type, SymBol, Example Text, Anzeigeposition, Acoustics 
Check out the German_Porsche_J1 document
ID="WarningMessage_ID60"
Type :Standardmeldung 
Symbol : Schluessel
Farbe (Color): rot            
Anzeigeformat (Display format): A
Dynamische Anzeige (Dynamic display): nein 
Beispieltext1 (Sample text 1): Zündschloss defekt 
Beispieltext2 (Sample text 2): Fahrzeug verkehrs-\nsicher abstellen 
Referenzname: W_ZuendschlossP1  
quittierbar (acknowledgeable): nein
Anzeigeposition :Tube 4/5
Acoustics : Ton1</t>
  </si>
  <si>
    <t>WhenSchlüsselbatterie is activated, check the status of Type, SymBol, Example Text, Anzeigeposition, Acoustics 
Check out the German_Porsche_J1 document
ID="WarningMessage_ID61"
Type :Standardmeldung 
Symbol : Schluessel
Farbe (Color): weiß             
Anzeigeformat (Display format): A
Dynamische Anzeige (Dynamic display): nein 
Beispieltext1 (Sample text 1): Batterie im Zünd-\nschlüssel schwach 
Beispieltext2 (Sample text 2): Zündschlüsselbatterie\naustauschen 
Referenzname: W_Schluesselbatt  
quittierbar (acknowledgeable): ja 
Anzeigeposition :Tube 4/5
Acoustics : Ton3</t>
  </si>
  <si>
    <t>When Zweiter Zündungseinschaltversuch is activated, check the status of Type, SymBol, Example Text, Anzeigeposition, Acoustics 
Check out the German_Porsche_J1 document
ID="WarningMessage_ID332"
Type :Standardmeldung 
Symbol : Schluessel
Farbe (Color): weiß             
Anzeigeformat (Display format): A
Dynamische Anzeige (Dynamic display): nein 
Beispieltext1 (Sample text 1): Schlüssel nicht\ngefunden/gestört 
Beispieltext2 (Sample text 2): Schlüssel in Ablagefach\nlegen, siehe Betriebs-\nanleitung
Referenzname: Notstart    
quittierbar (acknowledgeable): nein  
Anzeigeposition :Tube 4/5
Acoustics : Ton3</t>
  </si>
  <si>
    <t>When Zweiter Zündungseinschaltversuch is activated, check the status of Type, SymBol, Example Text, Anzeigeposition, Acoustics 
Check out the German_Porsche_J1 document
ID="WarningMessage_ID332"
Type :Standardmeldung 
Symbol : Schluessel
Farbe (Color): weiß             
Anzeigeformat (Display format): A
Dynamische Anzeige (Dynamic display): nein 
Beispieltext1 (Sample text 1): Schlüssel nicht\ngefunden/gestört 
Beispieltext2 (Sample text 2): Schlüssel in Ablagefach\nlegen, siehe Betriebs-\nanleitung  
Referenzname: Notstart  
quittierbar (acknowledgeable): nein  
Anzeigeposition :Tube 4/5
Acoustics : Ton3</t>
  </si>
  <si>
    <t>When Systemfehler, bitte Zündschloß benutzen is activated, check the status of Type, SymBol, Example Text, Anzeigeposition, Acoustics 
Check out the German_Porsche_J1 document
ID="WarningMessage_ID66"
Type :Standardmeldung 
Symbol : Notspule 
Farbe (Color): gelb              
Anzeigeformat (Display format): A
Dynamische Anzeige (Dynamic display): nein 
Beispieltext1 (Sample text 1): Störung Porsche\nEntry&amp;Drive
Beispieltext2 (Sample text 2): Schlüsselrückseite an\ngekennzeichnete Fläche\nhalten
Referenzname: W_Kessyschluessel_def    
quittierbar (acknowledgeable): ja 
Anzeigeposition :Tube 4/5
Acoustics : Ton3</t>
  </si>
  <si>
    <t>When Stoerung Kindersicherung  is activated, check the status of Type, SymBol, Example Text, Anzeigeposition, Acoustics 
Check out the German_Porsche_J1 document
ID="WarningMessage_ID313"
Type :Standardmeldung 
Symbol : Kindersicherung 
Farbe (Color): gelb              
Anzeigeformat (Display format): A
Dynamische Anzeige (Dynamic display): nein 
Beispieltext1 (Sample text 1): Türsicherung\ngestört  
Beispieltext2 (Sample text 2):\n 
Referenzname: Door_Protection  
quittierbar (acknowledgeable): ja 
Anzeigeposition :Tube 4/5
Acoustics : Ton3</t>
  </si>
  <si>
    <t>When Kein Schlüssel erkannt. Bitte Störer
 entfernen oder Lage vom Schlüssel
 verändern is activated, check the status of Type, SymBol, Example Text, Anzeigeposition, Acoustics 
Check out the German_Porsche_J1 document
ID="WarningMessage_ID393"
Type :Standardmeldung 
Symbol : Schluessel  
Farbe (Color):  weiß                
Anzeigeformat (Display format): A
Dynamische Anzeige (Dynamic display): nein 
Beispieltext1 (Sample text 1): Schlüssel nicht\nerkannt  
Beispieltext2 (Sample text 2):Störsignale prüfen\noder Position des\nSchlüssels ändern 
Referenzname: W_Schluessel_Fehler_1   
quittierbar (acknowledgeable): ja 
Anzeigeposition :Tube 4/5
Acoustics : Ton3</t>
  </si>
  <si>
    <t>When Fzg. wurde Wiederentriegelt, da
 Schlüssel im Innenraum gefunden
 wurde. Bitte Schlüssel entfernen.  is activated, check the status of Type, SymBol, Example Text, Anzeigeposition, Acoustics 
Check out the German_Porsche_J1 document
ID="WarningMessage_ID394"
Type :Standardmeldung 
Symbol : Schluessel  
Farbe (Color):  weiß                
Anzeigeformat (Display format): A
Dynamische Anzeige (Dynamic display): nein 
Beispieltext1 (Sample text 1):  Fahrzeug auto-\nmatisch entriegelt  
Beispieltext2 (Sample text 2):Schlüssel aus\nFahrzeuginnenraum\nentfernen
Referenzname: W_Schluessel_Fehler_2   
quittierbar (acknowledgeable): ja 
Anzeigeposition :Tube 4/5
Acoustics : Ton3</t>
  </si>
  <si>
    <t>When Fzg. wurde Wiederentriegelt, da
 Schlüssel im Kofferraum gefunden
 wurde. Bitte Schlüssel entfernen.   is activated, check the status of Type, SymBol, Example Text, Anzeigeposition, Acoustics 
Check out the German_Porsche_J1 document
ID="WarningMessage_ID395"
Type :Standardmeldung 
Symbol : Schluessel  
Farbe (Color):  weiß                
Anzeigeformat (Display format): A
Dynamische Anzeige (Dynamic display): nein 
Beispieltext1 (Sample text 1): Fahrzeug auto-\nmatisch entriegelt 
Beispieltext2 (Sample text 2): Schlüssel aus\nKofferraum entfernen 
Referenzname: W_Schluessel_Fehler_3  
quittierbar (acknowledgeable): ja 
Anzeigeposition :Tube 4/5
Acoustics : Ton3</t>
  </si>
  <si>
    <t>WhenLenkung gesperrt is activated, check the status of Type, SymBol, Example Text, Anzeigeposition, Acoustics 
Check out the German_Porsche_J1 document
ID="WarningMessage_ID56"
Type :Standardmeldung 
Symbol : Lenkrad
Farbe (Color):  rot                 
Anzeigeformat (Display format): A
Dynamische Anzeige (Dynamic display): nein 
Beispieltext1 (Sample text 1): Lenkung gesperrt 
Beispieltext2 (Sample text 2): \n 
Referenzname: W_Lenkverriegelung  
quittierbar (acknowledgeable):  nein   
Anzeigeposition :Tube 4/5
Acoustics : Ton1</t>
  </si>
  <si>
    <t>WhenLenkung entlasten is activated, check the status of Type, SymBol, Example Text, Anzeigeposition, Acoustics 
Check out the German_Porsche_J1 document
ID="WarningMessage_ID63"
Type :Standardmeldung 
Symbol : Lenkrad
Farbe (Color):  rot                 
Anzeigeformat (Display format): A
Dynamische Anzeige (Dynamic display): nein 
Beispieltext1 (Sample text 1):\n 
Beispieltext2 (Sample text 2): Lenkung entlasten  
Referenzname: W_Lenkungentlasten  
quittierbar (acknowledgeable):  nein
Anzeigeposition :Tube 4/5
Acoustics : Ton1</t>
  </si>
  <si>
    <t xml:space="preserve">When Lenkradheizung eingeschaltet  is activated, check the status of Type, SymBol, Example Text, Anzeigeposition, Acoustics 
Check out the German_Porsche_J1 document
ID="WarningMessage_ID144"
Type :Infomeldung 
Symbol : Info
Farbe (Color):  weiß                  
Anzeigeformat (Display format): I
Dynamische Anzeige (Dynamic display): nein 
Beispieltext1 (Sample text 1):Lenkradheizung\neingeschaltet
Beispieltext2 (Sample text 2):   
Referenzname: Status_Lenkradheizung_ein  
quittierbar (acknowledgeable):  ja
Anzeigeposition :Tube 4/5
Acoustics : keine </t>
  </si>
  <si>
    <t xml:space="preserve">When Lenkradheizung ausgeschaltet  is activated, check the status of Type, SymBol, Example Text, Anzeigeposition, Acoustics 
Check out the German_Porsche_J1 document
ID="WarningMessage_ID145"
Type :Infomeldung 
Symbol : Info
Farbe (Color):  weiß                  
Anzeigeformat (Display format): I
Dynamische Anzeige (Dynamic display): nein 
Beispieltext1 (Sample text 1):Lenkradheizung\nausgeschaltet 
Beispieltext2 (Sample text 2): 
Referenzname: Status_Lenkradheizung_aus    
quittierbar (acknowledgeable):  ja
Anzeigeposition :Tube 4/5
Acoustics : keine </t>
  </si>
  <si>
    <t>When Lenkhilfe Ausfallwarnung is activated, check the status of Type, SymBol, Example Text, Anzeigeposition, Acoustics 
Check out the German_Porsche_J1 document
ID="WarningMessage_ID257"
Type :Standardmeldung 
Symbol : Lenkrad
Farbe (Color):  weiß                  
Anzeigeformat (Display format): A
Dynamische Anzeige (Dynamic display): nein 
Beispieltext1 (Sample text 1):Lenkunterstützung\nausgefallen
Beispieltext2 (Sample text 2): Erhöhter Kraftaufwand\nWeiterfahrt möglich   
Referenzname: LH_Ausfall  
quittierbar (acknowledgeable):  ja
Anzeigeposition :Tube 4/5
Acoustics : Ton3</t>
  </si>
  <si>
    <t>When Lenkhilfe Fehlerwarnung is activated, check the status of Type, SymBol, Example Text, Anzeigeposition, Acoustics 
Check out the German_Porsche_J1 document
ID="WarningMessage_ID258"
Type :Standardmeldung 
Symbol : Lenkrad
Farbe (Color):  gelb                   
Anzeigeformat (Display format): A
Dynamische Anzeige (Dynamic display): nein 
Beispieltext1 (Sample text 1):Lenkunterstützung\neingeschränkt 
Beispieltext2 (Sample text 2): Weiterfahrt möglich\nWerkstatt aufsuchen 
Referenzname: LH_Fehler  
quittierbar (acknowledgeable):  ja
Anzeigeposition :Tube 4/5
Acoustics : Ton3</t>
  </si>
  <si>
    <t>When Lenkhilfe Störungswarnung is activated, check the status of Type, SymBol, Example Text, Anzeigeposition, Acoustics 
Check out the German_Porsche_J1 document
ID="WarningMessage_ID259"
Type :Standardmeldung 
Symbol : Lenkrad
Farbe (Color):  gelb                   
Anzeigeformat (Display format): A
Dynamische Anzeige (Dynamic display): nein 
Beispieltext1 (Sample text 1):Lenkunterstützung\ngestört 
Beispieltext2 (Sample text 2): Erhöhter Kraftaufwand\nWeiterfahrt möglich   
Referenzname: LH_Stoerung  
quittierbar (acknowledgeable):  ja
Anzeigeposition :Tube 4/5
Acoustics : Ton3</t>
  </si>
  <si>
    <t>When ELV Werkstatt is activated, check the status of Type, SymBol, Example Text, Anzeigeposition, Acoustics 
Check out the German_Porsche_J1 document
ID="WarningMessage_ID360"
Type :Standardmeldung 
Symbol : Lenkrad
Farbe (Color):  gelb                   
Anzeigeformat (Display format): A
Dynamische Anzeige (Dynamic display): nein 
Beispieltext1 (Sample text 1):Lenkung verriegelt 
Beispieltext2 (Sample text 2): Werkstatt aufsuchen 
Referenzname: ELV_Fehler  
quittierbar (acknowledgeable):  ja
Anzeigeposition :Tube 4/5
Acoustics : Ton3</t>
  </si>
  <si>
    <t>WhenSpoiler Prio 1 Warnung is activated, check the status of Type, SymBol, Example Text, Anzeigeposition, Acoustics 
Check out the German_Porsche_J1 document
ID="WarningMessage_ID19"
Type :Standardmeldung 
Symbol : Spoiler_1
Farbe (Color):  gelb                   
Anzeigeformat (Display format): A
Dynamische Anzeige (Dynamic display): nein 
Beispieltext1 (Sample text 1):Lenkung verriegelt 
Beispieltext2 (Sample text 2): Werkstatt aufsuchen 
Referenzname: SpoilerPrio1  
quittierbar (acknowledgeable):  ja
Anzeigeposition :Tube 4/5
Acoustics : Ton1</t>
  </si>
  <si>
    <t>WhenSpoiler Prio 1 Warnung is activated, check the status of Type, SymBol, Example Text, Anzeigeposition, Acoustics 
Check out the German_Porsche_J1 document
ID="WarningMessage_ID19"
Type :Standardmeldung 
Symbol : Spoiler_1
Farbe (Color):  gelb                   
Anzeigeformat (Display format): A
Dynamische Anzeige (Dynamic display): nein 
Beispieltext1 (Sample text 1):Lenkung verriegelt 
Beispieltext2 (Sample text 2): Werkstatt aufsuchen
Referenzname: SpoilerPrio1   
quittierbar (acknowledgeable):  ja
Anzeigeposition :Tube 4/5
Acoustics : Ton1</t>
  </si>
  <si>
    <t>WhenSpoiler Prio 2 Warnung is activated, check the status of Type, SymBol, Example Text, Anzeigeposition, Acoustics 
Check out the German_Porsche_J1 document
ID="WarningMessage_ID20"
Type :Standardmeldung 
Symbol : Spoiler
Farbe (Color):  weiß                    
Anzeigeformat (Display format): A
Dynamische Anzeige (Dynamic display): nein 
Beispieltext1 (Sample text 1):Spoiler gestört  
Beispieltext2 (Sample text 2): Angepasste Weiter-\nfahrt möglich
Referenzname: SpoilerPrio2    
quittierbar (acknowledgeable):  ja
Anzeigeposition :Tube 4/5
Acoustics : Ton3</t>
  </si>
  <si>
    <t>WhenSpoiler Prio 2 Warnung is activated, check the status of Type, SymBol, Example Text, Anzeigeposition, Acoustics 
Check out the German_Porsche_J1 document
ID="WarningMessage_ID20"
Type :Standardmeldung 
Symbol : Spoiler
Farbe (Color):  weiß                    
Anzeigeformat (Display format): A
Dynamische Anzeige (Dynamic display): nein 
Beispieltext1 (Sample text 1):Spoiler gestört  
Beispieltext2 (Sample text 2): Angepasste Weiter-\nfahrt möglich 
Referenzname: SpoilerPrio2   
quittierbar (acknowledgeable):  ja
Anzeigeposition :Tube 4/5
Acoustics : Ton3</t>
  </si>
  <si>
    <t>When Fahrprogramm nicht verfügbar is activated, check the status of Type, SymBol, Example Text, Anzeigeposition, Acoustics 
Check out the German_Porsche_J1 document
ID="WarningMessage_ID216"
Type: Infomeldung  
Symbol : Info
Farbe (Color):  weiß                    
Anzeigeformat (Display format): I
Dynamische Anzeige (Dynamic display): nein 
Beispieltext1 (Sample text 1):Modus nicht verfügbar 
Referenzname: Fahrprogramm_NV 
Beispieltext2 (Sample text 2):   
quittierbar (acknowledgeable):  ja
Anzeigeposition :Tube 4/5
Acoustics : Ton3</t>
  </si>
  <si>
    <t>When E-Power nicht verfügbar  is activated, check the status of Type, SymBol, Example Text, Anzeigeposition, Acoustics 
Check out the German_Porsche_J1 document
ID="WarningMessage_ID287"
Type: Infomeldung  
Symbol : Info
Farbe (Color):  weiß                    
Anzeigeformat (Display format): I
Dynamische Anzeige (Dynamic display): nein 
Beispieltext1 (Sample text 1):E-Power nicht\nverfügbar 
Beispieltext2 (Sample text 2):   
Referenzname: E_Power_NV  
quittierbar (acknowledgeable):  ja
Anzeigeposition :Tube 4/5
Acoustics : Ton3</t>
  </si>
  <si>
    <t xml:space="preserve">When Offroadmodus GRAVEL eingestellt (Leichtes Gelände/Schotter)  is activated, check the status of Type, SymBol, Example Text, Anzeigeposition, Acoustics 
Check out the German_Porsche_J1 document
ID="WarningMessage_ID509"
Type: Infomeldung  
Symbol : Info
Farbe (Color):  weiß                    
Anzeigeformat (Display format): C
Dynamische Anzeige (Dynamic display): nein 
Beispieltext1 (Sample text 1):Gravel\nausgewählt  
Beispieltext2 (Sample text 2):  
Referenzname: CHA_Offroad_1  
quittierbar (acknowledgeable):  ja
Anzeigeposition :Tube 4/5
Acoustics :  keine  </t>
  </si>
  <si>
    <t xml:space="preserve">When Offroadmodus MUD eingestellt (Schlamm/Spurrillen)  is activated, check the status of Type, SymBol, Example Text, Anzeigeposition, Acoustics 
Check out the German_Porsche_J1 document
ID="WarningMessage_ID510"
Type: Infomeldung  
Symbol : Info
Farbe (Color):  weiß                    
Anzeigeformat (Display format): C
Dynamische Anzeige (Dynamic display): nein 
Beispieltext1 (Sample text 1):Mud\nausgewählt  
Beispieltext2 (Sample text 2):   
Referenzname: CHA_Offroad_2  
quittierbar (acknowledgeable):  ja
Anzeigeposition :Tube 4/5
Acoustics :  keine  </t>
  </si>
  <si>
    <t xml:space="preserve">When Offroadmodus SAND eingestellt (Düne) is activated, check the status of Type, SymBol, Example Text, Anzeigeposition, Acoustics 
Check out the German_Porsche_J1 document
ID="WarningMessage_ID511"
Type: Infomeldung  
Symbol : Info
Farbe (Color):  weiß                    
Anzeigeformat (Display format): C
Dynamische Anzeige (Dynamic display): nein 
Beispieltext1 (Sample text 1):Sand\nausgewählt 
Beispieltext2 (Sample text 2):   
Referenzname: CHA_Offroad_3  
quittierbar (acknowledgeable):  ja
Anzeigeposition :Tube 4/5
Acoustics :  keine  </t>
  </si>
  <si>
    <t xml:space="preserve">When Offroadmodus ROCKS eingestellt (Felsen)  is activated, check the status of Type, SymBol, Example Text, Anzeigeposition, Acoustics 
Check out the German_Porsche_J1 document
ID="WarningMessage_ID512"
Type: Infomeldung  
Symbol : Info
Farbe (Color):  weiß                    
Anzeigeformat (Display format): C
Dynamische Anzeige (Dynamic display): nein 
Beispieltext1 (Sample text 1):Rocks\nausgewählt 
Beispieltext2 (Sample text 2):   
Referenzname: CHA_Offroad_4  
quittierbar (acknowledgeable):  ja
Anzeigeposition :Tube 4/5
Acoustics :  keine  </t>
  </si>
  <si>
    <t>When Schiebedach nicht vollständig geschlossen is activated, check the status of Type, SymBol, Example Text, Anzeigeposition, Acoustics 
Check out the German_Porsche_J1 document
ID="WarningMessage_ID21"
Type :Hinweismeldung
Symbol: Default
Farbe (Color):  weiß                    
Anzeigeformat (Display format): A
Dynamische Anzeige (Dynamic display): nein 
Beispieltext1 (Sample text 1):\n 
Beispieltext2 (Sample text 2): Schiebedach\ngeöffnet   
Referenzname: Schiebedach  
quittierbar (acknowledgeable):  ja
Anzeigeposition :Tube 4/5
Acoustics : Ton3</t>
  </si>
  <si>
    <t>When Schiebedach nicht vollständig geschlossen is activated, check the status of Type, SymBol, Example Text, Anzeigeposition, Acoustics 
Check out the German_Porsche_J1 document
ID="WarningMessage_ID21"
Type :Hinweismeldung
Symbol: Default
Farbe (Color):  weiß                    
Anzeigeformat (Display format): A
Dynamische Anzeige (Dynamic display): nein 
Beispieltext1 (Sample text 1):\n 
Beispieltext2 (Sample text 2): Schiebedach\ngeöffnet
Referenzname: Schiebedach     
quittierbar (acknowledgeable):  ja
Anzeigeposition :Tube 4/5
Acoustics : Ton3</t>
  </si>
  <si>
    <t>WhenAnhängerkupplung Fehler is activated, check the status of Type, SymBol, Example Text, Anzeigeposition, Acoustics 
Check out the German_Porsche_J1 document
ID="WarningMessage_ID81"
Type :Standardmeldung
Symbol: AHK_1 
Farbe (Color):  rot                     
Anzeigeformat (Display format): A
Dynamische Anzeige (Dynamic display): nein 
Beispieltext1 (Sample text 1):Anhängerkupplung\ndefekt  
Beispieltext2 (Sample text 2): Fahrzeug abstellen,\nAnhängerkupplung\nverriegeln
Referenzname: AHK_Rot  
quittierbar (acknowledgeable):  nein
Anzeigeposition :Tube 4/5
Acoustics : Ton1</t>
  </si>
  <si>
    <t>When Komplettausfall CAN is activated, check the status of Type, SymBol, Example Text, Anzeigeposition, Acoustics 
Check out the German_Porsche_J1 document
ID="WarningMessage_ID200"
Type :Standardmeldung
Symbol :F_Motor 
Farbe (Color):  gelb                      
Anzeigeformat (Display format): A
Dynamische Anzeige (Dynamic display): nein 
Beispieltext1 (Sample text 1):\n 
Beispieltext2 (Sample text 2): Systemfehler 
Referenzname: SM_AusfallCAN  
quittierbar (acknowledgeable):  nein
Anzeigeposition :Tube 4/5
Acoustics : Ton3</t>
  </si>
  <si>
    <t>When Sammelmeldung Kamerastörung  is activated, check the status of Type, SymBol, Example Text, Anzeigeposition, Acoustics 
Check out the German_Porsche_J1 document
ID="WarningMessage_ID468"
Type :Standardmeldung
Symbol :Default  
Farbe (Color):  weiß                       
Anzeigeformat (Display format): A
Dynamische Anzeige (Dynamic display): nein 
Beispieltext1 (Sample text 1):Kamera-System\ngestört   
Beispieltext2 (Sample text 2): Service notwendig  
Referenzname: SM_Kamerastoerung  
quittierbar (acknowledgeable):  ja 
Anzeigeposition :Tube 4/5
Acoustics : Ton3</t>
  </si>
  <si>
    <t>When Sammelmeldung Kamerasicht  is activated, check the status of Type, SymBol, Example Text, Anzeigeposition, Acoustics 
Check out the German_Porsche_J1 document
ID="WarningMessage_ID469"
Type :Standardmeldung
Symbol :Default  
Farbe (Color):  weiß                       
Anzeigeformat (Display format): A
Dynamische Anzeige (Dynamic display): nein 
Beispieltext1 (Sample text 1):Kamera-System\neingeschränkt    
Beispieltext2 (Sample text 2): Keine Kamerasicht\nEventuell Scheibe\nreinigen 
Referenzname: SM_Kamerasicht  
quittierbar (acknowledgeable):  ja 
Anzeigeposition :Tube 4/5
Acoustics : Ton3</t>
  </si>
  <si>
    <t>When Sammelmeldung Kamerasicht  is activated, check the status of Type, SymBol, Example Text, Anzeigeposition, Acoustics 
Check out the German_Porsche_J1 document
ID="WarningMessage_ID469"
Type :Standardmeldung
Symbol :Default  
Farbe (Color):  weiß                       
Anzeigeformat (Display format): A
Dynamische Anzeige (Dynamic display): nein 
Beispieltext1 (Sample text 1):Kamera-System\neingeschränkt    
Beispieltext2 (Sample text 2): Keine Kamerasicht\nEventuell Scheibe\nreinigen
Referenzname: SM_Kamerasicht   
quittierbar (acknowledgeable):  ja 
Anzeigeposition :Tube 4/5
Acoustics : Ton3</t>
  </si>
  <si>
    <t>When Sammelmeldung temporäre Kamerastörung  is activated, check the status of Type, SymBol, Example Text, Anzeigeposition, Acoustics 
Check out the German_Porsche_J1 document
ID="WarningMessage_ID470"
Type :Standardmeldung
Symbol :Default  
Farbe (Color):  weiß                       
Anzeigeformat (Display format): A
Dynamische Anzeige (Dynamic display): nein 
Beispieltext1 (Sample text 1):Kamera-System\nnicht verfügbar    
Beispieltext2 (Sample text 2): Zustand temporär\nWeiterfahrt möglich
Referenzname: SM_Kamerastoerung_temp   
quittierbar (acknowledgeable):  ja 
Anzeigeposition :Tube 4/5
Acoustics : Ton3</t>
  </si>
  <si>
    <t>When Sammelmeldung temporäre Kamerastörung  is activated, check the status of Type, SymBol, Example Text, Anzeigeposition, Acoustics 
Check out the German_Porsche_J1 document
ID="WarningMessage_ID470"
Type :Standardmeldung
Symbol :Default  
Farbe (Color):  weiß                       
Anzeigeformat (Display format): A
Dynamische Anzeige (Dynamic display): nein 
Beispieltext1 (Sample text 1):Kamera-System\nnicht verfügbar    
Beispieltext2 (Sample text 2): Zustand temporär\nWeiterfahrt möglich 
Referenzname: SM_Kamerastoerung_temp  
quittierbar (acknowledgeable):  ja 
Anzeigeposition :Tube 4/5
Acoustics : Ton3</t>
  </si>
  <si>
    <t>When Allradsystem Störung is activated, check the status of Type, SymBol, Example Text, Anzeigeposition, Acoustics 
ID="WarningMessage_ID94"
Type: Standardmeldung 
Symbol: F_Allrad 
Farbe (Color): gelb         
Anzeigeformat (Display format): A
Dynamische Anzeige (Dynamic display): nein 
Beispieltext1 (Sample text 1): Allradsystem\ngestört 
Beispieltext2 (Sample text 2): Angepasste Weiter-\nfahrt möglich 
Referenzname: W_Allrad_1  
quittierbar (acknowledgeable): ja 
Anzeigeposition: Area D 
Acoustics: Ton3</t>
  </si>
  <si>
    <t>When Allradsystem überlastet is activated, check the status of Type, SymBol, Example Text, Anzeigeposition, Acoustics 
ID="WarningMessage_ID95"
Type: Standardmeldung 
Symbol: F_Allrad 
Farbe (Color): gelb         
Anzeigeformat (Display format): A
Dynamische Anzeige (Dynamic display): nein 
Beispieltext1 (Sample text 1): Allradsystem\nüberlastet 
Beispieltext2 (Sample text 2): Nur Heckantrieb\nAngepasste Weiter-\nfahrt möglich 
Referenzname: W_Allrad_2  
quittierbar (acknowledgeable): ja 
Anzeigeposition: Area D 
Acoustics: Ton3</t>
  </si>
  <si>
    <t>When Temperaturgrenze Allradsystem is activated, check the status of Type, SymBol, Example Text, Anzeigeposition, Acoustics 
ID="WarningMessage_ID96"
Type: Standardmeldung 
Symbol: F_Allrad 
Farbe (Color): gelb         
Anzeigeformat (Display format): A
Dynamische Anzeige (Dynamic display): nein 
Beispieltext1 (Sample text 1): Allradsystem\nTemperaturgrenze 
Beispieltext2 (Sample text 2): Belastung reduzieren 
Referenzname: W_Allrad_3  
quittierbar (acknowledgeable): ja 
Anzeigeposition: Area D 
Acoustics: Ton3</t>
  </si>
  <si>
    <t>When Ausfall Allradsystem is activated, check the status of Type, SymBol, Example Text, Anzeigeposition, Acoustics 
ID="WarningMessage_ID198"
Type: Standardmeldung 
Symbol: F_Allrad 
Farbe (Color): gelb         
Anzeigeformat (Display format): A
Dynamische Anzeige (Dynamic display): nein 
Beispieltext1 (Sample text 1): Allradsystem\nausgefallen 
Beispieltext2 (Sample text 2): Nur Heckantrieb\nAngepasste Weiter-\nfahrt möglich 
Referenzname: F_Allrad  
quittierbar (acknowledgeable): ja 
Anzeigeposition: Area D 
Acoustics: Ton3</t>
  </si>
  <si>
    <t>When CAN-Timeout Quersperre is activated, check the status of Type, SymBol, Example Text, Anzeigeposition, Acoustics 
ID="WarningMessage_ID207"
Type: Standardmeldung 
Symbol: Quersperre 
Farbe (Color): gelb        
Anzeigeformat (Display format): A
Dynamische Anzeige (Dynamic display): nein 
Beispieltext1 (Sample text 1): Quersperre\nausgefallen 
Beispieltext2 (Sample text 2): Weiterfahrt möglich
Referenzname: F_Quersperre   
quittierbar (acknowledgeable): ja 
Anzeigeposition: Area D 
Acoustics: Ton3</t>
  </si>
  <si>
    <t>When Quersperre Störung is activated, check the status of Type, SymBol, Example Text, Anzeigeposition, Acoustics 
ID="WarningMessage_ID208"
Type: Standardmeldung 
Symbol: Quersperre 
Farbe (Color): gelb        
Anzeigeformat (Display format): A
Dynamische Anzeige (Dynamic display): nein 
Beispieltext1 (Sample text 1): Quersperre\ngestört 
Beispieltext2 (Sample text 2): Angepasste Weiter-\nfahrt möglich 
Referenzname: W_Quersperre1  
quittierbar (acknowledgeable): ja 
Anzeigeposition: Area D 
Acoustics: Ton3</t>
  </si>
  <si>
    <t>When Quersperre Ausfall is activated, check the status of Type, SymBol, Example Text, Anzeigeposition, Acoustics 
ID="WarningMessage_ID209"
Type: Standardmeldung 
Symbol: Quersperre 
Farbe (Color): gelb        
Anzeigeformat (Display format): A
Dynamische Anzeige (Dynamic display): nein 
Beispieltext1 (Sample text 1): Quersperre\nausgefallen 
Beispieltext2 (Sample text 2): Angepasste Weiter-\nfahrt möglich 
Referenzname: W_Quersperre2  
quittierbar (acknowledgeable): ja 
Anzeigeposition: Area D 
Acoustics: Ton3</t>
  </si>
  <si>
    <t>When Quersperre Überlastet is activated, check the status of Type, SymBol, Example Text, Anzeigeposition, Acoustics 
ID="WarningMessage_ID210"
Type: Standardmeldung 
Symbol: Quersperre 
Farbe (Color): gelb        
Anzeigeformat (Display format): A
Dynamische Anzeige (Dynamic display): nein 
Beispieltext1 (Sample text 1): Quersperre\nüberlastet 
Beispieltext2 (Sample text 2): Angepasste Weiter-\nfahrt möglich 
Referenzname: W_Quersperre3  
quittierbar (acknowledgeable): ja 
Anzeigeposition: Area D 
Acoustics: Ton3</t>
  </si>
  <si>
    <t>When Ausfall Hinterachslenkung is activated, check the status of Type, SymBol, Example Text, Anzeigeposition, Acoustics 
ID="WarningMessage_ID374"
Type: Standardmeldung 
Symbol: HAL1 
Farbe (Color): gelb        
Anzeigeformat (Display format): A
Dynamische Anzeige (Dynamic display): nein 
Beispieltext1 (Sample text 1): Hinterachslenkung\nausgefallen 
Beispieltext2 (Sample text 2): Angepasste Weiter-\nfahrt möglich 
Referenzname: F_HAL  
quittierbar (acknowledgeable): ja 
Anzeigeposition: Area D 
Acoustics: Ton3</t>
  </si>
  <si>
    <t>When Störung Hinterachslenkung is activated, check the status of Type, SymBol, Example Text, Anzeigeposition, Acoustics 
ID="WarningMessage_ID379"
Type: Standardmeldung 
Symbol: HAL2 
Farbe (Color): gelb        
Anzeigeformat (Display format): A
Dynamische Anzeige (Dynamic display): nein 
Beispieltext1 (Sample text 1): Hinterachslenkung\ngestört 
Beispieltext2 (Sample text 2): Angepasste Weiter-\nfahrt möglich 
Referenzname: HAL_Stoerung  
quittierbar (acknowledgeable): ja 
Anzeigeposition: Area D 
Acoustics: Ton3</t>
  </si>
  <si>
    <t xml:space="preserve">When Gurtwarnung vorne is activated, check the status of Type, SymBol, Example Text, Anzeigeposition, Acoustics 
ID="WarningMessage_ID34"
Type: Standardmeldung 
Symbol: Gurt 
Farbe (Color): rot       
Anzeigeformat (Display format): A
Dynamische Anzeige (Dynamic display): nein 
Beispieltext1 (Sample text 1): Fahrer nicht\nangeschnallt 
Beispieltext2 (Sample text 2): Sicherheitsgurt\nanlegen
Referenzname: Gurt_vo   
quittierbar (acknowledgeable): ja 
Anzeigeposition: Area D 
Acoustics: keine </t>
  </si>
  <si>
    <t xml:space="preserve">When Gurtwarnung vorne is activated, check the status of Type, SymBol, Example Text, Anzeigeposition, Acoustics 
ID="WarningMessage_ID34"
Type: Standardmeldung 
Symbol: Gurt 
Farbe (Color): rot       
Anzeigeformat (Display format): A
Dynamische Anzeige (Dynamic display): nein 
Beispieltext1 (Sample text 1): Fahrer nicht\nangeschnallt 
Beispieltext2 (Sample text 2): Sicherheitsgurt\nanlegen 
Referenzname: Gurt_vo  
quittierbar (acknowledgeable): ja 
Anzeigeposition: Area D 
Acoustics: keine </t>
  </si>
  <si>
    <t xml:space="preserve">When Akustik Gurtwarnung is activated, check the status of Type, SymBol, Example Text, Anzeigeposition, Acoustics 
ID="WarningMessage_ID243"
Type: Akustikmeldung  
Symbol: n/a
Farbe (Color): n/a     
Anzeigeformat (Display format): n/a
Dynamische Anzeige (Dynamic display): nein 
Beispieltext1 (Sample text 1): n/a
Beispieltext2 (Sample text 2): n/a
Referenzname: GurtTon  
quittierbar (acknowledgeable): nein  
Anzeigeposition: n/a  
Acoustics: Gurtlichtton </t>
  </si>
  <si>
    <t xml:space="preserve">When Gurtwarnung hinten is activated, check the status of Type, SymBol, Example Text, Anzeigeposition, Acoustics 
ID="WarningMessage_ID421"
Type: Akustikmeldung  
Symbol: n/a
Farbe (Color): n/a     
Anzeigeformat (Display format): n/a
Dynamische Anzeige (Dynamic display): n/a
Beispieltext1 (Sample text 1): n/a
Beispieltext2 (Sample text 2): n/a
Referenzname: Gurt_hi  
quittierbar (acknowledgeable): n/a 
Anzeigeposition: n/a  
Acoustics: Gurtlichtton </t>
  </si>
  <si>
    <t xml:space="preserve">When Systemfehler Airbag is activated, check the status of Type, SymBol, Example Text, Anzeigeposition, Acoustics 
ID="WarningMessage_ID35"
Type: Standardmeldung   
Symbol: Airbag 
Farbe (Color): gelb   
Anzeigeformat (Display format): A
Dynamische Anzeige (Dynamic display): nein 
Beispieltext1 (Sample text 1): Airbagsystem\nSystemfehler 
Beispieltext2 (Sample text 2): Werkstatt aufsuchen 
Referenzname: Airbag  
quittierbar (acknowledgeable): ja 
Anzeigeposition: Area D 
Acoustics: Ton3 </t>
  </si>
  <si>
    <t xml:space="preserve">When Beifahrerairbag deaktiviert is activated, check the status of Type, SymBol, Example Text, Anzeigeposition, Acoustics 
ID="WarningMessage_ID39"
Type: Hinweismeldung 
Symbol: Airbag 
Farbe (Color): gelb   
Anzeigeformat (Display format): A
Dynamische Anzeige (Dynamic display): nein 
Beispieltext1 (Sample text 1): \n 
Beispieltext2 (Sample text 2): Beifahrerairbag\ndeaktiviert 
Referenzname: BF_Airb_deakt  
quittierbar (acknowledgeable): ja 
Anzeigeposition: Area D 
Acoustics: Ton3 </t>
  </si>
  <si>
    <t xml:space="preserve">When Beifahrerairbag aktiviert is activated, check the status of Type, SymBol, Example Text, Anzeigeposition, Acoustics 
ID="WarningMessage_ID40"
Type: Hinweismeldung 
Symbol: Airbag 
Farbe (Color): gelb   
Anzeigeformat (Display format): A
Dynamische Anzeige (Dynamic display): nein 
Beispieltext1 (Sample text 1): \n 
Beispieltext2 (Sample text 2): Beifahrerairbag\naktiviert 
Referenzname: BF_Airb_akt  
quittierbar (acknowledgeable): ja 
Anzeigeposition: Area D 
Acoustics: Ton3 </t>
  </si>
  <si>
    <t xml:space="preserve">When CAN-Timeout Airbag is activated, check the status of Type, SymBol, Example Text, Anzeigeposition, Acoustics 
ID="WarningMessage_ID190"
Type: Standardmeldung 
Symbol: Airbag 
Farbe (Color): gelb   
Anzeigeformat (Display format): A
Dynamische Anzeige (Dynamic display): nein 
Beispieltext1 (Sample text 1): Airbagsystem\nSystemfehler 
Beispieltext2 (Sample text 2): Weiterfahrt möglich\nService notwendig 
Referenzname: F_Airbag  
quittierbar (acknowledgeable): ja 
Anzeigeposition: Area D 
Acoustics: Ton3 </t>
  </si>
  <si>
    <t xml:space="preserve">When Fußgängerschutz ausgelöst is activated, check the status of Type, SymBol, Example Text, Anzeigeposition, Acoustics 
ID="WarningMessage_ID36"
Type: Standardmeldung 
Symbol: Default 
Farbe (Color): gelb   
Anzeigeformat (Display format): A
Dynamische Anzeige (Dynamic display): nein 
Beispieltext1 (Sample text 1): Fußgängerschutz\nausgelöst 
Beispieltext2 (Sample text 2): Motorhaube schließen\nService notwendig 
Referenzname: FussgaengerS_aus  
quittierbar (acknowledgeable): ja 
Anzeigeposition: Area D 
Acoustics: Ton3 </t>
  </si>
  <si>
    <t xml:space="preserve">When Systemfehler Fußgängerschutz is activated, check the status of Type, SymBol, Example Text, Anzeigeposition, Acoustics 
ID="WarningMessage_ID37"
Type: Standardmeldung 
Symbol: Default 
Farbe (Color): gelb   
Anzeigeformat (Display format): A
Dynamische Anzeige (Dynamic display): nein 
Beispieltext1 (Sample text 1): Fußgängerschutz\nSystemfehler 
Beispieltext2 (Sample text 2): Weiterfahrt möglich\nService notwendig 
Referenzname: FussgaengerS_Fehler  
quittierbar (acknowledgeable): ja 
Anzeigeposition: Area D 
Acoustics: Ton3 </t>
  </si>
  <si>
    <t xml:space="preserve">When Bremse betätigen Motor is activated, check the status of Type, SymBol, Example Text, Anzeigeposition, Acoustics 
ID="WarningMessage_ID72"
Type: Standardmeldung 
Symbol: Default 
Farbe (Color): weiß  
Anzeigeformat (Display format): A
Dynamische Anzeige (Dynamic display): nein 
Beispieltext1 (Sample text 1): \n  
Beispieltext2 (Sample text 2): Bremse betätigen 
Referenzname: Bremse_betaetigen  
quittierbar (acknowledgeable): nein 
Anzeigeposition: Area D 
Acoustics: Ton3 </t>
  </si>
  <si>
    <t xml:space="preserve">When Wählhebel in Stellung P oder N bringen is activated, check the status of Type, SymBol, Example Text, Anzeigeposition, Acoustics 
ID="WarningMessage_ID74"
Type: Standardmeldung 
Symbol: PosHebel 
Farbe (Color): weiß  
Anzeigeformat (Display format): A
Dynamische Anzeige (Dynamic display): nein 
Beispieltext1 (Sample text 1): \n  
Beispieltext2 (Sample text 2): P oder N einlegen 
Referenzname: P_N_einlegen  
quittierbar (acknowledgeable): nein 
Anzeigeposition: Area D 
Acoustics: Ton3 </t>
  </si>
  <si>
    <t xml:space="preserve">When Kupplung betätigen is activated, check the status of Type, SymBol, Example Text, Anzeigeposition, Acoustics 
ID="WarningMessage_ID76"
Type: Standardmeldung 
Symbol: Default 
Farbe (Color): gelb 
Anzeigeformat (Display format): A
Dynamische Anzeige (Dynamic display): nein 
Beispieltext1 (Sample text 1): \n  
Beispieltext2 (Sample text 2): Kupplung betätigen 
Referenzname: Kupplung_betaetigen  
quittierbar (acknowledgeable): nein 
Anzeigeposition: Area D 
Acoustics: Ton3 </t>
  </si>
  <si>
    <t>When Bremslicht und Blinker hinten rechts defekt is activated, check the status of Type, SymBol, Example Text, Anzeigeposition, Acoustics 
Check out the German_Porsche_J1 document
ID="WarningMessage_ID390"
Type :Standardmeldung 
Symbol : Licht
Farbe (Color): weiß                                        
Anzeigeformat (Display format): A
Dynamische Anzeige (Dynamic display): nein    
Beispieltext1 (Sample text 1):Mehrere Lichter\nhinten defekt 
Beispieltext2 (Sample text 2):  Bremslicht und Blinker\nrechts überprüfen
Referenzname: W_BRL_BLK_HR_def   
quittierbar (acknowledgeable): ja     
Anzeigeposition :Tube 4/5
Acoustics : Ton3</t>
  </si>
  <si>
    <t>When Alle Bremslichter hinten links defekt is activated, check the status of Type, SymBol, Example Text, Anzeigeposition, Acoustics 
Check out the German_Porsche_J1 document
ID="WarningMessage_ID391"
Type :Standardmeldung 
Symbol : Licht
Farbe (Color): weiß                                        
Anzeigeformat (Display format): A
Dynamische Anzeige (Dynamic display): nein    
Beispieltext1 (Sample text 1):Alle Bremslichter\nlinks defekt 
Beispieltext2 (Sample text 2): Bremslichter\nüberprüfen  
Referenzname: W_BL_HL_def  
quittierbar (acknowledgeable): ja     
Anzeigeposition :Tube 4/5
Acoustics : Ton3</t>
  </si>
  <si>
    <t>When Alle Bremslichter hinten rechts defekt is activated, check the status of Type, SymBol, Example Text, Anzeigeposition, Acoustics 
Check out the German_Porsche_J1 document
ID="WarningMessage_ID392"
Type :Standardmeldung 
Symbol : Licht
Farbe (Color): weiß                                        
Anzeigeformat (Display format): A
Dynamische Anzeige (Dynamic display): nein    
Beispieltext1 (Sample text 1):Alle Bremslichter\nrechts defekt  
Beispieltext2 (Sample text 2): Bremslichter\nüberprüfen 
Referenzname: W_BL_HR_def  
quittierbar (acknowledgeable): ja     
Anzeigeposition :Tube 4/5
Acoustics : Ton3</t>
  </si>
  <si>
    <t>When Standlicht/Tagfahrlicht vorn links defekt is activated, check the status of Type, SymBol, Example Text, Anzeigeposition, Acoustics 
Check out the German_Porsche_J1 document
ID="WarningMessage_ID475"
Type :Standardmeldung 
Symbol : Licht
Farbe (Color): weiß                                        
Anzeigeformat (Display format): A
Dynamische Anzeige (Dynamic display): nein    
Beispieltext1 (Sample text 1):\n   
Beispieltext2 (Sample text 2): Tagfahrlicht oder\nStandlicht vorne\nlinks überprüfen 
Referenzname: TFL_Standlicht_li_def  
quittierbar (acknowledgeable): ja     
Anzeigeposition :Tube 4/5
Acoustics : Ton3</t>
  </si>
  <si>
    <t>When Standlicht/Tagfahrlicht vorn links defekt is activated, check the status of Type, SymBol, Example Text, Anzeigeposition, Acoustics 
Check out the German_Porsche_J1 document
ID="WarningMessage_ID476"
Type :Standardmeldung
Symbol: Licht 
Farbe (Color): weiß                                        
Anzeigeformat (Display format): A
Dynamische Anzeige (Dynamic display): nein    
Beispieltext1 (Sample text 1):\n   
Beispieltext2 (Sample text 2): Tagfahrlicht oder\nStandlicht vorne\nlinks überprüfen 
Referenzname: TFL_Standlicht_re_def  
quittierbar (acknowledgeable): ja
Anzeigeposition :Tube 4/5
Acoustics : Ton3</t>
  </si>
  <si>
    <t>When intelligente Heckleuchte links prüfen is activated, check the status of Type, SymBol, Example Text, Anzeigeposition, Acoustics 
Check out the German_Porsche_J1 document
ID="WarningMessage_ID747"
Type :Standardmeldung
Symbol: Licht 
Farbe (Color): weiß                                        
Anzeigeformat (Display format): A
Dynamische Anzeige (Dynamic display): nein    
Beispieltext1 (Sample text 1):Heckleuchte links defekt   
Beispieltext2 (Sample text 2): Service notwendig 
Referenzname: Licht_Heck_li_def  
quittierbar (acknowledgeable): ja
Anzeigeposition :Tube 4/5
Acoustics : Ton3</t>
  </si>
  <si>
    <t>When intelligente Heckleuchte rechts prüfen  is activated, check the status of Type, SymBol, Example Text, Anzeigeposition, Acoustics 
Check out the German_Porsche_J1 document
ID="WarningMessage_ID748"
Type :Standardmeldung
Symbol: Licht 
Farbe (Color): weiß                                        
Anzeigeformat (Display format): A
Dynamische Anzeige (Dynamic display): nein    
Beispieltext1 (Sample text 1):Heckleuchte rechts defekt      
Beispieltext2 (Sample text 2): Service notwendig  
Referenzname: Licht_Heck_re_def  
quittierbar (acknowledgeable): ja
Anzeigeposition :Tube 4/5
Acoustics : Ton3</t>
  </si>
  <si>
    <t>When VTS Code falsch is activated, check the status of Type, SymBol, Example Text, Anzeigeposition, Acoustics 
Check out the German_Porsche_J1 document
ID="WarningMessage_ID174"
Type :Standardmeldung 
Symbol : VTS
Farbe (Color): weiß                                        
Anzeigeformat (Display format): A
Dynamische Anzeige (Dynamic display): nein    
Beispieltext1 (Sample text 1):VTS-Code falsch       
Beispieltext2 (Sample text 2): Bitte erneut eingeben 
Referenzname: VTS_Code_Falsch  
quittierbar (acknowledgeable): nein 
Anzeigeposition :Tube 4/5
Acoustics : Ton3</t>
  </si>
  <si>
    <t>When Driver Card nicht erkannt is activated, check the status of Type, SymBol, Example Text, Anzeigeposition, Acoustics 
Check out the German_Porsche_J1 document
ID="WarningMessage_ID279"
Type :Standardmeldung 
Symbol : VTS
Farbe (Color): weiß                                        
Anzeigeformat (Display format): A
Dynamische Anzeige (Dynamic display): nein    
Beispieltext1 (Sample text 1):Driver Card nicht\ngefunden     
Beispieltext2 (Sample text 2):  \n  
Referenzname: VTS_DriverCard  
quittierbar (acknowledgeable):  ja   
Anzeigeposition :Tube 4/5
Acoustics : Ton3</t>
  </si>
  <si>
    <t>When VTS scharf, Key Eingabe is activated, check the status of Type, SymBol, Example Text, Anzeigeposition, Acoustics 
Check out the German_Porsche_J1 document
ID="WarningMessage_ID280"
Type :Standardmeldung 
Symbol : VTS
Farbe (Color): weiß                                        
Anzeigeformat (Display format): A
Dynamische Anzeige (Dynamic display): nein    
Beispieltext1 (Sample text 1):VTS geschärft  
Beispieltext2 (Sample text 2):  Code eingeben
Referenzname: VTS_Aktiv_W1     
quittierbar (acknowledgeable):  ja
Anzeigeposition :Tube 4/5
Acoustics : Ton3</t>
  </si>
  <si>
    <t>When VTS scharf, Key Eingabe innerhalb 2 Min is activated, check the status of Type, SymBol, Example Text, Anzeigeposition, Acoustics 
Check out the German_Porsche_J1 document
ID="WarningMessage_ID281"
Type :Standardmeldung 
Symbol : VTS
Farbe (Color): weiß                                        
Anzeigeformat (Display format): A
Dynamische Anzeige (Dynamic display): nein    
Beispieltext1 (Sample text 1):VTS geschärft      
Beispieltext2 (Sample text 2):  Code innerhalb von\n2 Minuten eingeben   
Referenzname: VTS_Aktiv_W2  
quittierbar (acknowledgeable):  ja   
Anzeigeposition :Tube 4/5
Acoustics : Ton3</t>
  </si>
  <si>
    <t>When VTS scharf, Key Eingabe innerhalb 1 Min is activated, check the status of Type, SymBol, Example Text, Anzeigeposition, Acoustics 
Check out the German_Porsche_J1 document
ID="WarningMessage_ID282"
Type :Standardmeldung 
Symbol : VTS
Farbe (Color): weiß                                        
Anzeigeformat (Display format): A
Dynamische Anzeige (Dynamic display): nein    
Beispieltext1 (Sample text 1):VTS geschärft      
Beispieltext2 (Sample text 2): Code innerhalb von\n1 Minute eingeben    
Referenzname: VTS_Aktiv_W3  
quittierbar (acknowledgeable):  ja   
Anzeigeposition :Tube 4/5
Acoustics : Ton3</t>
  </si>
  <si>
    <t>When DriverCard Batterie leer is activated, check the status of Type, SymBol, Example Text, Anzeigeposition, Acoustics 
Check out the German_Porsche_J1 document
ID="WarningMessage_ID283"
Type :Fusszeilenhinweis 
Symbol : Info
Farbe (Color): weiß                                        
Anzeigeformat (Display format): A
Dynamische Anzeige (Dynamic display): nein    
Beispieltext1 (Sample text 1):Driver Card-Batterie\nleer       
Beispieltext2 (Sample text 2): 
Referenzname: VTS_DriverCard_Batt      
quittierbar (acknowledgeable):  ja 
Anzeigeposition :Tube 4/5
Acoustics : Ton3</t>
  </si>
  <si>
    <t>When Remote Keypad Batterie leer is activated, check the status of Type, SymBol, Example Text, Anzeigeposition, Acoustics 
Check out the German_Porsche_J1 document
ID="WarningMessage_ID284"
Type :Infomeldung 
Symbol : Info
Farbe (Color): weiß                                        
Anzeigeformat (Display format): I
Dynamische Anzeige (Dynamic display): nein    
Beispieltext1 (Sample text 1):Batterie wechseln      
Beispieltext2 (Sample text 2):    
Referenzname: VTS_Keypad_Batt   
quittierbar (acknowledgeable):  ja
Anzeigeposition :Tube 4/5
Acoustics : Ton3</t>
  </si>
  <si>
    <t>When Diebstahlversuch erkannt, Alarm ausgelöst is activated, check the status of Type, SymBol, Example Text, Anzeigeposition, Acoustics 
Check out the German_Porsche_J1 document
ID="WarningMessage_ID285"
Type :Standardmeldung 
Symbol : VTS
Farbe (Color): weiß                                        
Anzeigeformat (Display format): A
Dynamische Anzeige (Dynamic display): nein    
Beispieltext1 (Sample text 1):VTS - Diebstahl\nerkannt       
Beispieltext2 (Sample text 2):Alarm ausgelöst     
Referenzname: VTS_Diebstahl   
quittierbar (acknowledgeable):  ja
Anzeigeposition :Tube 4/5
Acoustics : Ton3</t>
  </si>
  <si>
    <t>When Wegfahrsperre aktiv, deaktivieren via Porsche Car Connect App oder Portal is activated, check the status of Type, SymBol, Example Text, Anzeigeposition, Acoustics 
Check out the German_Porsche_J1 document
ID="WarningMessage_ID665"
Type :Standardmeldung 
Symbol : Default
Farbe (Color): gelb                                         
Anzeigeformat (Display format): A
Dynamische Anzeige (Dynamic display): nein    
Beispieltext1 (Sample text 1):Wegfahrsperre\naktiv        
Beispieltext2 (Sample text 2):In Connect Portal oder\nCar Connect App\ndeaktivieren 
Referenzname: VTS_WFS_aktiv      
quittierbar (acknowledgeable):  nein 
Anzeigeposition :Tube 4/5
Acoustics : Ton1</t>
  </si>
  <si>
    <t>When Driver Card in die Schlüsselablage einlegen is activated, check the status of Type, SymBol, Example Text, Anzeigeposition, Acoustics 
Check out the German_Porsche_J1 document
ID="WarningMessage_ID666"
Type :Standardmeldung 
Symbol : VTS
Farbe (Color): weiß                                          
Anzeigeformat (Display format): A
Dynamische Anzeige (Dynamic display): nein    
Beispieltext1 (Sample text 1):Anlernvorgang\nDriver Card  
Beispieltext2 (Sample text 2):Driver Card in\nSchlüsselablage\neinlegen 
Referenzname: VTS_DC_anlernen  
quittierbar (acknowledgeable):  nein 
Anzeigeposition :Tube 4/5
Acoustics : Ton3</t>
  </si>
  <si>
    <t>When Driver Card Anlernvorgang erfolgreich is activated, check the status of Type, SymBol, Example Text, Anzeigeposition, Acoustics 
Check out the German_Porsche_J1 document
ID="WarningMessage_ID667"
Type :Hinweismeldung 
Symbol : VTS
Farbe (Color): weiß                                          
Anzeigeformat (Display format): A
Dynamische Anzeige (Dynamic display): nein    
Beispieltext1 (Sample text 1):Anlernvorgang\nDriver Card 
Beispieltext2 (Sample text 2):Anlernvorgang\nerfolgreich 
Referenzname: VTS_DC_erfolgreich   
quittierbar (acknowledgeable):  ja  
Anzeigeposition :Tube 4/5
Acoustics : Ton3</t>
  </si>
  <si>
    <t>When Driver Card Anlernvorgang fehlgeschlagen is activated, check the status of Type, SymBol, Example Text, Anzeigeposition, Acoustics 
Check out the German_Porsche_J1 document
ID="WarningMessage_ID668"
Type :Hinweismeldung 
Symbol : VTS
Farbe (Color): weiß                                          
Anzeigeformat (Display format): A
Dynamische Anzeige (Dynamic display): nein    
Beispieltext1 (Sample text 1):Anlernvorgang\nDriver Card 
Beispieltext2 (Sample text 2):Anlernvorgang\nfehlgeschlagen 
Referenzname: VTS_DC_fehlgeschlagen  
quittierbar (acknowledgeable):  ja  
Anzeigeposition :Tube 4/5
Acoustics : Ton3</t>
  </si>
  <si>
    <t>When Notruf - Funktion aktiviert is activated, check the status of Type, SymBol, Example Text, Anzeigeposition, Acoustics 
Check out the German_Porsche_J1 document
ID="WarningMessage_ID175"
Type :Standardmeldung 
Symbol : eCall
Farbe (Color): weiß                                          
Anzeigeformat (Display format): A
Dynamische Anzeige (Dynamic display): nein    
Beispieltext1 (Sample text 1):Notruffunktion\naktiviert  
Beispieltext2 (Sample text 2):Notruffunktion steht\nwieder zur Verfügung 
Referenzname: eCall_4  
quittierbar (acknowledgeable):  ja  
Anzeigeposition :Tube 4/5
Acoustics : Ton3</t>
  </si>
  <si>
    <t>When Notruf - Funktion eingeschränkt is activated, check the status of Type, SymBol, Example Text, Anzeigeposition, Acoustics 
Check out the German_Porsche_J1 document
ID="WarningMessage_ID422"
Type :Standardmeldung 
Symbol : eCall
Farbe (Color): weiß                                          
Anzeigeformat (Display format): A
Dynamische Anzeige (Dynamic display): nein    
Beispieltext1 (Sample text 1):Notruffunktion  
Beispieltext2 (Sample text 2):Temporär nicht\nverfügbar\nServicemodus aktiv 
Referenzname: eCall_1  
quittierbar (acknowledgeable):  ja  
Anzeigeposition :Tube 4/5
Acoustics : Ton3</t>
  </si>
  <si>
    <t>When Notruf - Service Modus aktiv is activated, check the status of Type, SymBol, Example Text, Anzeigeposition, Acoustics 
Check out the German_Porsche_J1 document
ID="WarningMessage_ID424"
Type :Standardmeldung 
Symbol : eCall
Farbe (Color): weiß                                          
Anzeigeformat (Display format): A
Dynamische Anzeige (Dynamic display): nein    
Beispieltext1 (Sample text 1):Notruffunktion 
Beispieltext2 (Sample text 2):Servicemodus aktiviert 
Referenzname: eCall_2  
quittierbar (acknowledgeable):  ja  
Anzeigeposition :Tube 4/5
Acoustics : Ton3</t>
  </si>
  <si>
    <t>When Notruf - Funktion deaktiviert is activated, check the status of Type, SymBol, Example Text, Anzeigeposition, Acoustics 
Check out the German_Porsche_J1 document
ID="WarningMessage_ID425"
Type :Standardmeldung 
Symbol : eCall
Farbe (Color): weiß                                          
Anzeigeformat (Display format): A
Dynamische Anzeige (Dynamic display): nein    
Beispieltext1 (Sample text 1):Notruffunktion\ndeaktiviert 
Beispieltext2 (Sample text 2):Notruffunktion steht\nnicht mehr zur\nVerfügung 
Referenzname: eCall_3  
quittierbar (acknowledgeable):  ja  
Anzeigeposition :Tube 4/5
Acoustics : Ton3</t>
  </si>
  <si>
    <t>When Notruf - Servicevertrag aktiv is activated, check the status of Type, SymBol, Example Text, Anzeigeposition, Acoustics 
Check out the German_Porsche_J1 document
ID="WarningMessage_ID458"
Type :Standardmeldung 
Symbol : eCall
Farbe (Color): weiß                                          
Anzeigeformat (Display format): A
Dynamische Anzeige (Dynamic display): nein    
Beispieltext1 (Sample text 1):Notruffunktion 
Beispieltext2 (Sample text 2):Vertrag aktiviert  
Referenzname: eCall_ Service_aktiv  
quittierbar (acknowledgeable):  ja 
Anzeigeposition :Tube 4/5
Acoustics : Ton3</t>
  </si>
  <si>
    <t>When Notruf aktiv - Warntöne und Audiowiedergabe deaktiviert  is activated, check the status of Type, SymBol, Example Text, Anzeigeposition, Acoustics 
Check out the German_Porsche_J1 document
ID="WarningMessage_ID836"
Type :Standardmeldung 
Symbol : eCall
Farbe (Color): weiß                                          
Anzeigeformat (Display format): A
Dynamische Anzeige (Dynamic display): nein    
Beispieltext1 (Sample text 1):Notruf aktiv 
Beispieltext2 (Sample text 2):Warntöne und Audiowiedergabe deaktiviert 
Referenzname: eCall_Funktion  
quittierbar (acknowledgeable):  ja 
Anzeigeposition :Tube 4/5
Acoustics : Ton3</t>
  </si>
  <si>
    <t>When Notruf aktiv - Warntöne und Audiowiedergabe deaktiviert  is activated, check the status of Type, SymBol, Example Text, Anzeigeposition, Acoustics 
Check out the German_Porsche_J1 document
ID="WarningMessage_ID836"
Type :Standardmeldung 
Symbol : eCall
Farbe (Color): weiß                                          
Anzeigeformat (Display format): A
Dynamische Anzeige (Dynamic display): nein    
Beispieltext1 (Sample text 1):Notruf aktiv 
Beispieltext2 (Sample text 2):Warntöne und Audiowiedergabe deaktiviert  
Referenzname: eCall_Funktion  
quittierbar (acknowledgeable):  ja 
Anzeigeposition :Tube 4/5
Acoustics : Ton3</t>
  </si>
  <si>
    <t>When Notruf aktiv - Warntöne und Audiowiedergabe deaktiviert  is activated, check the status of Type, SymBol, Example Text, Anzeigeposition, Acoustics 
Check out the German_Porsche_J1 document
ID="WarningMessage_ID836"
Type :Standardmeldung 
Symbol : eCall
Farbe (Color): weiß                                          
Anzeigeformat (Display format): A
Dynamische Anzeige (Dynamic display): nein    
Beispieltext1 (Sample text 1):Notruf aktiv 
Beispieltext2 (Sample text 2):Warntöne und Audiowiedergabe deaktiviert
Referenzname: eCall_Funktion   
quittierbar (acknowledgeable):  ja 
Anzeigeposition :Tube 4/5
Acoustics : Ton3</t>
  </si>
  <si>
    <t>When Vertrag abgelaufen is activated, check the status of Type, SymBol, Example Text, Anzeigeposition, Acoustics 
Check out the German_Porsche_J1 document
ID="WarningMessage_ID663"
Type :Standardmeldung
Symbol: eCall 
Farbe (Color): weiß                                          
Anzeigeformat (Display format): A
Dynamische Anzeige (Dynamic display): nein    
Beispieltext1 (Sample text 1):Notruffunktion  
Beispieltext2 (Sample text 2):Servicevertrag\nabgelaufen 
Referenzname: eCall_5  
quittierbar (acknowledgeable):  ja
Anzeigeposition :Tube 4/5
Acoustics : Ton3</t>
  </si>
  <si>
    <t>When Notruf nicht verfügbar, Service notwendig is activated, check the status of Type, SymBol, Example Text, Anzeigeposition, Acoustics 
Check out the German_Porsche_J1 document
ID="WarningMessage_ID664"
Type :Standardmeldung
Symbol: eCall 
Farbe (Color): weiß                                          
Anzeigeformat (Display format): A
Dynamische Anzeige (Dynamic display): nein    
Beispieltext1 (Sample text 1):Notruffunktion\ngestört  
Beispieltext2 (Sample text 2):Service notwendig 
Referenzname: eCall_6  
quittierbar (acknowledgeable):  ja
Anzeigeposition :Tube 4/5
Acoustics : Ton3</t>
  </si>
  <si>
    <t>When Notruf nicht verfügbar, Service notwendig is activated, check the status of Type, SymBol, Example Text, Anzeigeposition, Acoustics 
Check out the German_Porsche_J1 document
ID="WarningMessage_ID664"
Type :Standardmeldung
Symbol: eCall 
Farbe (Color): weiß                                          
Anzeigeformat (Display format): A
Dynamische Anzeige (Dynamic display): nein    
Beispieltext1 (Sample text 1):Notruffunktion\ngestört  
Beispieltext2 (Sample text 2):Service notwendig 
quittierbar (acknowledgeable):  ja
Anzeigeposition :Tube 4/5
Acoustics : Ton3
Referenzname: eCall_6</t>
  </si>
  <si>
    <t>When Wischer defekt is activated, check the status of Type, SymBol, Example Text, Anzeigeposition, Acoustics 
Check out the German_Porsche_J1 document
ID="WarningMessage_ID140"
Type :Standardmeldung 
Symbol : Default
Farbe (Color): gelb                                           
Anzeigeformat (Display format): A
Dynamische Anzeige (Dynamic display): nein    
Beispieltext1 (Sample text 1):Wischer defekt   
Beispieltext2 (Sample text 2):Service notwendig 
Referenzname: Wischer_def  
quittierbar (acknowledgeable):  ja
Anzeigeposition :Tube 4/5
Acoustics : Ton3</t>
  </si>
  <si>
    <t>When Regen-/Lichtsensor defekt is activated, check the status of Type, SymBol, Example Text, Anzeigeposition, Acoustics 
Check out the German_Porsche_J1 document
ID="WarningMessage_ID142"
Type :Standardmeldung 
Symbol : Default
Farbe (Color): weiß                                            
Anzeigeformat (Display format): A
Dynamische Anzeige (Dynamic display): nein    
Beispieltext1 (Sample text 1):Regen- oder Licht-\nsensor defekt 
Beispieltext2 (Sample text 2):Service notwendig 
Referenzname: RS_LS_def  
quittierbar (acknowledgeable):  ja
Anzeigeposition :Tube 4/5
Acoustics : Ton3</t>
  </si>
  <si>
    <t>When Waschwasserstand  is activated, check the status of Type, SymBol, Example Text, Anzeigeposition, Acoustics 
Check out the German_Porsche_J1 document
ID="WarningMessage_ID54"
Type :Standardmeldung 
Symbol : WaschW 
Farbe (Color): weiß                                            
Anzeigeformat (Display format): A
Dynamische Anzeige (Dynamic display): nein    
Beispieltext1 (Sample text 1):Waschwasser-\nstand niedrig 
Beispieltext2 (Sample text 2):Waschwasser\nnachfüllen 
Referenzname: WaschW  
quittierbar (acknowledgeable):  ja
Anzeigeposition :Tube 4/5
Acoustics : Ton3</t>
  </si>
  <si>
    <t>When Ersatzwarnung VLW is activated, check the status of Type, SymBol, Example Text, Anzeigeposition, Acoustics 
ID="WarningMessage_ID164"
Type: Standardmeldung 
Symbol: Default 
Farbe (Color): rot  
Anzeigeformat (Display format): A
Dynamische Anzeige (Dynamic display): nein 
Beispieltext1 (Sample text 1): Kontakt Fahrertür\ndefekt 
Beispieltext2 (Sample text 2): Vor dem Aussteigen P\neinlegen 
Referenzname: VLW_Ersatz  
quittierbar (acknowledgeable): ja
Anzeigeposition: Area D 
Acoustics: Ton1</t>
  </si>
  <si>
    <t xml:space="preserve">When Bitte den Wählhebel in P is activated, check the status of Type, SymBol, Example Text, Anzeigeposition, Acoustics 
ID="WarningMessage_ID167"
Type: Standardmeldung 
Symbol: Default 
Farbe (Color): rot  
Anzeigeformat (Display format): A
Dynamische Anzeige (Dynamic display): nein 
Beispieltext1 (Sample text 1): \n  
Beispieltext2 (Sample text 2): Vor dem Aussteigen P\neinlegen 
Referenzname: Waehlhebel_in_P_KST  
quittierbar (acknowledgeable): ja 
Anzeigeposition: Area D 
Acoustics: Zykl_Alarm </t>
  </si>
  <si>
    <t xml:space="preserve">When Motor manuell starten is activated, check the status of Type, SymBol, Example Text, Anzeigeposition, Acoustics 
ID="WarningMessage_ID211"
Type: Standardmeldung 
Symbol: Default 
Farbe (Color): weiß 
Anzeigeformat (Display format): A
Dynamische Anzeige (Dynamic display): nein 
Beispieltext1 (Sample text 1): \n  
Beispieltext2 (Sample text 2): Motor manuell starten 
Referenzname: Manuell_starten  
quittierbar (acknowledgeable): ja 
Anzeigeposition: Area D 
Acoustics: Ton3 </t>
  </si>
  <si>
    <t xml:space="preserve">When Ausfall Start/Stopp-Betrieb is activated, check the status of Type, SymBol, Example Text, Anzeigeposition, Acoustics 
ID="WarningMessage_ID228"
Type: Standardmeldung 
Symbol: StartStoppOff 
Farbe (Color): weiß 
Anzeigeformat (Display format): A
Dynamische Anzeige (Dynamic display): nein 
Beispieltext1 (Sample text 1): \n  
Beispieltext2 (Sample text 2): Start-Stop ausgefallen
Doors_Referenzname: Ausfall_StSt   
quittierbar (acknowledgeable): ja 
Anzeigeposition: Area D 
Acoustics: Ton3 </t>
  </si>
  <si>
    <t xml:space="preserve">When Ausfall Start/Stopp-Betrieb is activated, check the status of Type, SymBol, Example Text, Anzeigeposition, Acoustics 
ID="WarningMessage_ID228"
Type: Standardmeldung 
Symbol: StartStoppOff 
Farbe (Color): weiß 
Anzeigeformat (Display format): A
Dynamische Anzeige (Dynamic display): nein 
Beispieltext1 (Sample text 1): \n  
Beispieltext2 (Sample text 2): Start-Stop ausgefallen 
Doors_Referenzname: Ausfall_StSt  
quittierbar (acknowledgeable): ja 
Anzeigeposition: Area D 
Acoustics: Ton3 </t>
  </si>
  <si>
    <t xml:space="preserve">When Motor startet is activated, check the status of Type, SymBol, Example Text, Anzeigeposition, Acoustics 
ID="WarningMessage_ID276"
Type: Infomeldung  
Symbol: Info 
Farbe (Color): weiß 
Anzeigeformat (Display format): I
Dynamische Anzeige (Dynamic display): nein 
Beispieltext1 (Sample text 1): Motor wird gestartet 
Beispieltext2 (Sample text 2): 0 
Referenzname: Motorstart  
quittierbar (acknowledgeable): ja 
Anzeigeposition: Area D 
Acoustics: keine  </t>
  </si>
  <si>
    <t xml:space="preserve">When Zum Motortstart bitte Bremse betätigen is activated, check the status of Type, SymBol, Example Text, Anzeigeposition, Acoustics 
ID="WarningMessage_ID478"
Type: Standardmeldung  
Symbol: Default 
Farbe (Color): weiß 
Anzeigeformat (Display format): A
Dynamische Anzeige (Dynamic display): nein 
Beispieltext1 (Sample text 1): Motorlauf\nerforderlich 
Beispieltext2 (Sample text 2): Zum Motorstart\nBremse betätigen 
Referenzname: StSt_Bremse  
quittierbar (acknowledgeable): nein 
Anzeigeposition: Area D 
Acoustics: Ton3  </t>
  </si>
  <si>
    <t>When Antrieb aktiv bei Verlassen des Fzg is activated, check the status of Type, SymBol, Example Text, Anzeigeposition, Acoustics 
ID="WarningMessage_ID492"
Type: Standardmeldung  
Symbol: Default 
Farbe (Color): rot 
Anzeigeformat (Display format): A 
Dynamische Anzeige (Dynamic display): nein 
Beispieltext1 (Sample text 1): Antrieb ist aktiv 
Beispieltext2 (Sample text 2): Zündung ausschalten  
Referenzname: VLK_Antrieb_aktiv  
quittierbar (acknowledgeable): nein 
Anzeigeposition: Area D 
Acoustics: Ton1</t>
  </si>
  <si>
    <t>When Zur Weiterfahrt bei temporärer Abswesenheit Fahrstufe einlegen is activated, check the status of Type, SymBol, Example Text, Anzeigeposition, Acoustics 
ID="WarningMessage_ID493"
Type: Infomeldung 
Symbol: Info 
Farbe (Color): weiß 
Anzeigeformat (Display format): I  
Dynamische Anzeige (Dynamic display): nein 
Beispieltext1 (Sample text 1): Zur Weiterfahrt\nFahrstufe einlegen 
Beispieltext2 (Sample text 2):  0
Referenzname: VLK_Fahrstufe_Weiterfahrt  
quittierbar (acknowledgeable): ja 
Anzeigeposition: Area D 
Acoustics: Ton3</t>
  </si>
  <si>
    <t xml:space="preserve">When Hat der Fahrer alle Sicherheitsmechanismen überstimmt, soll ihm eine Verlassenswarnung angezeigt werden is activated, check the status of Type, SymBol, Example Text, Anzeigeposition, Acoustics 
ID="WarningMessage_ID494"
Type: Standardmeldung 
Symbol: Default 
Farbe (Color): rot 
Anzeigeformat (Display format): A 
Dynamische Anzeige (Dynamic display): nein 
Beispieltext1 (Sample text 1): Fahrzeug kann\nwegrollen 
Beispieltext2 (Sample text 2):  Vor dem Aussteigen P\neinlegen 
Referenzname: VLK_Warnung_Wegrollgefahr  
quittierbar (acknowledgeable): nein 
Anzeigeposition: Area D 
Acoustics: Zykl_Alarm </t>
  </si>
  <si>
    <t xml:space="preserve">When Antrieb aktiv bei Verlassen des Fzg is activated, check the status of Type, SymBol, Example Text, Anzeigeposition, Acoustics 
ID="WarningMessage_ID750"
Type: Standardmeldung 
Symbol: Default 
Farbe (Color): rot 
Anzeigeformat (Display format): A
Dynamische Anzeige (Dynamic display): nein 
Beispieltext1 (Sample text 1): Antrieb ist noch\naktiv 
Beispieltext2 (Sample text 2): Zündung ausschalten 
Referenzname: VLK_Antrieb_aktiv_quit  
quittierbar (acknowledgeable): ja 
Anzeigeposition: Area D 
Acoustics: Ton1 </t>
  </si>
  <si>
    <t xml:space="preserve">When Umluft aktiviert is activated, check the status of Type, SymBol, Example Text, Anzeigeposition, Acoustics 
ID="WarningMessage_ID670"
Type: Infomeldung 
Symbol: Info 
Farbe (Color): weiß 
Anzeigeformat (Display format): I 
Dynamische Anzeige (Dynamic display): nein 
Beispieltext1 (Sample text 1): Schnelle Luftreinigung\nUmluft aktiv 
Beispieltext2 (Sample text 2): n/a
Referenzname: Umluft_aktiv  
quittierbar (acknowledgeable): ja 
Anzeigeposition: Area D 
Acoustics: keine </t>
  </si>
  <si>
    <t xml:space="preserve">When Umluft aktiviert is activated, check the status of Type, SymBol, Example Text, Anzeigeposition, Acoustics 
ID="WarningMessage_ID701"
Type: Infomeldung 
Symbol: Info 
Farbe (Color): weiß 
Anzeigeformat (Display format): I 
Dynamische Anzeige (Dynamic display): nein 
Beispieltext1 (Sample text 1): Schnelle PM2.5 Luft-\nreinigung, Umluft aktiv 
Beispieltext2 (Sample text 2): n/a
Referenzname: Umluft_aktiv_China  
quittierbar (acknowledgeable): ja 
Anzeigeposition: Area D 
Acoustics: keine </t>
  </si>
  <si>
    <t xml:space="preserve">When Umluftreinigung China is activated, check the status of Type, SymBol, Example Text, Anzeigeposition, Acoustics 
ID="WarningMessage_ID702"
Type: Infomeldung 
Symbol: Info 
Farbe (Color): weiß 
Anzeigeformat (Display format): I 
Dynamische Anzeige (Dynamic display): nein 
Beispieltext1 (Sample text 1): Schnelle PM2.5 Luft-\nreinigung wird aktiviert 
Beispieltext2 (Sample text 2): n/a
Referenzname: Umluftreinigung_China  
quittierbar (acknowledgeable): ja 
Anzeigeposition: Area D 
Acoustics: keine </t>
  </si>
  <si>
    <t xml:space="preserve">When Begrenzungslicht is activated, check the status of Type, SymBol, Example Text, Anzeigeposition, Acoustics 
ID="WarningMessage_ID23"
Type: Standardmeldung  
Symbol: side_light 
Farbe (Color): weiß 
Anzeigeformat (Display format): A 
Dynamische Anzeige (Dynamic display): nein 
Beispieltext1 (Sample text 1): Standlicht\neingeschaltet 
Beispieltext2 (Sample text 2): \n 
Referenzname: Begrenzungslicht  
quittierbar (acknowledgeable): nein 
Anzeigeposition: Area D 
Acoustics: Gurtlichtton </t>
  </si>
  <si>
    <t xml:space="preserve">When Parklichtwarnung is activated, check the status of Type, SymBol, Example Text, Anzeigeposition, Acoustics 
ID="WarningMessage_ID24"
Type: Standardmeldung  
Symbol: parking_light 
Farbe (Color): weiß 
Anzeigeformat (Display format): A 
Dynamische Anzeige (Dynamic display): nein 
Beispieltext1 (Sample text 1): Parklicht\neingeschaltet 
Beispieltext2 (Sample text 2): \n
Referenzname: Parklicht   
quittierbar (acknowledgeable): nein 
Anzeigeposition: Area D 
Acoustics: Gurtlichtton </t>
  </si>
  <si>
    <t>When Blinker vorn links defekt is activated, check the status of Type, SymBol, Example Text, Anzeigeposition, Acoustics 
ID="WarningMessage_ID104"
Type: Standardmeldung  
Symbol:  Licht  
Farbe (Color): weiß 
Anzeigeformat (Display format): A 
Dynamische Anzeige (Dynamic display): nein 
Beispieltext1 (Sample text 1): Blinker vorne links\ndefekt 
Beispieltext2 (Sample text 2): Blinker überprüfen 
Referenzname: LV_Blinker_li_def  
quittierbar (acknowledgeable): ja 
Anzeigeposition: Area D 
Acoustics: Ton3</t>
  </si>
  <si>
    <t>When Standlicht vorn links defekt is activated, check the status of Type, SymBol, Example Text, Anzeigeposition, Acoustics 
ID="WarningMessage_ID105"
Type: Standardmeldung  
Symbol:  Licht  
Farbe (Color): weiß 
Anzeigeformat (Display format): A 
Dynamische Anzeige (Dynamic display): nein 
Beispieltext1 (Sample text 1): Standlicht vorne\nlinks defekt 
Beispieltext2 (Sample text 2): Standlicht überprüfen 
Referenzname: LV_Standlicht_li_def  
quittierbar (acknowledgeable): ja 
Anzeigeposition: Area D 
Acoustics: Ton3</t>
  </si>
  <si>
    <t>When Abblendlicht vorn links defekt is activated, check the status of Type, SymBol, Example Text, Anzeigeposition, Acoustics 
ID="WarningMessage_ID106"
Type: Standardmeldung  
Symbol:  Licht  
Farbe (Color): weiß 
Anzeigeformat (Display format): A 
Dynamische Anzeige (Dynamic display): nein 
Beispieltext1 (Sample text 1): Abblendlicht vorne\nlinks defekt 
Beispieltext2 (Sample text 2): Abblendlicht\nüberprüfen 
Referenzname: LV_Abblendlicht_li_def  
quittierbar (acknowledgeable): ja 
Anzeigeposition: Area D 
Acoustics: Ton3</t>
  </si>
  <si>
    <t>When Fernlicht vorn links defekt is activated, check the status of Type, SymBol, Example Text, Anzeigeposition, Acoustics 
ID="WarningMessage_ID107"
Type: Standardmeldung  
Symbol:  Licht  
Farbe (Color): weiß 
Anzeigeformat (Display format): A 
Dynamische Anzeige (Dynamic display): nein 
Beispieltext1 (Sample text 1): Fernlicht links\ndefekt 
Beispieltext2 (Sample text 2): Fernlicht überprüfen 
Referenzname: LV_Fernlicht_li_def  
quittierbar (acknowledgeable): ja 
Anzeigeposition: Area D 
Acoustics: Ton3</t>
  </si>
  <si>
    <t>When Nebelscheinwerfer vorn links defekt is activated, check the status of Type, SymBol, Example Text, Anzeigeposition, Acoustics 
ID="WarningMessage_ID108"
Type: Standardmeldung  
Symbol:  Licht  
Farbe (Color): weiß 
Anzeigeformat (Display format): A 
Dynamische Anzeige (Dynamic display): nein 
Beispieltext1 (Sample text 1): Nebelscheinwerfer\nlinks defekt 
Beispieltext2 (Sample text 2): Nebelscheinwerfer\nüberprüfen 
Referenzname: LV_Nebellicht_li_def  
quittierbar (acknowledgeable): ja 
Anzeigeposition: Area D 
Acoustics: Ton3</t>
  </si>
  <si>
    <t>When Blinker Seite links defekt is activated, check the status of Type, SymBol, Example Text, Anzeigeposition, Acoustics 
ID="WarningMessage_ID109"
Type: Standardmeldung  
Symbol: Licht  
Farbe (Color): weiß 
Anzeigeformat (Display format): A 
Dynamische Anzeige (Dynamic display): nein 
Beispieltext1 (Sample text 1): Blinker links an der\nSeite defekt 
Beispieltext2 (Sample text 2): Blinker überprüfen
Referenzname: LV_Blk_li_Seite_def  
quittierbar (acknowledgeable): ja 
Anzeigeposition: Area D 
Acoustics: Ton3</t>
  </si>
  <si>
    <t>When Blinker vorn rechts defekt is activated, check the status of Type, SymBol, Example Text, Anzeigeposition, Acoustics 
ID="WarningMessage_ID110"
Type: Standardmeldung  
Symbol: Licht  
Farbe (Color): weiß 
Anzeigeformat (Display format): A 
Dynamische Anzeige (Dynamic display): nein 
Beispieltext1 (Sample text 1): Blinker vorne\nrechts defekt 
Beispieltext2 (Sample text 2): Blinker überprüfen  
Referenzname: LV_Blinker_re_def  
quittierbar (acknowledgeable): ja 
Anzeigeposition: Area D 
Acoustics: Ton3</t>
  </si>
  <si>
    <t>When Standlicht vorn rechts defekt is activated, check the status of Type, SymBol, Example Text, Anzeigeposition, Acoustics 
ID="WarningMessage_ID111"
Type: Standardmeldung  
Symbol: Licht  
Farbe (Color): weiß 
Anzeigeformat (Display format): A 
Dynamische Anzeige (Dynamic display): nein 
Beispieltext1 (Sample text 1): Standlicht vorne\nrechts defekt 
Beispieltext2 (Sample text 2): Standlicht überprüfen 
Referenzname: LV_Standlicht_re_def  
quittierbar (acknowledgeable): ja 
Anzeigeposition: Area D 
Acoustics: Ton3</t>
  </si>
  <si>
    <t>When Abblendlicht vorn rechts defekt is activated, check the status of Type, SymBol, Example Text, Anzeigeposition, Acoustics 
ID="WarningMessage_ID112"
Type: Standardmeldung  
Symbol: Licht  
Farbe (Color): weiß 
Anzeigeformat (Display format): A 
Dynamische Anzeige (Dynamic display): nein 
Beispieltext1 (Sample text 1): Abblendlicht vorne\nrechts defekt   
Beispieltext2 (Sample text 2): Abblendlicht\nüberprüfen 
Referenzname: LV_Abblendlicht_re_def  
quittierbar (acknowledgeable): ja 
Anzeigeposition: Area D 
Acoustics: Ton3</t>
  </si>
  <si>
    <t>When Fernlicht vorn rechts defekt is activated, check the status of Type, SymBol, Example Text, Anzeigeposition, Acoustics 
ID="WarningMessage_ID113"
Type: Standardmeldung  
Symbol: Licht  
Farbe (Color): weiß 
Anzeigeformat (Display format): A 
Dynamische Anzeige (Dynamic display): nein 
Beispieltext1 (Sample text 1): Fernlicht rechts\ndefekt 
Beispieltext2 (Sample text 2): Fernlicht überprüfen 
Referenzname: LV_Fernlicht_re_def  
quittierbar (acknowledgeable): ja 
Anzeigeposition: Area D 
Acoustics: Ton3</t>
  </si>
  <si>
    <t>When Nebelscheinwerfer vorn rechts defekt is activated, check the status of Type, SymBol, Example Text, Anzeigeposition, Acoustics 
ID="WarningMessage_ID114"
Type: Standardmeldung  
Symbol: Licht  
Farbe (Color): weiß 
Anzeigeformat (Display format): A 
Dynamische Anzeige (Dynamic display): nein 
Beispieltext1 (Sample text 1): Nebelscheinwerfer\nrechts defekt 
Beispieltext2 (Sample text 2): Nebelscheinwerfer\nüberprüfen 
Referenzname: LV_Nebellicht_re_def  
quittierbar (acknowledgeable): ja 
Anzeigeposition: Area D 
Acoustics: Ton3</t>
  </si>
  <si>
    <t>When Blinker Seite rechts defekt is activated, check the status of Type, SymBol, Example Text, Anzeigeposition, Acoustics 
ID="WarningMessage_ID115"
Type: Standardmeldung  
Symbol: Licht  
Farbe (Color): weiß 
Anzeigeformat (Display format): A 
Dynamische Anzeige (Dynamic display): nein 
Beispieltext1 (Sample text 1): Blinker rechts an\nder Seite defekt 
Beispieltext2 (Sample text 2): Blinker überprüfen 
Referenzname: LV_Blk_re_Seite_def  
quittierbar (acknowledgeable): ja 
Anzeigeposition: Area D 
Acoustics: Ton3</t>
  </si>
  <si>
    <t>When mindestens ein Bremslicht hinten links defekt is activated, check the status of Type, SymBol, Example Text, Anzeigeposition, Acoustics 
ID="WarningMessage_ID116"
Type: Standardmeldung  
Symbol: Licht  
Farbe (Color): weiß 
Anzeigeformat (Display format): A 
Dynamische Anzeige (Dynamic display): nein 
Beispieltext1 (Sample text 1): Bremslicht links\ndefekt 
Beispieltext2 (Sample text 2): Bremslicht überprüfen 
Referenzname: LH_Bremsl_li_def  
quittierbar (acknowledgeable): ja 
Anzeigeposition: Area D 
Acoustics: Ton3</t>
  </si>
  <si>
    <t>When mindestens ein Schlusslicht hinten links defekt is activated, check the status of Type, SymBol, Example Text, Anzeigeposition, Acoustics 
ID="WarningMessage_ID117"
Type: Standardmeldung  
Symbol: Licht  
Farbe (Color): weiß 
Anzeigeformat (Display format): A 
Dynamische Anzeige (Dynamic display): nein 
Beispieltext1 (Sample text 1): Schlusslicht links\ndefekt 
Beispieltext2 (Sample text 2): Schlusslicht überprüfen 
Referenzname: LH_Schlusslicht_li_def  
quittierbar (acknowledgeable): ja 
Anzeigeposition: Area D 
Acoustics: Ton3</t>
  </si>
  <si>
    <t>When Rückfahrlicht hinten links defekt is activated, check the status of Type, SymBol, Example Text, Anzeigeposition, Acoustics 
ID="WarningMessage_ID118"
Type: Standardmeldung  
Symbol: Licht  
Farbe (Color): weiß 
Anzeigeformat (Display format): A 
Dynamische Anzeige (Dynamic display): nein 
Beispieltext1 (Sample text 1): Rückfahrlicht links\ndefekt 
Beispieltext2 (Sample text 2): Rückfahrlicht\nüberprüfen 
Referenzname: LH_Rueckf_li_def  
quittierbar (acknowledgeable): ja 
Anzeigeposition: Area D 
Acoustics: Ton3</t>
  </si>
  <si>
    <t>When Nebelschlusslicht hinten links defekt is activated, check the status of Type, SymBol, Example Text, Anzeigeposition, Acoustics 
ID="WarningMessage_ID119"
Type: Standardmeldung  
Symbol: Licht  
Farbe (Color): weiß 
Anzeigeformat (Display format): A 
Dynamische Anzeige (Dynamic display): nein 
Beispieltext1 (Sample text 1): Nebelschlusslicht\nlinks defekt 
Beispieltext2 (Sample text 2): Nebelschlusslicht\nüberprüfen 
Referenzname: LH_Nebel_li_def  
quittierbar (acknowledgeable): ja 
Anzeigeposition: Area D 
Acoustics: Ton3</t>
  </si>
  <si>
    <t>When mindestens ein Bremslicht hinten rechts defekt is activated, check the status of Type, SymBol, Example Text, Anzeigeposition, Acoustics 
ID="WarningMessage_ID120"
Type: Standardmeldung  
Symbol: Licht  
Farbe (Color): weiß 
Anzeigeformat (Display format): A 
Dynamische Anzeige (Dynamic display): nein 
Beispieltext1 (Sample text 1): Bremslicht rechts\ndefekt 
Beispieltext2 (Sample text 2): Bremslicht überprüfen 
Referenzname: LH_Bremsl_re_def  
quittierbar (acknowledgeable): ja 
Anzeigeposition: Area D 
Acoustics: Ton3</t>
  </si>
  <si>
    <t>When mindestens ein Schlusslicht hinten rechts defekt is activated, check the status of Type, SymBol, Example Text, Anzeigeposition, Acoustics 
ID="WarningMessage_ID121"
Type: Standardmeldung  
Symbol: Licht  
Farbe (Color): weiß 
Anzeigeformat (Display format): A 
Dynamische Anzeige (Dynamic display): nein 
Beispieltext1 (Sample text 1): Schlusslicht\nrechts defekt 
Beispieltext2 (Sample text 2): Schlusslicht überprüfen 
Referenzname: LH_Schlusslicht_re_def  
quittierbar (acknowledgeable): ja 
Anzeigeposition: Area D 
Acoustics: Ton3</t>
  </si>
  <si>
    <t>When Rückfahrlicht hinten rechts defekt is activated, check the status of Type, SymBol, Example Text, Anzeigeposition, Acoustics 
ID="WarningMessage_ID122"
Type: Standardmeldung  
Symbol: Licht  
Farbe (Color): weiß 
Anzeigeformat (Display format): A 
Dynamische Anzeige (Dynamic display): nein 
Beispieltext1 (Sample text 1): Rückfahrlicht\nrechts defekt 
Beispieltext2 (Sample text 2): Rückfahrlicht\nüberprüfen 
Referenzname: LH_Rueckf_re_def  
quittierbar (acknowledgeable): ja 
Anzeigeposition: Area D 
Acoustics: Ton3</t>
  </si>
  <si>
    <t>When Nebelschlusslicht hinten rechts defekt is activated, check the status of Type, SymBol, Example Text, Anzeigeposition, Acoustics 
ID="WarningMessage_ID123"
Type: Standardmeldung  
Symbol: Licht  
Farbe (Color): weiß 
Anzeigeformat (Display format): A 
Dynamische Anzeige (Dynamic display): nein 
Beispieltext1 (Sample text 1): Nebelschlusslicht\nrechts defekt 
Beispieltext2 (Sample text 2): Nebelschlusslicht\nüberprüfen 
Referenzname: LH_Nebel_re_def  
quittierbar (acknowledgeable): ja 
Anzeigeposition: Area D 
Acoustics: Ton3</t>
  </si>
  <si>
    <t>When Kennzeichenbeleuchtung hinten defekt is activated, check the status of Type, SymBol, Example Text, Anzeigeposition, Acoustics 
ID="WarningMessage_ID124"
Type: Standardmeldung  
Symbol: Licht  
Farbe (Color): weiß 
Anzeigeformat (Display format): A 
Dynamische Anzeige (Dynamic display): nein 
Beispieltext1 (Sample text 1): Kennzeichenlicht\nhinten defekt 
Beispieltext2 (Sample text 2): Kennzeichenlicht\nüberprüfen 
quittierbar (acknowledgeable): ja 
Referenzname: LH_Kennzl_def  
Anzeigeposition: Area D 
Acoustics: Ton3</t>
  </si>
  <si>
    <t>When hochgesetzte Bremsleuchte defekt is activated, check the status of Type, SymBol, Example Text, Anzeigeposition, Acoustics 
ID="WarningMessage_ID125"
Type: Standardmeldung  
Symbol: Licht  
Farbe (Color): weiß 
Anzeigeformat (Display format): A 
Dynamische Anzeige (Dynamic display): nein 
Beispieltext1 (Sample text 1): Bremslicht oben\ndefekt 
Beispieltext2 (Sample text 2): Bremslicht überprüfen 
quittierbar (acknowledgeable): ja 
Referenzname: LH_3_Bremsl_def  
Anzeigeposition: Area D 
Acoustics: Ton3</t>
  </si>
  <si>
    <t>When Blinker hinten rechts defekt is activated, check the status of Type, SymBol, Example Text, Anzeigeposition, Acoustics 
ID="WarningMessage_ID126"
Type: Standardmeldung  
Symbol: Licht  
Farbe (Color): weiß 
Anzeigeformat (Display format): A 
Dynamische Anzeige (Dynamic display): nein 
Beispieltext1 (Sample text 1): Blinker hinten\nrechts defekt 
Beispieltext2 (Sample text 2): Blinker überprüfen 
Referenzname: W_Blinker_HR_def  
quittierbar (acknowledgeable): ja 
Anzeigeposition: Area D 
Acoustics: Ton3</t>
  </si>
  <si>
    <t>When Blinker hinten links defekt is activated, check the status of Type, SymBol, Example Text, Anzeigeposition, Acoustics 
ID="WarningMessage_ID127"
Type: Standardmeldung  
Symbol: Licht  
Farbe (Color): weiß 
Anzeigeformat (Display format): A 
Dynamische Anzeige (Dynamic display): nein 
Beispieltext1 (Sample text 1): Blinker hinten links\ndefekt 
Beispieltext2 (Sample text 2): Blinker überprüfen 
Referenzname: W_Blinker_HL_def  
quittierbar (acknowledgeable): ja 
Anzeigeposition: Area D 
Acoustics: Ton3</t>
  </si>
  <si>
    <t>When Warnung Tagfahrlicht links defekt is activated, check the status of Type, SymBol, Example Text, Anzeigeposition, Acoustics 
ID="WarningMessage_ID128"
Type: Standardmeldung  
Symbol: Licht  
Farbe (Color): weiß 
Anzeigeformat (Display format): A 
Dynamische Anzeige (Dynamic display): nein 
Beispieltext1 (Sample text 1): Tagfahrlicht links\ndefekt 
Beispieltext2 (Sample text 2): Tagfahrlicht\nüberprüfen 
Referenzname: W_TagfahrL_li_def  
quittierbar (acknowledgeable): ja 
Anzeigeposition: Area D 
Acoustics: Ton3</t>
  </si>
  <si>
    <t>When Warnung Tagfahrlicht rechts defekt is activated, check the status of Type, SymBol, Example Text, Anzeigeposition, Acoustics 
ID="WarningMessage_ID129"
Type: Standardmeldung  
Symbol: Licht  
Farbe (Color): weiß 
Anzeigeformat (Display format): A 
Dynamische Anzeige (Dynamic display): nein 
Beispieltext1 (Sample text 1): Tagfahrlicht rechts\ndefekt 
Beispieltext2 (Sample text 2): Tagfahrlicht\nüberprüfen 
Referenzname: W_TagfahrL_re_def  
quittierbar (acknowledgeable): ja 
Anzeigeposition: Area D 
Acoustics: Ton3</t>
  </si>
  <si>
    <t>When Anhänger Blinker links defekt is activated, check the status of Type, SymBol, Example Text, Anzeigeposition, Acoustics 
ID="WarningMessage_ID130"
Type: Standardmeldung  
Symbol: Licht  
Farbe (Color): weiß 
Anzeigeformat (Display format): A 
Dynamische Anzeige (Dynamic display): nein 
Beispieltext1 (Sample text 1): Anhängerblinker\nlinks defekt 
Beispieltext2 (Sample text 2): Anhängerblinker\nüberprüfen 
Referenzname: AAG_Blinker_HL_def  
quittierbar (acknowledgeable): ja 
Anzeigeposition: Area D 
Acoustics: Ton3</t>
  </si>
  <si>
    <t>When Anhänger Blinker rechts defekt is activated, check the status of Type, SymBol, Example Text, Anzeigeposition, Acoustics 
ID="WarningMessage_ID131"
Type: Standardmeldung  
Symbol: Licht  
Farbe (Color): weiß 
Anzeigeformat (Display format): A 
Dynamische Anzeige (Dynamic display): nein 
Beispieltext1 (Sample text 1): Anhängerblinker\nrechts defekt 
Beispieltext2 (Sample text 2): Anhängerblinker\nüberprüfen 
Referenzname: AAG_Blinker_HR_def  
quittierbar (acknowledgeable): ja 
Anzeigeposition: Area D 
Acoustics: Ton3</t>
  </si>
  <si>
    <t>When Anhänger Bremslicht defekt is activated, check the status of Type, SymBol, Example Text, Anzeigeposition, Acoustics 
ID="WarningMessage_ID132"
Type: Standardmeldung  
Symbol: Licht  
Farbe (Color): weiß 
Anzeigeformat (Display format): A 
Dynamische Anzeige (Dynamic display): nein 
Beispieltext1 (Sample text 1): Anhängerbrems-\nlicht defekt 
Beispieltext2 (Sample text 2): Anhängerbremslicht\nüberprüfen 
Referenzname: AAG_Bremslicht_H_def  
quittierbar (acknowledgeable): ja 
Anzeigeposition: Area D 
Acoustics: Ton3</t>
  </si>
  <si>
    <t>When Anhänger Schlußlicht links defekt is activated, check the status of Type, SymBol, Example Text, Anzeigeposition, Acoustics 
ID="WarningMessage_ID133"
Type: Standardmeldung  
Symbol: Licht  
Farbe (Color): weiß 
Anzeigeformat (Display format): A 
Dynamische Anzeige (Dynamic display): nein 
Beispieltext1 (Sample text 1): Anhängerschluss-\nlicht links defekt 
Beispieltext2 (Sample text 2): Anhängerschlusslicht\nüberprüfen 
Referenzname: AAG_Schlusslicht_HL_def  
quittierbar (acknowledgeable): ja 
Anzeigeposition: Area D 
Acoustics: Ton3</t>
  </si>
  <si>
    <t>When Anhänger Schlußlicht rechts defekt is activated, check the status of Type, SymBol, Example Text, Anzeigeposition, Acoustics 
ID="WarningMessage_ID134"
Type: Standardmeldung  
Symbol: Licht  
Farbe (Color): weiß 
Anzeigeformat (Display format): A 
Dynamische Anzeige (Dynamic display): nein 
Beispieltext1 (Sample text 1): Anhängerschluss-\nlicht rechts defekt 
Beispieltext2 (Sample text 2): Anhängerschlusslicht\nüberprüfen 
Referenzname: AAG_Schlusslicht_HR_def  
quittierbar (acknowledgeable): ja 
Anzeigeposition: Area D 
Acoustics: Ton3</t>
  </si>
  <si>
    <t>When Full AFS defekt is activated, check the status of Type, SymBol, Example Text, Anzeigeposition, Acoustics 
ID="WarningMessage_ID138"
Type: Standardmeldung  
Symbol: KvLicht 
Farbe (Color): weiß 
Anzeigeformat (Display format): A 
Dynamische Anzeige (Dynamic display): nein 
Beispieltext1 (Sample text 1): Fahrlichtsteuerung\ngestört 
Beispieltext2 (Sample text 2): Zustand temporär\nWeiterfahrt möglich 
Referenzname: AFS_def  
quittierbar (acknowledgeable): ja 
Anzeigeposition: Area D 
Acoustics: Ton3</t>
  </si>
  <si>
    <t>When ALWR defekt is activated, check the status of Type, SymBol, Example Text, Anzeigeposition, Acoustics 
ID="WarningMessage_ID139"
Type: Standardmeldung  
Symbol: Licht 
Farbe (Color): weiß 
Anzeigeformat (Display format): A 
Dynamische Anzeige (Dynamic display): nein 
Beispieltext1 (Sample text 1): Leuchtweitenregu-\nlierung gestört   
Beispieltext2 (Sample text 2):  Weiterfahrt möglich\nService notwendig  
Referenzname: ALWR_def  
quittierbar (acknowledgeable): ja 
Anzeigeposition: Area D 
Acoustics: Ton3</t>
  </si>
  <si>
    <t>When Fahrzeugbeleuchtung vorne defekt is activated, check the status of Type, SymBol, Example Text, Anzeigeposition, Acoustics 
ID="WarningMessage_ID141"
Type: Standardmeldung  
Symbol: Licht_1 
Farbe (Color): weiß 
Anzeigeformat (Display format): A 
Dynamische Anzeige (Dynamic display): nein 
Beispieltext1 (Sample text 1): Fahrzeugbeleucht-\nung gestört 
Beispieltext2 (Sample text 2): Service notwendig 
Referenzname: W_Aussenli_V_def  
quittierbar (acknowledgeable): ja 
Anzeigeposition: Area D 
Acoustics: Ton3</t>
  </si>
  <si>
    <t>When Touristen Umstellung Licht is activated, check the status of Type, SymBol, Example Text, Anzeigeposition, Acoustics 
ID="WarningMessage_ID206"
Type: Hinweismeldung 
Symbol: Licht
Farbe (Color): weiß 
Anzeigeformat (Display format): A 
Dynamische Anzeige (Dynamic display): nein 
Beispieltext1 (Sample text 1): \n 
Beispieltext2 (Sample text 2): Abblendlicht\numgestellt 
Referenzname: LWR_Reisemodus  
quittierbar (acknowledgeable): ja 
Anzeigeposition: Area D 
Acoustics: Ton3</t>
  </si>
  <si>
    <t>When Störung Fernlichtassistent is activated, check the status of Type, SymBol, Example Text, Anzeigeposition, Acoustics 
ID="WarningMessage_ID300"
Type: Standardmeldung 
Symbol: Default 
Farbe (Color): weiß 
Anzeigeformat (Display format): A 
Dynamische Anzeige (Dynamic display): nein 
Beispieltext1 (Sample text 1): Fernlichtassistent\nnicht verfügbar 
Beispieltext2 (Sample text 2): Weiterfahrt möglich\nFernlicht manuell\nbetätigen 
Referenzname: FLA_Stoerung  
quittierbar (acknowledgeable): ja 
Anzeigeposition: Area D 
Acoustics: Ton3</t>
  </si>
  <si>
    <t>When Fernlichtassistent Sensor prüfen is activated, check the status of Type, SymBol, Example Text, Anzeigeposition, Acoustics 
ID="WarningMessage_ID301"
Type: Standardmeldung 
Symbol: Default 
Farbe (Color): weiß 
Anzeigeformat (Display format): A 
Dynamische Anzeige (Dynamic display): nein 
Beispieltext1 (Sample text 1): Fernlichtassistent\nnicht verfügbar 
Beispieltext2 (Sample text 2):  Keine Kamerasicht\nEventuell Scheibe\nreinigen  
Referenzname: FLA_Sensor  
quittierbar (acknowledgeable): ja 
Anzeigeposition: Area D 
Acoustics: Ton3</t>
  </si>
  <si>
    <t>When MXB temporär nicht verfügbar is activated, check the status of Type, SymBol, Example Text, Anzeigeposition, Acoustics 
ID="WarningMessage_ID325"
Type: Standardmeldung 
Symbol: Default 
Farbe (Color): weiß 
Anzeigeformat (Display format): A 
Dynamische Anzeige (Dynamic display): nein 
Beispieltext1 (Sample text 1): Fernlichtassistent\nnicht verfügbar 
Beispieltext2 (Sample text 2): Keine Kamerasicht\nEventuell Scheibe\nreinigen 
Referenzname: GLW_Sensor  
quittierbar (acknowledgeable): ja 
Anzeigeposition: Area D 
Acoustics: Ton3</t>
  </si>
  <si>
    <t>When Aussenlicht Systemfehler hinten is activated, check the status of Type, SymBol, Example Text, Anzeigeposition, Acoustics 
ID="WarningMessage_ID380"
Type: Standardmeldung 
Symbol: Licht 
Farbe (Color): weiß 
Anzeigeformat (Display format): A 
Dynamische Anzeige (Dynamic display): nein 
Beispieltext1 (Sample text 1): Fahrzeugbeleucht-\nung defekt 
Beispieltext2 (Sample text 2): Außenlicht hinten\nüberprüfen 
Referenzname: W_Aussenli_H_def   
quittierbar (acknowledgeable): ja 
Anzeigeposition: Area D 
Acoustics: Ton3</t>
  </si>
  <si>
    <t>When Spiegelblinker BT defekt is activated, check the status of Type, SymBol, Example Text, Anzeigeposition, Acoustics 
ID="WarningMessage_ID381"
Type: Standardmeldung 
Symbol: Licht 
Farbe (Color): weiß 
Anzeigeformat (Display format): A 
Dynamische Anzeige (Dynamic display): nein 
Beispieltext1 (Sample text 1): Spiegelblinker\nrechts defekt 
Beispieltext2 (Sample text 2): Blinker überprüfen 
Referenzname: W_BT_Sp_Blk_def  
quittierbar (acknowledgeable): ja 
Anzeigeposition: Area D 
Acoustics: Ton3</t>
  </si>
  <si>
    <t>When Spiegelblinker FT defekt is activated, check the status of Type, SymBol, Example Text, Anzeigeposition, Acoustics 
ID="WarningMessage_ID382"
Type: Standardmeldung 
Symbol: Licht 
Farbe (Color): weiß 
Anzeigeformat (Display format): A 
Dynamische Anzeige (Dynamic display): nein 
Beispieltext1 (Sample text 1): Spiegelblinker links\ndefekt 
Beispieltext2 (Sample text 2): Blinker überprüfen 
Referenzname: W_FT_Sp_Blk_def 
quittierbar (acknowledgeable): ja 
Anzeigeposition: Area D 
Acoustics: Ton3</t>
  </si>
  <si>
    <t>When Nebelschlusslicht hinten Mitte defekt is activated, check the status of Type, SymBol, Example Text, Anzeigeposition, Acoustics 
ID="WarningMessage_ID383"
Type: Standardmeldung 
Symbol: Licht 
Farbe (Color): weiß 
Anzeigeformat (Display format): A 
Dynamische Anzeige (Dynamic display): nein 
Beispieltext1 (Sample text 1): Nebelschlusslicht\nMitte defekt 
Beispieltext2 (Sample text 2): Nebelschlusslicht\nüberprüfen 
Referenzname: W_LH_Nebel_mi_def  
quittierbar (acknowledgeable): ja 
Anzeigeposition: Area D 
Acoustics: Ton3</t>
  </si>
  <si>
    <t>When Rückfahrlicht hinten Mitte defekt is activated, check the status of Type, SymBol, Example Text, Anzeigeposition, Acoustics 
ID="WarningMessage_ID384"
Type: Standardmeldung 
Symbol: Licht 
Farbe (Color): weiß 
Anzeigeformat (Display format): A 
Dynamische Anzeige (Dynamic display): nein 
Beispieltext1 (Sample text 1): Rückfahrlicht\nMitte defekt 
Beispieltext2 (Sample text 2): Rückfahrlicht\nüberprüfen 
Referenzname: W_LH_Rückf_mi_def  
quittierbar (acknowledgeable): ja 
Anzeigeposition: Area D 
Acoustics: Ton3</t>
  </si>
  <si>
    <t>When Bremslicht und Blinker hinten links defekt is activated, check the status of Type, SymBol, Example Text, Anzeigeposition, Acoustics 
ID="WarningMessage_ID389"
Type: Standardmeldung 
Symbol: Licht 
Farbe (Color): weiß 
Anzeigeformat (Display format): A 
Dynamische Anzeige (Dynamic display): nein 
Beispieltext1 (Sample text 1): Mehrere Lichter\nhinten defekt 
Beispieltext2 (Sample text 2): Bremslicht und Blinker\nlinks überprüfen  
Referenzname: W_BRL_BLK_HL_def  
quittierbar (acknowledgeable): ja 
Anzeigeposition: Area D 
Acoustics: Ton3</t>
  </si>
  <si>
    <t>When Fehler Tankgeber  is activated, check the status of Type, SymBol, Example Text, Anzeigeposition, Acoustics 
ID="WarningMessage_ID51"
Type: Standardmeldung 
Symbol: Default  
Farbe (Color): weiß 
Anzeigeformat (Display format): A 
Dynamische Anzeige (Dynamic display): nein 
Beispieltext1 (Sample text 1): Tankanzeige\ngestört 
Beispieltext2 (Sample text 2): Service notwendig   
Referenzname: F_Tank  
quittierbar (acknowledgeable): ja 
Anzeigeposition: Area D 
Acoustics: Ton3</t>
  </si>
  <si>
    <t>When Fehler Tankgeber  is activated, check the status of Type, SymBol, Example Text, Anzeigeposition, Acoustics 
ID="WarningMessage_ID51"
Type: Standardmeldung 
Symbol: Default  
Farbe (Color): weiß 
Anzeigeformat (Display format): A 
Dynamische Anzeige (Dynamic display): nein 
Beispieltext1 (Sample text 1): Tankanzeige\ngestört 
Beispieltext2 (Sample text 2): Service notwendig  
Referenzname: F_Tank   
quittierbar (acknowledgeable): ja 
Anzeigeposition: Area D 
Acoustics: Ton3</t>
  </si>
  <si>
    <t>When PSM passiv ACC is activated, check the status of Type, SymBol, Example Text, Anzeigeposition, Acoustics 
Check out the German_Porsche_J1 document
ID="WarningMessage_ID177"
Type :Hinweismeldung 
Symbol : ACC
Farbe (Color): weiß 
Anzeigeformat (Display format): A 
Dynamische Anzeige (Dynamic display): nein 
Beispieltext1 (Sample text 1): ACC nicht\nverfügbar
Beispieltext2 (Sample text 2): PSM inaktiv    
quittierbar (acknowledgeable): ja 
Referenzname: ACC_Msg24  
Anzeigeposition :Tube 4/5
Acoustics : Ton3</t>
  </si>
  <si>
    <t>When ACC nicht verfuegbar, bitte übernehmen is activated, check the status of Type, SymBol, Example Text, Anzeigeposition, Acoustics 
Check out the German_Porsche_J1 document
ID="WarningMessage_ID187"
Type :Hinweismeldung 
Symbol : ACC
Farbe (Color): weiß 
Anzeigeformat (Display format): A 
Dynamische Anzeige (Dynamic display): nein 
Beispieltext1 (Sample text 1): ACC nicht\nverfügbar 
Beispieltext2 (Sample text 2): Fahrerübernahme\nnotwendig     
quittierbar (acknowledgeable): ja 
Referenzname: ACC_Msg2_2   
Anzeigeposition :Tube 4/5
Acoustics : Ton3</t>
  </si>
  <si>
    <t>When Akustik der Fahreruebernahmeaufforderung 1 is activated, check the status of Type, SymBol, Example Text, Anzeigeposition, Acoustics 
Type :Akustikmeldung
Symbol:  - 
Farbe (Color): weiß 
Anzeigeformat (Display format): - 
Dynamische Anzeige (Dynamic display): nein 
Beispieltext1 (Sample text 1): -
Beispieltext2 (Sample text 2): -
quittierbar (acknowledgeable): nein 
Referenzname: Fahreruebernahme_Akustik_1  
Anzeigeposition : _
Acoustics : STA-CBM-Ton</t>
  </si>
  <si>
    <t xml:space="preserve">When WarnID 3 is activated, check the status of Type, SymBol, Example Text, Anzeigeposition, Acoustics 
Nr. = 3
Typ(Type) : Standardmeldung
Akustik(Acoustics) : Ton1
Anzeigeformat(Display format) : A
Dynamische Anzeige(Dynamic display) : nein
Farbe(Color) : rot
Symbol : Oeldr
Anzeigeposition(Display position) : Tube 4/5 (Area D)
Beispieltext1(Sample text 1) : Öldruck niedrig
Beispieltext2(Sample text 2) : Fahrzeug verkehrs-\nsicher abstellen
Referenzname: Oeldr  
quittierbar: nein  </t>
  </si>
  <si>
    <t xml:space="preserve">When WarnID 48 is activated, check the status of Type, SymBol, Example Text, Anzeigeposition, Acoustics 
Nr.= 48
Typ(Type) : Standardmeldung
Akustik(Acoustics) : Ton3
Anzeigeformat(Display format) : A
Dynamische Anzeige(Dynamic display) : nein
Farbe(Color) : gelb
Symbol : Oeldr
Anzeigeposition(Display position) : Tube 4/5 (Area D)
Beispieltext1(Sample text 1) :  Öldruckmessung\ngestört
Beispieltext2(Sample text 2) : Weiterfahrt möglich\nWerkstatt aufsuchen
Referenzname: F_Oeldr  
quittierbar: ja  </t>
  </si>
  <si>
    <t xml:space="preserve">When WarnID 45 is activated, check the status of Type, SymBol, Example Text, Anzeigeposition, Acoustics 
Nr.= 45
Typ(Type) : Standardmeldung
Akustik(Acoustics) : Ton3
Anzeigeformat(Display format) : A
Dynamische Anzeige(Dynamic display) : ja
Farbe(Color) :  weiß
Symbol : Symbol
Anzeigeposition(Display position) : Tube 4/5 (Area D)
Beispieltext1(Sample text 1) :  Ölstand niedrig
Beispieltext2(Sample text 2) : Max. %%0%.1f %%1V\nnachfüllen
Referenzname: Oelstand_min  
quittierbar: ja  </t>
  </si>
  <si>
    <t xml:space="preserve">When WarnID 49 is activated, check the status of Type, SymBol, Example Text, Anzeigeposition, Acoustics 
Nr.= 49
Typ(Type) : Standardmeldung
Akustik(Acoustics) : Ton3
Anzeigeformat(Display format) :  A
Dynamische Anzeige(Dynamic display) : nein
Farbe(Color) : gelb
Symbol : Oeldr
Anzeigeposition(Display position) : Tube 4/5 (Area D)
Beispieltext1(Sample text 1) :   Öldruckmessung\ngestört
Beispieltext2(Sample text 2) : Weiterfahrt möglich\nWerkstatt aufsuchen
Referenzname: F_Oelstand  </t>
  </si>
  <si>
    <t xml:space="preserve">When WarnID 222 is activated, check the status of Type, SymBol, Example Text, Anzeigeposition, Acoustics 
Nr.= 222
Typ(Type) : Standardmeldung
Akustik(Acoustics) : Ton3
Anzeigeformat(Display format) : A
Dynamische Anzeige(Dynamic display) : nein
Farbe(Color) : weiß
Symbol : Oelstand
Anzeigeposition(Display position) : Tube 4/5 (Area D)
Beispieltext1(Sample text 1) :   Ölstand zu hoch
Beispieltext2(Sample text 2) : Weiterfahrt möglich\nService notwendig
Referenzname: Oelstand_max  
quittierbar: ja  </t>
  </si>
  <si>
    <t xml:space="preserve">When WarnID 238 is activated, check the status of Type, SymBol, Example Text, Anzeigeposition, Acoustics.
Nr.= 238
Typ(Type) : Standardmeldung
Akustik(Acoustics) : Ton3
Anzeigeformat(Display format) : A
Dynamische Anzeige(Dynamic display) : ja
Farbe(Color) : gelb
Symbol : Oelstand
Anzeigeposition(Display position) : Tube 4/5 (Area D)
Beispieltext1(Sample text 1) :  Ölstand kritisch
Beispieltext2(Sample text 2) : Max. %%0%.1f %%1V\nnachfüllen
Referenzname: Oelstand_min_2  
quittierbar: ja  </t>
  </si>
  <si>
    <t xml:space="preserve">When WarnID 102 is activated, check the status of Type, SymBol, Example Text, Anzeigeposition, Acoustics.
Nr.= 102
Typ(Type) : Standardmeldung
Akustik(Acoustics) : Ton3
Anzeigeformat(Display format) :  A
Dynamische Anzeige(Dynamic display) : nein
Farbe(Color) : weiß
Symbol : Oeltemp
Anzeigeposition(Display position) : Tube 4/5 (Area D)
Beispieltext1(Sample text 1) :  Öltemperatur-\nanzeige gestört
Beispieltext2(Sample text 2) : Service notwendig
Referenzname: F_Toel  
quittierbar: ja  </t>
  </si>
  <si>
    <t xml:space="preserve">When WarnID 201 is activated, check the status of Type, SymBol, Example Text, Anzeigeposition, Acoustics.
Nr.= 201
Typ(Type) : Standardmeldung
Akustik(Acoustics) : Ton3
Anzeigeformat(Display format) :  A
Dynamische Anzeige(Dynamic display) : nein
Farbe(Color) : gelb
Symbol : Oeltemp
Anzeigeposition(Display position) : Tube 4/5 (Area D)
Beispieltext1(Sample text 1) :  Öltemperatur zu\nhoch
Beispieltext2(Sample text 2) : Belastung reduzieren
Referenzname: TOel 
quittierbar: ja   
</t>
  </si>
  <si>
    <t>When WarnID 315 is activated, check the status of Type, SymBol, Example Text, Anzeigeposition, Acoustics.
Nr.= 315
Typ(Type) : Standardmeldung
Akustik(Acoustics) : Ton3
Anzeigeformat(Display format) :  A
Dynamische Anzeige(Dynamic display) : nein
Farbe(Color) : gelb
Symbol : Reichweite
Anzeigeposition(Display position) : Tube 4/5 (Area D)
Beispieltext1(Sample text 1) :  \n
Beispieltext2(Sample text 2) : Bitte sofort tanken
Referenzname: Tnk_RefuelV</t>
  </si>
  <si>
    <t xml:space="preserve">When WarnID 316 is activated, check the status of Type, SymBol, Example Text, Anzeigeposition, Acoustics.
Nr.= 316
Typ(Type) : Standardmeldung
Akustik(Acoustics) : Ton3
Anzeigeformat(Display format) :  A
Dynamische Anzeige(Dynamic display) : nein
Farbe(Color) : gelb
Symbol : Default
Anzeigeposition(Display position) : Tube 4/5 (Area D)
Beispieltext1(Sample text 1) :  \n
Beispieltext2(Sample text 2) : Bitte E-Power\naktivieren
Referenzname: EPower_Range  
quittierbar: ja  </t>
  </si>
  <si>
    <t xml:space="preserve">When WarnID 336 is activated, check the status of Type, SymBol, Example Text, Anzeigeposition, Acoustics.
The instrument cluster may only issue the acoustic message once in a terminal cycle.
Nr.= 336
Typ(Type) : Akustikmeldung
Akustik(Acoustics) : Ton3
Anzeigeformat(Display format) :  A
Dynamische Anzeige(Dynamic display) : nein
Farbe(Color) : gelb
Symbol : Reichweite
Anzeigeposition(Display position) : Tube 4/5 (Area D)
Beispieltext1(Sample text 1) : \n
Beispieltext2(Sample text 2) : Bitte sofort tanken
Referenzname: EPower_TankRefuel  
quittierbar: ja  </t>
  </si>
  <si>
    <t xml:space="preserve">When WarnID 30 is activated, check the status of Type, SymBol, Example Text, Anzeigeposition, Acoustics.
Nr.= 30
Typ(Type) : Standardmeldung
Akustik(Acoustics) : Ton3
Anzeigeformat(Display format) :  A
Dynamische Anzeige(Dynamic display) : ja
Farbe(Color) : gelb 
Symbol : Battery
Anzeigeposition(Display position) : Area B
Beispieltext1(Sample text 1) :  Entladeschutz\nBatterie aktiv
Beispieltext2(Sample text 2) : Ladezustand: \n%%0%3d %
Referenzname: Kl30Transport  
quittierbar: nein  </t>
  </si>
  <si>
    <t xml:space="preserve">When WarnID 82 is activated, check the status of Type, SymBol, Example Text, Anzeigeposition, Acoustics.
Nr.= 82
Typ(Type) : Standardmeldung
Akustik(Acoustics) : Ton1
Anzeigeformat(Display format) :  A
Dynamische Anzeige(Dynamic display) : nein
Farbe(Color) : rot 
Symbol : Default
Anzeigeposition(Display position) : Area B
Beispieltext1(Sample text 1) :  Fahrzeug im\nTransportmodus
Beispieltext2(Sample text 2) : Geschwindigkeit\nbeachten
Referenzname: VmaxTransport  
quittierbar: nein  </t>
  </si>
  <si>
    <t xml:space="preserve">When WarnID 800 is activated, check the status of Type, SymBol, Example Text, Anzeigeposition, Acoustics.
Nr.= 800
Typ(Type) : Standardmeldung
Akustik(Acoustics) : Ton1
Anzeigeformat(Display format) :  A
Dynamische Anzeige(Dynamic display) : nein
Farbe(Color) : rot 
Symbol : --
Anzeigeposition(Display position) : Area D
Beispieltext1(Sample text 1) :  P-Taste defekt, bitte Hinweise im Zentraldisplay beachten
Beispieltext2(Sample text 2) : Service notwendig
Referenzname: Fehler EPB-Taster  
quittierbar: ja  </t>
  </si>
  <si>
    <t>When SWA/ASW/RCTA Sensoren blockiert is activated, check the status of Type, SymBol, Example Text, Anzeigeposition, Acoustics 
Check out the German_Porsche_J1 document
ID="WarningMessage_ID508"
Type :Standardmeldung
Symbol: Default 
Farbe (Color): weiß                                  
Anzeigeformat (Display format): A
Dynamische Anzeige (Dynamic display): nein  
Beispieltext1 (Sample text 1): SWA/ASW/APW\nnicht verfügbar       
Beispieltext2 (Sample text 2):Sensor verschmutzt,\n Heckstoßfänger\nreinigen   
Referenzname: HR_Sensoren_blockiert                                
quittierbar (acknowledgeable):  ja
Anzeigeposition :Tube 4/5
Acoustics : Ton3</t>
  </si>
  <si>
    <t>15248942, 15248952</t>
  </si>
  <si>
    <t>[ITEM:15522203]</t>
  </si>
  <si>
    <t xml:space="preserve">When Airbag Kontrolleuchte defekt is activated, check the status of Type, SymBol, Example Text, Anzeigeposition, Acoustics 
ID="WarningMessage_ID219"
Type: Standardmeldung 
Symbol: Airbag 
Farbe (Color): gelb   
Anzeigeformat (Display format): A
Dynamische Anzeige (Dynamic display): nein 
Beispieltext1 (Sample text 1): Airbag-Kontroll-\nleuchte defekt 
Beispieltext2 (Sample text 2): Weiterfahrt möglich
Referenzname: AirbagKL_Def  
quittierbar (acknowledgeable): ja 
Anzeigeposition: Area D 
Acoustics: Ton3 </t>
  </si>
  <si>
    <t>[WarningTable]E3PA-G3_PAG_Base_SyRS_WarnID 447</t>
  </si>
  <si>
    <t>[WarningTable]E3PA-G3_PAG_Base_SyRS_WarnID 912</t>
  </si>
  <si>
    <t>[WarningTable]E3PA-G3_PAG_Base_SyRS_WarnID 828_US</t>
  </si>
  <si>
    <t>[WarningTable]E3PA-G3_PAG_Base_SyRS_WarnID 828_RDW</t>
  </si>
  <si>
    <t>[WarningTable]E3PA-G3_PAG_Base_SyRS_WarnID 913_001</t>
  </si>
  <si>
    <t>[WarningTable]E3PA-G3_PAG_Base_SyRS_WarnID 913_002</t>
  </si>
  <si>
    <t>[WarningTable]E3PA-G3_PAG_Base_SyRS_WarnID 913_003</t>
  </si>
  <si>
    <t>[WarningTable]E3PA-G3_PAG_Base_SyRS_WarnID 913_004</t>
  </si>
  <si>
    <t>[ISSUE:15249081]</t>
  </si>
  <si>
    <t>[ISSUE:16197319]</t>
  </si>
  <si>
    <t>[ISSUE:16432843]</t>
  </si>
  <si>
    <t>[ISSUE:16432844]</t>
  </si>
  <si>
    <t xml:space="preserve">1. Ignition ON
\\2. CANoe ON
 \\3. Tool RBS ON 
\\4. Active Warning message id 447 at DID Coding and adaptation 0320 
\\4.1. Coding and Adaption, Kodierwert($0600), Codierbyte 03, Warn ID in Warnung anzeigen== ja
\\5. DID 0x0351 Überwachung unplausible Tankgeberwerte = ein(1) 
\\6. DID 0x0351 Abweichschwelle Plausibilisierung Tankgeberwerte (0~25.5 l) (ex: set = 2)
\\7. DID 0x0351 Tankalgorithmus.Ycalc Schwellwert Warnung Messung ungenau (0~127 l, default 15l) 
\\8. Tube D is focus. There is not warnID dislayed on tube D. </t>
  </si>
  <si>
    <t xml:space="preserve">1. Ignition ON
\\2. CANoe ON
 \\3. Tool RBS ON 
\\4. Active Warning message id 912 at DID Coding and adaptation 0320 
\\4.1. Coding and Adaption, Kodierwert($0600), Codierbyte 03, Warn ID in Warnung anzeigen== ja
\\5. Tube D is focus. There is not warnID dislayed on tube D. </t>
  </si>
  <si>
    <t xml:space="preserve">1. Ignition ON
\\2. CANoe ON
 \\3. Tool RBS ON 
\\4. Active Warning message id 828 at DID Coding and adaptation 0320
\\4.1.  Diagnose(Coding and Adaption, Kodierwert (0x0600), Warning icon variant) == 0x00 (US)  
\\4.2. Coding and Adaption, Kodierwert($0600), Codierbyte 03, Warn ID in Warnung anzeigen== ja
\\5. Tube B is focus. There is not warnID dislayed on tube B. </t>
  </si>
  <si>
    <t xml:space="preserve">1. Ignition ON
\\2. CANoe ON
 \\3. Tool RBS ON 
\\4. Active Warning message id 828 at DID Coding and adaptation 0320
\\4.1.  Diagnose(Coding and Adaption, Kodierwert (0x0600), Warning icon variant) == RDW or CHN
\\4.2. Coding and Adaption, Kodierwert($0600), Codierbyte 03, Warn ID in Warnung anzeigen== ja
\\5. Tube B is focus. There is not warnID dislayed on tube B. </t>
  </si>
  <si>
    <t xml:space="preserve">1. Ignition ON
\\2. CANoe ON
 \\3. Tool RBS ON 
\\4. Active Warning message id 913, 157 at DID Coding and adaptation 0320
\\4.2. Coding and Adaption, Kodierwert($0600), Codierbyte 03, Warn ID in Warnung anzeigen== ja
\\5. Tube D is focus. There is not warnID dislayed on tube D. </t>
  </si>
  <si>
    <t xml:space="preserve">1. Ignition ON
\\2. CANoe ON
 \\3. Tool RBS ON 
\\4. Active Warning message id 913, 563 at DID Coding and adaptation 0320
\\4.2. Coding and Adaption, Kodierwert($0600), Codierbyte 03, Warn ID in Warnung anzeigen== ja
\\5. Tube D is focus. There is not warnID dislayed on tube D. </t>
  </si>
  <si>
    <t xml:space="preserve">1. Ignition ON
\\2. CANoe ON
 \\3. Tool RBS ON 
\\4. Active Warning message id 913, 488 at DID Coding and adaptation 0320
\\4.2. Coding and Adaption, Kodierwert($0600), Codierbyte 03, Warn ID in Warnung anzeigen== ja
\\5. Tube D is focus. There is not warnID dislayed on tube D. </t>
  </si>
  <si>
    <t>Check Tankgeber werden als unplausibel erkannt, Nr.447</t>
  </si>
  <si>
    <t>Check Notaus, Nr.912</t>
  </si>
  <si>
    <t>Check Limit_2  Nr.828</t>
  </si>
  <si>
    <t>Check SM_Frontradarblindheit   Nr.913</t>
  </si>
  <si>
    <t>1. Coding and Adaption. 0350 
\\- DID 0x0350 Tankgeber 1 vorhanden = Ja (1) 
\\- DID 0x0350 Tankgeber 2 vorhanden = Ja (1) 
\\- DID 0x0350 Tankgeber 3 vorhanden = Ja (1) 
\\2. Coding and Adaption.0340. Tank_1_Kennlinien_und_Schwellen (10 Werte) 
\\Sensor1: X1.X1: 280 
\\Sensor1: X2.X2: 250 
\\Sensor1: X3.X3: 230 
\\Sensor1: X4.X4: 200 
\\Sensor1: X5.X5: 180 
\\Sensor1: X6.X6: 150 
\\Sensor1: X7.X7: 130 
Sensor1: X8.X8: 90 
Sensor1: X9.X9: 70 
Sensor1: X10.X10: 50 
Sensor1: Y1: -5l 
Sensor1: Y2: -3l 
Sensor1: Y3:-2l 
Sensor1: Y4:-1l 
Sensor1: Y5:0l 
Sensor1: Y6:1.0l 
Sensor1: Y7:2.0l 
Sensor1: Y8:3.0l 
Sensor1: Y9:4.0l 
Sensor1: Y10:5.0l 
Sensor2: X1.X1: 280 
Sensor2: X2.X2: 250 
Sensor2: X3.X3: 230 
Sensor2: X4.X4: 200 
Sensor2: X5.X5: 180 
Sensor2: X6.X6: 150 
Sensor2: X7.X7: 130 
Sensor2: X8.X8: 90 
Sensor2: X9.X9: 70 
Sensor2: X10.X10: 50 
Sensor2: Y1: -5l 
Sensor2: Y2: -3l 
Sensor2: Y3:-2l 
Sensor2: Y4:-1l 
Sensor2: Y5:0l 
Sensor2: Y6:1.0l 
Sensor2: Y7:2.0l 
Sensor2: Y8:3.0l 
Sensor2: Y9:4.0l 
Sensor2: Y10:5.0l 
Sensor3: X1.X1: 280 
Sensor3: X2.X2: 250 
Sensor3: X3.X3: 230 
Sensor3: X4.X4: 200 
Sensor3: X5.X5: 180 
Sensor3: X6.X6: 150 
Sensor3: X7.X7: 130 
Sensor3: X8.X8: 90 
Sensor3: X9.X9: 70 
Sensor3: X10.X10: 50 
Sensor3: Y1: -5l 
Sensor3: Y2: -3l 
Sensor3: Y3:-2l 
Sensor3: Y4:-1l 
Sensor3: Y5:0l 
Sensor3: Y6:1.0l 
Sensor3: Y7:2.0l 
Sensor3: Y8:3.0l 
Sensor3: Y9:4.0l 
Sensor3: Y10:5.0l 
AusgangskennlinieY1 leer: 0.0l 
AusgangskennlinieY2 Reserve: 30.0l 
AusgangskennlinieY3 ¼: 35.0l 
AusgangskennlinieY4 ½: 60.0l 
AusgangskennlinieY5 ¾: 88.0l 
AusgangskennlinieY6 voll: 101.0l 
3. Sending signal: 
Tankgeber_01.TG_Geber_1 = 90 
Tankgeber_01.TG_Geber_2 = 90 
Tankgeber_01.TG_Geber_3 = 90 
4. Routines. 0466. Geber1 = 0 (l) --&gt; Press Execute 
5. Routines. 0466. Geber2 = 0 (l) --&gt; Press Execute 
6.Routines. 0466. Geber3 = 0 (l) --&gt; Press Execute 
7. Repeat step 8 9 times with the value as bellow: 
TG_Geber1/2/3 = (100/100/100), (110/110/110), (120/120/120), (130/130/130), (140/140/140), (150/150/150), (160/160/160), (170/170/170), (180/180/180), (190/190/190), (200/200/200), (210/210/210), (220/220/220) 
8. Set speed by Gauges &gt; 0
9. Send TG_Geber1/2/3 value to ensure:
|(YCalc - YDamp)| &gt; DID 0x0351 Tankalgorithmus.Abweichschwelle Plausibilisierung Tankgeberwerte 
and 
YCalc &lt; DID 0x0351 Tankalgorithmus.Ycalc Schwellwert Warnung Messung ungenau 
(Note: * YCalc and YDamp can be checked via ExpertMenu. )</t>
  </si>
  <si>
    <t>9. When Tankgeber werden als unplausibel erkannt (Nr.447) is activated, check the status of Type, SymBol, Example Text, Anzeigeposition, Acoustics
\\ID="WarningMessage_ID447"
\\Type: Standardmeldung 
\\Symbol : Reichweite 
\\Farbe (Color):  gelb 
\\Anzeigeformat (Display format): A
\\Dynamische Anzeige (Dynamic display): nein
\\Beispieltext1 (Sample text 1): Tankmessung\ngestört   
\\Beispieltext2 (Sample text 2): Werkstatt aufsuchen\nWeiterfahrt möglich 
\\Referenzname: Tank_Messung_ungenau 
\\quittierbar (acknowledgeable): ja
\\Anzeigeposition :Tube D
\\Acoustics : Ton3</t>
  </si>
  <si>
    <t xml:space="preserve">1. Input: CAN(KST_Txt_Panikabschaltung) == 1 </t>
  </si>
  <si>
    <t>1. When Notaus  is activated, check the status of Type, SymBol, Example Text, Anzeigeposition, Acoustics
\\ID="WarningMessage_ID912"
\\Type: Hinweismeldung 
\\Symbol : 
\\Farbe (Color):  weiß 
\\Anzeigeformat (Display format): I
\\Dynamische Anzeige (Dynamic display): nein
\\Beispieltext1 (Sample text 1): Erneutes Drücken der Power-Taste schaltet den Motor aus 
\\Beispieltext2 (Sample text 2):
\\Referenzname: Notaus 
\\quittierbar (acknowledgeable): ja
\\Anzeigeposition :Tube D
\\Acoustics : Ton3</t>
  </si>
  <si>
    <t>1. BC_MFA (15) .SpeedWarning2 (0x25) .State.Bit0 == 1
(activate status of Limit2) 
 2. BC_MFA (15) .SpeedWarning2 (0x25) .Speed_Value == 50
 3. BC_MFA (15) .SpeedWarning2 (0x25) .Speed_Unit == 0
 4. Vehicle Speed == 60 by Gauges</t>
  </si>
  <si>
    <t xml:space="preserve">4. When Limit_2 is activated, check the status of Type, SymBol, Example Text, Anzeigeposition, Acoustics 
ID="WarningMessage_ID828"
\\Type :Hinweismeldung 
\\Symbol : Limit (with US format)  
\\Farbe (Color): weiß                                
\\Anzeigeformat (Display format): D
\\Dynamische Anzeige (Dynamic display): ja    
\\Beispieltext1 (Sample text 1): \n   
\\Beispieltext2 (Sample text 2):  Geschwindigkeit\nüberschritten   
\\Referenzname: Limit_2 
\\quittierbar (acknowledgeable):  ja   
\\Anzeigeposition :Tube B
\\Acoustics :  keine  </t>
  </si>
  <si>
    <t>1. BC_MFA (15) .SpeedWarning2 (0x25) .State.Bit0 == 1
(activate status of Limit2) 
 2. BC_MFA (15) .SpeedWarning2 (0x25) .Speed_Value == 20
 3. BC_MFA (15) .SpeedWarning2 (0x25) .Speed_Unit == 0
 4. Vehicle Speed == 21 by Gauges</t>
  </si>
  <si>
    <t xml:space="preserve">4. When Limit_2 is activated, check the status of Type, SymBol, Example Text, Anzeigeposition, Acoustics 
ID="WarningMessage_ID828"
\\Type :Hinweismeldung 
\\Symbol : Limit (with Standard format)  
\\Farbe (Color): weiß                                
\\Anzeigeformat (Display format): D
\\Dynamische Anzeige (Dynamic display): ja    
\\Beispieltext1 (Sample text 1): \n   
\\Beispieltext2 (Sample text 2):  Geschwindigkeit\nüberschritten   
\\Referenzname: Limit_2 
\\quittierbar (acknowledgeable):  ja   
\\Anzeigeposition :Tube B
\\Acoustics :  keine  </t>
  </si>
  <si>
    <t>1. CAN(ACC_Texte) == 3</t>
  </si>
  <si>
    <t xml:space="preserve">1. When SM_Frontradarblindheit  is activated, check the status of Type, SymBol, Example Text, Anzeigeposition, Acoustics 
ID="WarningMessage_ID913"
\\Type :Standardmeldung 
\\Symbol :   
\\Farbe (Color): weiß                                
\\Anzeigeformat (Display format): A
\\Dynamische Anzeige (Dynamic display): nein     
\\Beispieltext1 (Sample text 1): Assistenzsysteme\eingeschränkt
\\Beispieltext2 (Sample text 2):  Sensor verschmutzt,\Benachrichtigungen im Zentraldisplay beachten 
\\Referenzname:  SM_Frontradarblindheit 
\\quittierbar (acknowledgeable):  ja   
\\Anzeigeposition :Tube D
\\Acoustics :  tone 3  </t>
  </si>
  <si>
    <t>1. CAN(ACC_Texte) == 4</t>
  </si>
  <si>
    <t xml:space="preserve">1. CAN(ACA_Querfuehrung_Texte) == 2 </t>
  </si>
  <si>
    <t>1. CAN(AWV_Texte) == 2</t>
  </si>
  <si>
    <t xml:space="preserve">1. CAN(SC_WarnBrems_Texte) == 2 </t>
  </si>
  <si>
    <t>[ISSUE: 15522203]</t>
  </si>
  <si>
    <t>http://10.218.140.73:8080/scm/svn/FDT-Cluster/03_Project_management/01_Porsche_E3PA-G3/01_Test-case/TC_Archived/Warning%20Message%20Table/DCV_FDT-Cluster_WarningMasterTable_TestCase_04232020.xlsx</t>
  </si>
  <si>
    <t>http://10.218.140.73:8080/scm/svn/FDT-Cluster/03_Project_management/01_Porsche_E3PA-G3/01_Test-case/TC_Archived/Warning%20Message%20Table/DCV_FDT-Cluster_WarningMasterTable_TC_08242020_all.xlsx</t>
  </si>
  <si>
    <t>[WarningMessage]E3PA-G3_PAG_Base_SyRS-0001</t>
  </si>
  <si>
    <t>[WarningMessage]E3PA-G3_PAG_Base_SyRS-0002</t>
  </si>
  <si>
    <t>[WarningMessage]E3PA-G3_PAG_Base_SyRS-0003</t>
  </si>
  <si>
    <t>[WarningMessage]E3PA-G3_PAG_Base_SyRS-0004</t>
  </si>
  <si>
    <t>[WarningMessage]E3PA-G3_PAG_Base_SyRS-0005</t>
  </si>
  <si>
    <t>[WarningMessage]E3PA-G3_PAG_Base_SyRS-0006</t>
  </si>
  <si>
    <t>[WarningMessage]E3PA-G3_PAG_Base_SyRS-0007</t>
  </si>
  <si>
    <t>[WarningMessage]E3PA-G3_PAG_Base_SyRS-0008</t>
  </si>
  <si>
    <t>[WarningMessage]E3PA-G3_PAG_Base_SyRS-0009</t>
  </si>
  <si>
    <t>[WarningMessage]E3PA-G3_PAG_Base_SyRS-0010</t>
  </si>
  <si>
    <t>[WarningMessage]E3PA-G3_PAG_Base_SyRS-0011</t>
  </si>
  <si>
    <t>[WarningMessage]E3PA-G3_PAG_Base_SyRS-0012</t>
  </si>
  <si>
    <t>[WarningMessage]E3PA-G3_PAG_Base_SyRS-0013</t>
  </si>
  <si>
    <t>[WarningMessage]E3PA-G3_PAG_Base_SyRS-0014</t>
  </si>
  <si>
    <t>[WarningMessage]E3PA-G3_PAG_Base_SyRS-0015</t>
  </si>
  <si>
    <t>[WarningMessage]E3PA-G3_PAG_Base_SyRS-0016</t>
  </si>
  <si>
    <t>[WarningMessage]E3PA-G3_PAG_Base_SyRS-0017</t>
  </si>
  <si>
    <t>[WarningMessage]E3PA-G3_PAG_Base_SyRS-0018</t>
  </si>
  <si>
    <t>[WarningMessage]E3PA-G3_PAG_Base_SyRS-0019</t>
  </si>
  <si>
    <t>[WarningMessage]E3PA-G3_PAG_Base_SyRS-0020</t>
  </si>
  <si>
    <t>[WarningMessage]E3PA-G3_PAG_Base_SyRS-0021</t>
  </si>
  <si>
    <t>[WarningMessage]E3PA-G3_PAG_Base_SyRS-0022</t>
  </si>
  <si>
    <t>[WarningMessage]E3PA-G3_PAG_Base_SyRS-0023</t>
  </si>
  <si>
    <t>[WarningMessage]E3PA-G3_PAG_Base_ActiveState_001</t>
  </si>
  <si>
    <t>[WarningMessage]E3PA-G3_PAG_Base_ActiveState_002</t>
  </si>
  <si>
    <t>[WarningMessage]E3PA-G3_PAG_Base_ActiveState_003</t>
  </si>
  <si>
    <t>[WarningMessage]E3PA-G3_PAG_Base_ActiveState_004</t>
  </si>
  <si>
    <t>[WarningMessage]E3PA-G3_PAG_Base_ActiveState_005</t>
  </si>
  <si>
    <t>[WarningMessage]E3PA-G3_PAG_Base_ActiveState_006</t>
  </si>
  <si>
    <t>[WarningMessage]E3PA-G3_PAG_Base_ActiveState_007</t>
  </si>
  <si>
    <t>[WarningMessage]E3PA-G3_PAG_Base_ActiveState_008</t>
  </si>
  <si>
    <t>[WarningMessage]E3PA-G3_PAG_Base_ActiveState_009</t>
  </si>
  <si>
    <t>[WarningMessage]E3PA-G3_PAG_Base_ActiveState_010</t>
  </si>
  <si>
    <t>[WarningMessage]E3PA-G3_PAG_Base_ActiveState_011</t>
  </si>
  <si>
    <t>[WarningMessage]E3PA-G3_PAG_Base_ActiveState_012</t>
  </si>
  <si>
    <t>[WarningMessage]E3PA-G3_PAG_Base_Duration_001</t>
  </si>
  <si>
    <t>[WarningMessage]E3PA-G3_PAG_Base_Duration_002</t>
  </si>
  <si>
    <t>[WarningMessage]E3PA-G3_PAG_Base_Duration_003</t>
  </si>
  <si>
    <t>[WarningMessage]E3PA-G3_PAG_Base_Duration_004</t>
  </si>
  <si>
    <t>[WarningMessage]E3PA-G3_PAG_Base_Duration_005</t>
  </si>
  <si>
    <t>[WarningMessage]E3PA-G3_PAG_Base_Duration_006</t>
  </si>
  <si>
    <t>[WarningMessage]E3PA-G3_PAG_Base_Role_001</t>
  </si>
  <si>
    <t>[WarningMessage]E3PA-G3_PAG_Base_Role_002</t>
  </si>
  <si>
    <t>[WarningMessage]E3PA-G3_PAG_Base_Role_003</t>
  </si>
  <si>
    <t>[WarningMessage]E3PA-G3_PAG_Base_Role_004</t>
  </si>
  <si>
    <t>[WarningMessage]E3PA-G3_PAG_Base_Role_005</t>
  </si>
  <si>
    <t>[WarningMessage]E3PA-G3_PAG_Base_Role_006</t>
  </si>
  <si>
    <t>[WarningMessage]E3PA-G3_PAG_Base_Role_007</t>
  </si>
  <si>
    <t>[WarningMessage]E3PA-G3_PAG_Base_General_001</t>
  </si>
  <si>
    <t>[WarningMessage]E3PA-G3_PAG_Base_General_002</t>
  </si>
  <si>
    <t>[WarningMessage]E3PA-G3_PAG_Base_General_003</t>
  </si>
  <si>
    <t>Verify that the system shall detect speaker failure by the amplifier and be requested cyclically and a corresponding warning if detecting a missing internal speaker</t>
  </si>
  <si>
    <t>Verify that the system shall detect speaker failure by the amplifier and be requested cyclically and a corresponding warning if detecting a missing external speaker</t>
  </si>
  <si>
    <t xml:space="preserve">Verify that missing or corrupt speaker shall be detectable through mean(average) of 5 internal measurements. If mean(average) goes below a specified threshold, a warning is set or canceled </t>
  </si>
  <si>
    <t xml:space="preserve">Verify that the system shall active/inactive alert when use diagnosis  (routines, test warnings (0x0401))
 </t>
  </si>
  <si>
    <t xml:space="preserve">Verify that the  system shall check, If a warning message in the off condition contains the keyword "NOT_ON_CONDITION", it means the logical negation of the expression in the on condition. </t>
  </si>
  <si>
    <t xml:space="preserve">Verify that if a warning message contains the keyword ON_CONDITION (reference), it means only the ON condition of the referenced warning message. </t>
  </si>
  <si>
    <t xml:space="preserve">Verify that the system shall check, If a property of a warning message contains the keyword VALUECHANGE (CAN (Signal); Value1; Value2), then a trigger is meant for the edge change of the specified CAN signal from value 1 to value 2. If the placeholder "x" is specified for a value, this means any value of the corresponding CAN signal. </t>
  </si>
  <si>
    <t>Verify that the Keyword "Models( )" can be found in the "On condition", "Off condition", "Boundary condition" and "Deviations / Comment" attributes in the warning table. The keyword "Models( )" contains the internal description for vehicle projects in the brackets. If no vehicle project has been specified in the brackets, this requirement applies to all vehicle projects not previously named.</t>
  </si>
  <si>
    <t xml:space="preserve">Verify that the key word "INTERNAL()" references on a system internal status (see specification "FB_Fahrzeugzust nde"), which is fulfilled (TRUE). </t>
  </si>
  <si>
    <t xml:space="preserve">Verify that the keyword "DELAY ()" is logically linked by AND to a signal value. </t>
  </si>
  <si>
    <t>Verify that as soon as the duration of the debounce for the respective signal value has expired, the expression is made TRUE.</t>
  </si>
  <si>
    <t xml:space="preserve">Verify that if the system is in the KL15 state and as long as the system detects an end-to-end error, the expression "E2E ()" must be TRUE. </t>
  </si>
  <si>
    <t xml:space="preserve">Verify that as long as the system is OFF in state KL15, the expression "E2E ()" must not be TRUE. </t>
  </si>
  <si>
    <t>Verify that the keyword "NONE" does not define any explicit partial conditions for a warning message.</t>
  </si>
  <si>
    <t xml:space="preserve">Verify that the keyword "CAN( )" contains the name of a CAN signal according to NIP. </t>
  </si>
  <si>
    <t xml:space="preserve">Verify that system check the state of the reference warning message, if the reference name of a warning message is in the "On/Off/Boundary" condition of another warning message. </t>
  </si>
  <si>
    <t xml:space="preserve">Check if a warning message in the on condition contains a reference name of another warning message and the off condition contains the keyword "NOT_ON_CONDITION", then it means the negation of the on condition of the referenced warning message. </t>
  </si>
  <si>
    <t xml:space="preserve">Verify that the system must use the element "alternativeText" in the parameter BAP (BC_MFA (15,0xF) .VehicleState (31,0x1F) .Data) for the information, which displayed warning message was acknowledged (see KI_FB_WM_1092). </t>
  </si>
  <si>
    <t xml:space="preserve">Verify that the keyword "Timeout( )" contains the name of a CAN message according to NIP. As soon as the system detects a message failure, the expression TRUE. </t>
  </si>
  <si>
    <t xml:space="preserve">Verify that the system shall ensure that, For BAP messages, the timeout recognition according to QLAH "BAP_Basic behavior_of_Application" applies. </t>
  </si>
  <si>
    <t xml:space="preserve">Check System shall be in the "WarningMessage Active" state if the follow condition is satisfied in the "WarningMessage InActive" state. 
- (On-Condition == TRUE) AND (Off-Condition == FALSE) AND (Boundary-Condition == TRUE) </t>
  </si>
  <si>
    <t xml:space="preserve">Check System shall not be in the "WarningMessage Active" state, as long as a warning message is decoded by diagnostic. </t>
  </si>
  <si>
    <t xml:space="preserve">Check System shall not be in the "WarningMessage Active" state, as long as signals in the boundary condition are contained in a failed message. </t>
  </si>
  <si>
    <t xml:space="preserve">System shall not be in the "WarningMessage Active" state, as long as signals in the on-condition or boundary condition are contained in a failed message. </t>
  </si>
  <si>
    <t xml:space="preserve">Check If the ON-Condition of a specific alert message is met and if there is a failure message detected in the system, then the corresponding warning message of the ON-Condition is withdraw by the system </t>
  </si>
  <si>
    <t xml:space="preserve">Check System shall not be in the "WarningMessage InActive" state if ON condition)== FALSE </t>
  </si>
  <si>
    <t>Check System shall not be in the "WarningMessage InActive" state ifAus-Bedingung (OFF- condition)==TRUE).</t>
  </si>
  <si>
    <t xml:space="preserve">Check system shall continue to activate the warning message.For warning messages with several OR-linked signals in the on or boundary condition, the timeout signals. </t>
  </si>
  <si>
    <t xml:space="preserve">Check If a change from KL15 OFF to KL15 ON occurs before the cluster sleeps, the system must again display all relevant and active warning messages in this state.  </t>
  </si>
  <si>
    <t xml:space="preserve">Check System shall check every 20ms for changes state, if warning messages are triggered by combined internal states independent of external CAN signals. </t>
  </si>
  <si>
    <t xml:space="preserve">Check As soon as the "Information message" warning message becomes active in the system, the time defined in KI_FB_WM_1070 starts (irrespective of whether the warning message appears immediately or is suppressed). </t>
  </si>
  <si>
    <t xml:space="preserve">Check For the following events, the minimum display duration defined for an alert is canceled: 
Rejection by higher priority alert (KI_FB_WM_1063
Active Logout (KI_FB_WM_707)  with messsage type Standardmeldung
</t>
  </si>
  <si>
    <t xml:space="preserve">Check For the following events, the minimum display duration defined for an alert is canceled: 
Active Logout (KI_FB_WM_707)  with messsage type Standardmeldung
</t>
  </si>
  <si>
    <t xml:space="preserve">Check the minimum display duration defined for an alert is NOT canceled with 
Active Logout (KI_FB_WM_707) = nein  with messsage type Standardmeldung
</t>
  </si>
  <si>
    <t xml:space="preserve">Check System shall be configurable in EEPROM the minimum display time of each warning messages via diagnostic with Warning type Hinweismeldung on tube D
</t>
  </si>
  <si>
    <t xml:space="preserve">Check System shall be configurable in EEPROM the minimum display time of each warning messages via diagnostic with Warning type Hinweismeldung on tube B
</t>
  </si>
  <si>
    <t xml:space="preserve">Check Only when warning messages of the highest-ranking main priority are no longer displayed in the display role (for example, all are acknowledged), the system is allowed to display warning messages of the next lower-priority main priority. </t>
  </si>
  <si>
    <t xml:space="preserve">Check System shall display the warning messages alternately with the minimum display time as sort chronological order starting with first changed to the "active" state, if at least two warning messages of the same main priority are in the "active" state: Prio 5 </t>
  </si>
  <si>
    <t xml:space="preserve">Check System shall display the warning messages alternately with the minimum display time as sort chronological order starting with first changed to the "active" state, if at least two warning messages of the same main priority are in the "active" state: Prio 1 </t>
  </si>
  <si>
    <t>Check System shall sort in the display role after all expiration of the minimum display time of all other warning messages, if a warning message with the "Urgent" property aborts the minimum display time of another warning message with same main priority.  Prio 6</t>
  </si>
  <si>
    <t xml:space="preserve">Check System shall display the warning messages alternately with the minimum display time as sort chronological order starting with first changed to the "active" state, if at least two warning messages of the same main priority are in the "active" state: Prio 6 </t>
  </si>
  <si>
    <t>Check System shall sort in the display role after all expiration of the minimum display time of all other warning messages, if a warning message with the "Urgent" property aborts the minimum display time of another warning message with same main priority.  Prio 5</t>
  </si>
  <si>
    <t>Check System shall display warning message with the index(Warning ID) on dedicated position when warning has occurred. The display of the warning index shall be switchable on  in the EEPROM.</t>
  </si>
  <si>
    <t>Check System shall display warning message with the index(Warning ID) on dedicated position when warning has occurred. The display of the warning index shall be switchable off  in the EEPROM.</t>
  </si>
  <si>
    <t xml:space="preserve">CheckAs soon as the system goes into the BUS-SLEEP state at KL15 OFF, the system shall keep all warning messages active in the state active until it changes to the idle state (KI_FB_EAB_100) (no persistent storage beyond the idle state). </t>
  </si>
  <si>
    <t>[ISSUE:15242291]</t>
  </si>
  <si>
    <t>[ISSUE:15242290]</t>
  </si>
  <si>
    <t>[ISSUE:15242287]</t>
  </si>
  <si>
    <t>[ISSUE:15242135],[ISSUE:15242136]</t>
  </si>
  <si>
    <t>[ISSUE:15242138]</t>
  </si>
  <si>
    <t>[ISSUE:15242140]</t>
  </si>
  <si>
    <t>[ISSUE:15242142],[ISSUE:15242143]</t>
  </si>
  <si>
    <t>[ISSUE:15242145]</t>
  </si>
  <si>
    <t>[ISSUE:15242151],[ISSUE:15242152]</t>
  </si>
  <si>
    <t>[ISSUE:15242153]</t>
  </si>
  <si>
    <t>[ISSUE:15242155]</t>
  </si>
  <si>
    <t>[ISSUE:15242156]</t>
  </si>
  <si>
    <t>[ISSUE:15242158],[ISSUE:15242165]</t>
  </si>
  <si>
    <t>[ISSUE:15242160]</t>
  </si>
  <si>
    <t>[ISSUE:15242162]</t>
  </si>
  <si>
    <t>[ISSUE:15242163]</t>
  </si>
  <si>
    <t>[ISSUE:15242198]</t>
  </si>
  <si>
    <t>[ISSUE:15242147],[ISSUE:15242149]</t>
  </si>
  <si>
    <t>[ISSUE:15242148]</t>
  </si>
  <si>
    <t>[ISSUE:15242108],[ISSUE:15242112],[ISSUE:15242116],[ISSUE:15242126],[ISSUE:15242121],[ISSUE:15242106]</t>
  </si>
  <si>
    <t>[ISSUE:15242109],[ISSUE:15242114],[ISSUE:15242116],[ISSUE:15242102]</t>
  </si>
  <si>
    <t>[ISSUE:15242110]</t>
  </si>
  <si>
    <t>[ISSUE:15242111],[ISSUE:15242113],[ISSUE:15242114]</t>
  </si>
  <si>
    <t>[ISSUE:15242112],[ISSUE:15242095],[ISSUE:15242097]</t>
  </si>
  <si>
    <t>[ISSUE:15242112],[ISSUE:15242095],[ISSUE:15242099],[ISSUE:15242100]</t>
  </si>
  <si>
    <t>[ISSUE:15242117]</t>
  </si>
  <si>
    <t>[ISSUE:15242118],[ISSUE:15242121],[ISSUE:15242097]</t>
  </si>
  <si>
    <t>[ISSUE:15242118]</t>
  </si>
  <si>
    <t>[ISSUE:15242115]</t>
  </si>
  <si>
    <t>[ISSUE:15242124],[ISSUE:15242120],[ISSUE:15242122],[ISSUE:15242121],[ISSUE:15242100],[ISSUE:15242125]</t>
  </si>
  <si>
    <t>[ISSUE:15242124],[ISSUE:15242120],[ISSUE:15242122],[ISSUE:15242125]</t>
  </si>
  <si>
    <t>[ISSUE:15242123],[ISSUE:15242121]</t>
  </si>
  <si>
    <t>[ISSUE:15242121],[ISSUE:15242122]</t>
  </si>
  <si>
    <t>[ISSUE:15242122]</t>
  </si>
  <si>
    <t>[ISSUE:15242128],[ISSUE:15242129]</t>
  </si>
  <si>
    <t>[ISSUE:15242130]</t>
  </si>
  <si>
    <t>[ISSUE:15242131]</t>
  </si>
  <si>
    <t>[ISSUE:15242132]</t>
  </si>
  <si>
    <t>[ISSUE:15242131],[ISSUE:15242102]</t>
  </si>
  <si>
    <t>[ISSUE:15242103]</t>
  </si>
  <si>
    <t>[ISSUE:15242105]</t>
  </si>
  <si>
    <t>1. Internal speaker is connected to Cluster.
\\2. Turn off RBS tool
\\3. Turn on RBS tool
\\4. Check warning id on tube D
\\5. Close warning id 484 by select [OK] on MFL (RBS tool)</t>
  </si>
  <si>
    <t xml:space="preserve">4. Display warning id 484
\\5. Display warning id 214
</t>
  </si>
  <si>
    <t xml:space="preserve">1. External speaker is connected to Cluster via test bench
\\2. Turn off RBS tool
\\3. Turn on RBS tool
\\4. Check warning id on tube D
</t>
  </si>
  <si>
    <t xml:space="preserve">4. Display warning id 215
</t>
  </si>
  <si>
    <t xml:space="preserve">1. External speaker is connected to Cluster via test bench
\\2. Turn off RBS tool
\\3. Turn on RBS tool
\\4. Check warning id on tube D
\\5. KL15: OFF
\\6. Reconnect external speaker
\\7. KL15: ON
\\8. KL15 OFF
\\9. Disconnect external speaker
\\10. KL 15 ON
</t>
  </si>
  <si>
    <t>4, 10. Display warning 215 on tube D
\\show log "External_Speaker_Failure" on VP log
\\7. Not display warning 215 on tube D</t>
  </si>
  <si>
    <t>1. Diagnosis. Routines.0x0401.Warnungen testen Start Routine:
\\(Active any warning ID which is actived at precondition)
\\Warnungs-ID: 8 PSM-Ausfall
\\Zustand des Warnung: active
\\2. Zustand des Warnung: inactive</t>
  </si>
  <si>
    <t>1. Display warning ID 8
\\2. Warning ID 8 is disappeared</t>
  </si>
  <si>
    <t>1. CAN(AB_VB_deaktiviert) == 0 
\\2. CAN(AB_VB_deaktiviert) == 1 
\\3. CAN(AB_VB_deaktiviert) == 0 
\\4. CAN(AB_VB_deaktiviert) == 1
\\5. TIMEOUT (Airbag_01)</t>
  </si>
  <si>
    <t>2,4. Display warning id 39
\\3,5. Warning ID 39 is disappeared</t>
  </si>
  <si>
    <t xml:space="preserve">1. CAN(ACC_Texte) == 7 </t>
  </si>
  <si>
    <t xml:space="preserve">1. Display warning ID159
</t>
  </si>
  <si>
    <t xml:space="preserve">1. Input :VALUECHANGE(CAN(LRH_on_off); X; 1) </t>
  </si>
  <si>
    <t xml:space="preserve">1. Display warningID 145
</t>
  </si>
  <si>
    <t xml:space="preserve">1. CAN(WBA_GE_Zusatzwarnungen) == 3 </t>
  </si>
  <si>
    <t>1. Display Warning ID 18</t>
  </si>
  <si>
    <t xml:space="preserve">1. CAN(AWV_Warnung) == 6 </t>
  </si>
  <si>
    <t>1. Display Warning ID 491</t>
  </si>
  <si>
    <t xml:space="preserve">1. CAN (WBA_GE_Zusatzwarnungen) == 2 </t>
  </si>
  <si>
    <t>1. Display warning ID 350</t>
  </si>
  <si>
    <t xml:space="preserve">1. Input : CAN(FT_Tuer_Status) == 3 
AND 
\\CAN(AB_Gurtschloss_FA) != 3 
AND 
\\CAN(WBA_Fahrstufe_02) != 1 
\\AND 
\\CAN(ESP_v_signal) &lt; 3 km/h 
</t>
  </si>
  <si>
    <t>1. Warning ID 164 will display after delay of 200ms.</t>
  </si>
  <si>
    <t xml:space="preserve">1. Input : CAN(VZE_Hinweistext) == 4 AND Diagnose(Coding and Adaption, Assistenzsysteme (0x0391), LKS Displaymeldung Anzeigeverzögerung 1) = 2s </t>
  </si>
  <si>
    <t>1. Display warning ID 323 after 2 sec</t>
  </si>
  <si>
    <t xml:space="preserve">1. Perform E2E(HVK_01) </t>
  </si>
  <si>
    <t>1. Display warning ID 451</t>
  </si>
  <si>
    <t xml:space="preserve">1. KL15 OFF
\\2. Perform E2E(HVK_01) </t>
  </si>
  <si>
    <t>2. Not display warning ID 451</t>
  </si>
  <si>
    <t>1. CAN(KYL_Warn_Notzuendschloss) == 1 
2. KL15 OFF</t>
  </si>
  <si>
    <t>1. Display warning ID 332
2. Warning ID 332 is still displayed</t>
  </si>
  <si>
    <t>1. CAN(KY_KYL_Fahrer_Hinweise) == 4 
2. KL15 OFF</t>
  </si>
  <si>
    <t>1. CAN(BK_Lampe_02)==3</t>
  </si>
  <si>
    <t>1. Display warning ID 7</t>
  </si>
  <si>
    <t>1. E2E(SpoilerSG_01)</t>
  </si>
  <si>
    <t>1. Display warning ID 20</t>
  </si>
  <si>
    <t xml:space="preserve">1. Set: TIMEOUT(CanMsg, Licht_vorne_01) (Nr.300) 
AND 
\\CAN(VZE_Hinweistext) == 1 (Nr.302)
</t>
  </si>
  <si>
    <t>1. Display warning ID 468</t>
  </si>
  <si>
    <t>1. CAN(ZV_HD_offen) == 1 
\\2. CAN (MO_Anzeigedrehz) = 0x24</t>
  </si>
  <si>
    <t>2. Display warning ID 44</t>
  </si>
  <si>
    <t xml:space="preserve">1. CAN (WBA_GE_Warnung_02) == 5 
\\2. On BC_MFA (15,0xF) .VehicleState (31,0x1F) 
\\request for get array with start = 0, element =1 
\\3. Check for alternativeText --&gt;String Data
\\4. Close warning by select OK on MFL 
\\5. On BC_MFA (15,0xF) .VehicleState (31,0x1F) 
\\request for get array with start = 0, element =1 
\\6. Check for alternativeText --&gt;String Data
</t>
  </si>
  <si>
    <t xml:space="preserve">3.AlternativeText = empty
\\6. AlternativeText = 69 73 55 72 67 65 6E 74 </t>
  </si>
  <si>
    <t>1. Input: CAN (EPB_Fehlermeldungen) == 8 
\\2. Send TIMEOUT (EPB_02)</t>
  </si>
  <si>
    <t>1. Display Warning ID 366
\\2. Warning ID 366 is disappeared</t>
  </si>
  <si>
    <t>1. Input: BAP(SuspensionControl(0x6).LoadingMode(0x13).Status) == 1 
\\2. Time out by click Ein/aus of BAP(SuspensionControl(0x6)</t>
  </si>
  <si>
    <t>1. Display warning ID 567
\\2. Warning ID 567 is disappeared</t>
  </si>
  <si>
    <t>1. Send CAN(MO_E_Texte) == 8 
2. KL15 off</t>
  </si>
  <si>
    <t xml:space="preserve">1. WarningMessage_ID415 is displayed on cluster
\\2. WarningMessage_ID415 is not displayed on cluster
</t>
  </si>
  <si>
    <t xml:space="preserve">1. Input :CAN(WIV_Oeldr_Warn_Motor) == 1 
\\2. CAN(MO_StartStopp_Motorstopp) == 0 (Motor_Stop_inaktiv) 
\\3. CAN Motor_04-&gt;MO_Anzeigedrehz&gt;23(Raw value))
\\4. Diagnostic: Coding and Adaption, Warnungskonfiguration($0320), Actice Warning ID 3
</t>
  </si>
  <si>
    <t>3. Warning Message ID 3 is not displayed on tube D
\\4. Warning Message ID 3 is displayed on tube D</t>
  </si>
  <si>
    <t xml:space="preserve">1. Input :CAN(WIV_Oeldr_Warn_Motor) == 1 
\\2. CAN(MO_StartStopp_Motorstopp) == 0 (Motor_Stop_inaktiv) 
\\3. CAN Motor_04-&gt;MO_Anzeigedrehz&gt;23(Raw value))
\\4. Set Timeout Motor_04
</t>
  </si>
  <si>
    <t>3. Warning Message ID 3 is displayed on cluster
\\4. Warning Message ID 3 is not displayed on cluster</t>
  </si>
  <si>
    <t xml:space="preserve">1. Input: CAN(NV_Texte) == 2
2. Set: Network (03_Nightvision) then 
Open timeout button, SET TIMEOUT(Nightvision_01)
</t>
  </si>
  <si>
    <t>1. WarningMessage_ID386 is displayed.
\\2. WarningMessage_ID386 is not displayed</t>
  </si>
  <si>
    <t xml:space="preserve">1. Input: CAN(eAWS_Warnmeldung_Prio2) == 1
2. Set: E2E(Fahrwerk_Anzeige_01) timeout 
</t>
  </si>
  <si>
    <t>1. WarningMessage_ID84 is displayed on the cluster
\\2. WarningMessage_ID84 is not displayed on the cluster</t>
  </si>
  <si>
    <t xml:space="preserve">1. Input :CAN(WIV_Oeldr_Warn_Motor) == 1 
\\2. CAN(MO_StartStopp_Motorstopp) == 0 (Motor_Stop_inaktiv) 
\\3. CAN Motor_04-&gt;MO_Anzeigedrehz&gt; 0x 23
\\4. CAN MO_Anzeigedrehz == 0x23
</t>
  </si>
  <si>
    <t xml:space="preserve">3. Warning Message ID 3 is  displayed on tube D
\\4. Warning Message ID 3 is not displayed on tube D
</t>
  </si>
  <si>
    <t>1. Input: CAN(NV_Symbol) == 1
\\2. CAN(NV_Symbol) == 0</t>
  </si>
  <si>
    <t>1. WarningMessage_ID471 is displayed on tube B
\\2. The warning ID 471 is not displayed on tube B</t>
  </si>
  <si>
    <t>1. Input: CAN(MO_Text_Motorstart) == 3 
\\2. MO_Anzeige_StSt_gueltig) == 0 
\\3. CAN(MO_Anzeige_StSt_Text) == 2
\\4. CAN(MO_Anzeige_StSt_gueltig) == 1
\\5. Set Timeout Motor_26</t>
  </si>
  <si>
    <t>2. WarningMessage_ID211 is displayed on tube D
\\5. WarningMessage_ID211  is still displayed on tube D</t>
  </si>
  <si>
    <t>1. Input: CAN(MO_Text_Motorstart) == 3 
\\2. MO_Anzeige_StSt_gueltig) == 0 
\\3. CAN(MO_Anzeige_StSt_Text) == 2
\\4. CAN(MO_Anzeige_StSt_gueltig) == 1
\\5. Set Timeout Motor_26
\\6. Set Timeout Motor_41</t>
  </si>
  <si>
    <t>2. WarningMessage_ID211 is displayed on tube D
\\5. WarningMessage_ID211 is still displayed on tube D
\\6. WarningMessage_ID211  is not displayed on tube D</t>
  </si>
  <si>
    <t xml:space="preserve">1. Input : CAN(MO_Tankbereitschaft_Status) == 2 
\\2. Click on RBS MFL OK Or CancelBack button.
\\3. KL15 OFF Then KL15 ON (without allowing the cluster to sleep)
</t>
  </si>
  <si>
    <t>1.  The Warning Message ID 340 is displayed on tube D
\\2. The Warning Message ID 340 is not displayed on tube D
\\3. The Warning Message ID 340 is displayed on tube D</t>
  </si>
  <si>
    <t xml:space="preserve">1. Input : CAN(ELV_Txt_Werkstatt) == 1  
\\2. Click on RBS MFL OK button.
\\3. KL15 OFF Then KL15 ON (without allowing the cluster to sleep)
</t>
  </si>
  <si>
    <t>1. The Warning Message ID 360 is displayed on tube D
\\2. The Warning Message ID 360 is not displayed on tube D
\\3. The Warning Message ID 360 is displayed on tube D</t>
  </si>
  <si>
    <t xml:space="preserve">1. Open Network on RBS tool, set Delay time = 20 ms
\\2. Input : CAN(BK_Lampe_02) == 3 
</t>
  </si>
  <si>
    <t>2.  Active warning message ID 7 in 20ms time</t>
  </si>
  <si>
    <t>1. Input : CAN(STS_Texte) == 6 
2. Wait after 30 seconds
3. Click on OK button at MFL RBS</t>
  </si>
  <si>
    <t>1.   The WarningMessage_ID284 is  displayed on tube D
\\2. The WarningMessage_ID284 is still displayed on tube D
\\3.  The WarningMessage_ID284 is not displayed on tube D</t>
  </si>
  <si>
    <t>1. Input : CAN(STS_Texte) == 6 
\\2. Wait after 10 seconds</t>
  </si>
  <si>
    <t>1.  The WarningMessage_ID284 is displayed on tube D
\\2.  The WarningMessage_ID284 is not displayed on tube D</t>
  </si>
  <si>
    <t xml:space="preserve">1. Input : CAN(ARA_Texte) == 0x06 (Nr.650, Priority 6)
\\2. CAN (WBA_GE_Warnung_02) == 1  (Nr.181, Priority 4) 
\\3. CAN (WBA_GE_Warnung_02) == 0
</t>
  </si>
  <si>
    <t xml:space="preserve">1. The WarningMessage_ID650 is displayed on tube D
 \\2.  The WarningMessage_ID181 is displayed on tube D
\\3. The WarningMessage_ID181 is not displayed on tube D. The WarningMessage_ID650 is not displayed on tube D
</t>
  </si>
  <si>
    <t xml:space="preserve">1.  Input: CAN(eAWS_Warnmeldung_Prio1) == 1   (Nr.85, Priority 2, Aktive Abmeldung/Active logout: ja  )
\\2. Then immediately send CAN(eAWS_Warnmeldung_Prio1) == 0 
</t>
  </si>
  <si>
    <t xml:space="preserve">1. The WarningMessage_ID85 is diplayed on tube D
 \\2. The WarningMessage_ID85 is not diplayed on tube D
</t>
  </si>
  <si>
    <t>1.  Input: CAN WBA_GE_Warnung_02 == 5 (Nr.367)
\\2. CAN WBA_GE_Warnung_02 == 0</t>
  </si>
  <si>
    <t xml:space="preserve">1. The WarningMessage_ID367 is diplayed on tube D 
 \\2. The WarningMessage_ID367 is diplayed on tube D until minimum display time expire (10s). After that the WarningMessage_ID367 is not diplayed on tube D
</t>
  </si>
  <si>
    <t xml:space="preserve">1.  Input:  CAN(ACC_Texte)== 1 (Nr.155, type = Hinweismeldung, Prio 5)
\\2. CAN(ZV_SafeFunktion_aktiv) ==1 (Nr.400, type = Standardmeldung , Prio 5, Urgent: nein, NotificationCenter: nein). </t>
  </si>
  <si>
    <t>1. The warning Message ID 155 displayed on tube D
 \\2. The WarningMessage_ID155 is diplayed on tube D until minimum display time expire (6s). After that, the WarningMessage_ID487 is diplayed on tube D.  Nr155 is not displayed on tube D.</t>
  </si>
  <si>
    <t>1.  Input:  CAN(ARA_Texte) == 0x1F  (Nr.652, type = Hinweismeldung, Prio 7, Urgent: nein )
\\2. CAN(TSK_Texte_Primaeranz) == 11   (Nr.850, type = Hinweismeldung, Prio 7,Urgent: ja)
\\3. Wait about minutes</t>
  </si>
  <si>
    <t xml:space="preserve">1. The warning Message ID 652 displayed on tube B
 \\2. The WarningMessage_ID850 is diplayed on tube B.
\\3.  The WarningMessage_ID850 is diplayed on tube B.
</t>
  </si>
  <si>
    <t xml:space="preserve">1.  Input: CAN(eAWS_Warnmeldung_Prio2) == 1  (Nr.84, Prio 4 )
\\2.  Wait 2 seconds, Send CAN(BK_Lampe_02) == 3   (Nr.7, Prio 1) 
\\3. CAN(BK_Lampe_02) == 0 </t>
  </si>
  <si>
    <t>1. Nr.84 is displayed on tube D.
 \\2. Nr.7 is displayed on tube D 
\\3.  Nr.84 is displayed on tube D</t>
  </si>
  <si>
    <t>1. CAN(WBA_GE_Texte) == 6 ( Nr.373, Prio 5)
\\2.  Input: CAN(eAWS_Warnmeldung_Prio2) == 1  (Nr.84, Prio 4 )
\\3. Click on OK button at MFL to acknowledged Nr.84</t>
  </si>
  <si>
    <t>1. Nr.373 is displayed on tube D
\\2. Nr.84 is displayed on tube D 
\\3. Nr.373 is displayed on tube D</t>
  </si>
  <si>
    <t xml:space="preserve">1. CAN(WBA_GE_Texte) == 6 ( Nr.373, Prio 5)
\\2. CAN(RDK_Warnungen_02) == 6    (Nr.87, Prio 5 )
</t>
  </si>
  <si>
    <t>1. Nr.373 is displayed on tube D 
\\2. Nr 87 is displayed on tube D
\\2.1. Nr373 displayed for 4 sec --&gt; Nr 87 displayed for 4 sec --&gt; Nr373 displayed for 4 sec --&gt; Nr 87 displayed for 4 sec --&gt;....</t>
  </si>
  <si>
    <t xml:space="preserve">1. CAN (WBA_GE_Zusatzwarnungen) == 2  ( Nr.350, Prio 1)
\\2. CAN(HVK_HV_Netz_Warnungen) == 2  (Nr.451, Prio 1 )
\\3. CAN(BK_Lampe_02) == 3 (Nr.7, Prio 1 )
</t>
  </si>
  <si>
    <t>1. Nr.350 is displayed on tube D 
\\2. Nr 451 is displayed on tube D  
\\3. Nr 7 is displayed on tube D 
\\3.1. Nr350 displayed for 4 sec --&gt; Nr 451 displayed for 4 sec --&gt; Nr7 displayed for 4 sec --&gt; Nr 350 displayed for 4 sec --&gt;....</t>
  </si>
  <si>
    <t>1. CAN(KL_Umluft_Taste) == 1   ( Nr.701, Prio 6, Infomeldung, Urgent = false )
(then must perform step 2, 3,4 quickly)
\\2. CAN(STS_Texte) == 5  (Nr.283, Prio 6, Infomeldung, Urgent = false )
\\3. CAN(STS_Texte) == 6  (Nr.284, Prio 6, Infomeldung, Urgent = false )
\\4. CAN(WBA_GE_Texte) == 7  (Nr.146, Prio 6, Infomeldung, Urgent = true )</t>
  </si>
  <si>
    <t>1. Nr.701 is displayed on tube D
\\4. Minimum display time of Nr701(Prio 6)" abort and "Nr 146 (Prio 6, Urgent)" display on tube D 
\\4.1. "Minimum display time of 146(Prio 6, Urgent)" expire --&gt;  No displayed warning message on tube D</t>
  </si>
  <si>
    <t xml:space="preserve">1. CAN(KL_Umluft_Taste) == 1   ( Nr.701, Prio 6, Infomeldung , Urgent = nein)
\\2. CAN(STS_Texte) == 6  (Nr.284, Prio 6, Infomeldung, Urgent = nein )
</t>
  </si>
  <si>
    <t>1. Nr.701 is displayed on tube D
\\2. Minimum display time of Nr701(Prio 6)" is expire. The "Nr284" is not displayed on tube D.</t>
  </si>
  <si>
    <t xml:space="preserve">1. CAN(NV_Texte) == 5   ( Nr.433, Prio 5, Standardmeldung ,Urgent = nein)
\\2. CAN(ASW_Kombitexte) == 7  ( Nr.496, Prio 5, Standardmeldung ,Urgent = nein)
\\3. CAN(PLA2_Anf_Meldungen_MA) == 24  (Nr.635, Prio 5, Standardmeldung ,Urgent = ja )
</t>
  </si>
  <si>
    <t>1. Nr.433 is displayed on tube D 
\\3. Minimum display time of Nr433 abort and "Nr 635 (, Urgent)" display on tube D.
\\3.1. "Minimum display time of Nr635 expire --&gt;  Display Nr 433 --&gt;  Nr496 --&gt;Nr 635 --&gt; ...</t>
  </si>
  <si>
    <t>1. Input: CAN(NV_Texte) == 2</t>
  </si>
  <si>
    <t xml:space="preserve">1.When Fußgängermarkierung nicht verfügbar is activated with Warning ID 386 , check the status of Type, SymBol, Example Text, Anzeigeposition, Acoustics
\\Type :Standardmeldung
\\Symbol : Night_Vision
\\Farbe (Color): weiß
\\Anzeigeformat (Display format): A
\\Dynamische Anzeige (Dynamic display): nein
\\Beispieltext1 (Sample text 1):Nachtsicht-\nassistent
\\Beispieltext2 (Sample text 2):Fußgängermarkierung\nnicht verfügbar
\\Referenzname: W_NV_Fussg_nv
\\quittierbar (acknowledgeable):  ja
\\Anzeigeposition :Tube D
\\Acoustics : Ton3
</t>
  </si>
  <si>
    <t xml:space="preserve">1. When Fußgängermarkierung nicht verfügbar is activated without Warning ID 386 , check the status of Type, SymBol, Example Text, Anzeigeposition, Acoustics
\\Type :Standardmeldung
\\Symbol : Night_Vision
\\Farbe (Color): weiß
\\Anzeigeformat (Display format): A
\\Dynamische Anzeige (Dynamic display): nein
\\Beispieltext1 (Sample text 1):Nachtsicht-\nassistent
\\Beispieltext2 (Sample text 2):Fußgängermarkierung\nnicht verfügbar
\\Referenzname: W_NV_Fussg_nv
\\quittierbar (acknowledgeable):  ja
\\Anzeigeposition :Tube D
\\Acoustics : Ton3
</t>
  </si>
  <si>
    <t xml:space="preserve">1. Input: CAN(ZV_SafeFunktion_aktiv) ==1 (Nr.400)
\\2.  KL15 OFF 
\\3. Change the KL15 state to Idle state from PowerManager module. (check on VP log)
</t>
  </si>
  <si>
    <t>\\2. The Warning ID 400  is displayed on tube D with:
Farbe (Color): weiß 
Beispieltext1 (Sample text 1): SAFE LOCK\nSAFE AKTIV
\\3. The Warning ID 400 is not displayed on cluster</t>
  </si>
  <si>
    <t>[ITEM:15522203] - WarningMessage</t>
  </si>
  <si>
    <t>1. Ignition ON
\\2. CANoe ON
\\3. Tool RBS ON
\\4. Warning ID 214 and 484 are actived on Coding and adaption 0320</t>
  </si>
  <si>
    <t>1. Ignition ON
\\2. CANoe ON
\\3. Tool RBS ON
\\4. Warning ID 215 is actived on Coding and adaption 0321
\\5. DID$0600.Codierbyte04.Externer Lautsprecher PDC verbaut as 0x01</t>
  </si>
  <si>
    <t>1. Ignition ON
\\2. CANoe ON
\\3. Tool RBS ON
\\4. Warning ID 215 is actived on Coding and adaption 0321
\\5. DID$0600.Codierbyte04.Externer Lautsprecher PDC verbaut as 0x02</t>
  </si>
  <si>
    <t xml:space="preserve">1. Ignition ON
\\2. CANoe ON
\\3. Tool RBS ON
\\4. Actived any warning ID
\\ex: Warning ID 8 is actived on Coding and adaption 0321
\\5. Tube D is focus. 
</t>
  </si>
  <si>
    <t xml:space="preserve">1. Ignition ON
\\2. CANoe ON
\\3. Tool RBS ON
\\4. Warning ID 39 is actived on Coding and adaption 0321
\\5. Tube D is focus. </t>
  </si>
  <si>
    <t xml:space="preserve">1. Ignition ON
\\2. CANoe ON
\\3. Tool RBS ON
\\4. Warning ID 159 is actived on Coding and adaption 0321
\\5. Tube D is focus. 
</t>
  </si>
  <si>
    <t xml:space="preserve">1. Ignition ON
\\2. CANoe ON
\\3. Tool RBS ON
\\4. Active any warning ID which has VALUECHANGE (CAN (Signal); Value1; Value2)
\\Ex: Warning ID 145 is actived on Coding and adaption 0321
\\5. Tube D is focus. 
</t>
  </si>
  <si>
    <t xml:space="preserve">1. Ignition ON
\\2. CANoe ON
\\3. Tool RBS ON
\\4. Warning ID 18 is actived on Coding and adaption 0321
\\5. Tube D is focus. 
</t>
  </si>
  <si>
    <t xml:space="preserve">1. Ignition ON
\\2. CANoe ON
\\3. Tool RBS ON
\\4. Warning ID 491 is actived on Coding and adaption 0321
\\5. Tube B is focus. 
</t>
  </si>
  <si>
    <t xml:space="preserve">1. Ignition ON 
\\2. CANoe ON 
\\3. Tool RBS ON. Active Warning message id 350 at Coding and adaptation 0320 
\\4. Tube D is focus.  
\\5. CAN MO_Anzeigedrehz = 24(Raw value) </t>
  </si>
  <si>
    <t xml:space="preserve">1. Ignition ON 
\\2. CANoe ON 
\\3. Tool RBS ON. Active any warning ID which has DELAY () on condition
\\Ex: Active Warning message id 164 at Coding and adaptation 0320 
\\4. Tube D is focus. </t>
  </si>
  <si>
    <t xml:space="preserve">1. Ignition ON 
\\2. CANoe ON 
\\3. Tool RBS ON. Active Warning message id 323 at Coding and adaptation 0320 
\\4. Tube D is focus. </t>
  </si>
  <si>
    <t xml:space="preserve">1. Ignition ON 
\\2. CANoe ON 
\\3. Tool RBS ON. Active Warning message id 451 at Coding and adaptation 0320 
\\4. Tube D is focus. </t>
  </si>
  <si>
    <t xml:space="preserve">1. Ignition ON 
\\2. CANoe ON 
\\3. Tool RBS ON. Active Warning message id 332 at Coding and adaptation 0320 
\\4. Tube D is focus. </t>
  </si>
  <si>
    <t xml:space="preserve">1. Ignition ON 
\\2. CANoe ON 
\\3. Tool RBS ON. Active any warning ID which use CAN signal on condition
\\ex: Active Warning message id 7 at Coding and adaptation 0320 
\\4. Tube D is focus. </t>
  </si>
  <si>
    <t xml:space="preserve">1. Ignition ON 
\\2. CANoe ON 
\\3. Tool RBS ON. Active Warning message id 20 at Coding and adaptation 0320
\\Warning message id 19 is inactivated on DID0320 
\\4. Tube D is focus. </t>
  </si>
  <si>
    <t xml:space="preserve">1. Ignition ON 
\\2. CANoe ON 
\\3. Tool RBS ON. Active Warning message id 301, 302, 468 at Coding and adaptation 0320 
\\4. Tube D is focus. 
\\5. On Diagnose(Coding and Adaption, Assistenzsysteme (0x0391),
\\ set Lane Keep Support1.LKS Displaymeldung Anzeigeverzögerung 1)
 \\ex: Lane Keep Support1.LKS Displaymeldung Anzeigeverzögerung 1 ==2s 
</t>
  </si>
  <si>
    <t xml:space="preserve">1. Ignition ON 
\\2. CANoe ON 
\\3. Tool RBS ON. Active Warning message id 44  at Coding and adaptation 0320
\\Warning message id 220, 221 are inactivated on DID0320 
\\4. Tube D is focus. </t>
  </si>
  <si>
    <t>1. Ignition ON 
\\2. CANoe ON 
\\3. Tool RBS ON. 
\\ Active any warning ID with highest priority (prio 1) and NotificationCenter = ja and quittierbar =ja 
\\Ex: Active Warning message id 367  at Coding and adaptation 0320
\\4. BAP 15 is activated</t>
  </si>
  <si>
    <t>1. Ignition ON 
\\2. CANoe ON 
\\3. Tool RBS ON.  Active warning ID which use CAN signal on Coding and adaption 0320
\\Ex: Active warning ID 366 at Coding and adaption 0320.
\\4. Tube D is focus</t>
  </si>
  <si>
    <t>1. Ignition ON 
\\2. CANoe ON 
\\3. Tool RBS ON.  Active warning ID which use BAP signal and it is Standard warning on Coding and adaption 0320
\\Ex: Active warning ID 567 at Coding and adaption 0320.
\\4. Tube D is focus</t>
  </si>
  <si>
    <t xml:space="preserve">1. Ignition ON
\\2. CANoe ON
 \\3. Tool RBS ON 
\\4. Active Warning message id 415 at DID Coding and adaptation 0320 
\\4.1. Coding and Adaption, Kodierwert($0600), Codierbyte 03, Warn ID in Warnung anzeigen== ja
\\5. Tube D is focus. There is not warnID dislayed on tube D. </t>
  </si>
  <si>
    <t xml:space="preserve">1. Ignition ON
\\2. CANoe ON
 \\3. Tool RBS ON 
\\4. Inactive Warning message id 3 at DID Coding and adaptation 0320 
\\4.1. Coding and Adaption, Kodierwert($0600), Codierbyte 03, Warn ID in Warnung anzeigen== ja
\\5. Tube D is focus. There is not warnID dislayed on tube D. </t>
  </si>
  <si>
    <t xml:space="preserve">1. Ignition ON
\\2. CANoe ON
 \\3. Tool RBS ON 
\\4. active Warning message id 3 at DID Coding and adaptation 0320 
\\4.1. Coding and Adaption, Kodierwert($0600), Codierbyte 03, Warn ID in Warnung anzeigen== ja
\\5. Tube D is focus. There is not warnID dislayed on tube D. </t>
  </si>
  <si>
    <t xml:space="preserve">1. Ignition ON
\\2. CANoe ON
 \\3. Tool RBS ON 
\\4. Active Warning message id 386 at DID Coding and adaptation 0320 
\\4.1. Coding and Adaption, Kodierwert($0600), Codierbyte 03, Warn ID in Warnung anzeigen== ja
\\5. Tube D is focus. There is not warnID dislayed on tube D. </t>
  </si>
  <si>
    <t xml:space="preserve">1. Ignition ON
\\2. CANoe ON
 \\3. Tool RBS ON 
\\4. Active Warning message id 84 at DID Coding and adaptation 0320 
\\4.1. Coding and Adaption, Kodierwert($0600), Codierbyte 03, Warn ID in Warnung anzeigen== ja
\\5. Tube D is focus. There is not warnID dislayed on tube D. </t>
  </si>
  <si>
    <t xml:space="preserve">1. Ignition ON
\\2. CANoe ON
 \\3. Tool RBS ON 
\\4. Active Warning message id 3 at DID Coding and adaptation 0320 
\\4.1. Coding and Adaption, Kodierwert($0600), Codierbyte 03, Warn ID in Warnung anzeigen== ja
\\5. Tube D is focus. There is not warnID dislayed on tube D. </t>
  </si>
  <si>
    <t xml:space="preserve">1. Ignition ON
\\2. CANoe ON
 \\3. Tool RBS ON 
\\4. Active Warning message id 471 at DID Coding and adaptation 0320 
\\4.1. Coding and Adaption, Kodierwert($0600), Codierbyte 03, Warn ID in Warnung anzeigen== ja
\\5. Tube B is focus. There is not warnID dislayed on tube B. </t>
  </si>
  <si>
    <t xml:space="preserve">1. Ignition ON
\\2. CANoe ON
 \\3. Tool RBS ON 
\\4. Active Warning message id 211 at DID Coding and adaptation 0320 
\\4.1. Coding and Adaption, Kodierwert($0600), Codierbyte 03, Warn ID in Warnung anzeigen== ja
\\5. Tube D is focus. There is not warnID dislayed on tube D. </t>
  </si>
  <si>
    <t xml:space="preserve">1. Ignition ON
\\2. CANoe ON
 \\3. Tool RBS ON 
\\4. Active Warning message id 340 at DID Coding and adaptation 0320 
\\4.1. Coding and Adaption, Kodierwert($0600), Codierbyte 03, Warn ID in Warnung anzeigen== ja
\\5. Tube D is focus. There is not warnID dislayed on tube D. </t>
  </si>
  <si>
    <t xml:space="preserve">1. Ignition ON
\\2. CANoe ON
 \\3. Tool RBS ON 
\\4. Active Warning message id 360 at DID Coding and adaptation 0320 
\\4.1. Coding and Adaption, Kodierwert($0600), Codierbyte 03, Warn ID in Warnung anzeigen== ja
\\5. Tube D is focus. There is not warnID dislayed on tube D. </t>
  </si>
  <si>
    <t xml:space="preserve">1. Ignition ON
\\2. CANoe ON
 \\3. Tool RBS ON 
\\4. Active Warning message id 7 at DID Coding and adaptation 0320 
\\4.1. Coding and Adaption, Kodierwert($0600), Codierbyte 03, Warn ID in Warnung anzeigen== ja
\\5. Tube D is focus. There is not warnID dislayed on tube D. </t>
  </si>
  <si>
    <t xml:space="preserve">1. Ignition ON
\\2. CANoe ON
 \\3. Tool RBS ON 
\\4. Active Warning message id 284 at DID Coding and adaptation 0320 
\\4.1. DID Coding and adaptation, Kodierwert($0600), Fußzeilenhinweis im Hintergrund aktiv = 0 s 
\\4.2. DID Coding and Adaption, Kodierwert($0600), Mindestanzeigezeit Fußzeilenhinweis = 0 s 
\\4.3. Coding and Adaption, Kodierwert($0600), Codierbyte 03, Warn ID in Warnung anzeigen== ja
\\5. Tube D is focus. There is not warnID dislayed on tube D. </t>
  </si>
  <si>
    <t xml:space="preserve">1. Ignition ON
\\2. CANoe ON
 \\3. Tool RBS ON 
\\4. Active Warning message id 284 at DID Coding and adaptation 0320 
\\4.1. DID Coding and adaptation, Kodierwert($0600), Fußzeilenhinweis im Hintergrund aktiv = 0 s 
\\4.2. DID Coding and Adaption, Kodierwert($0600), Mindestanzeigezeit Fußzeilenhinweis = 10 s 
\\5. Tube D is focus. There is not warnID dislayed on tube D. </t>
  </si>
  <si>
    <t xml:space="preserve">1. Ignition ON
\\2. CANoe ON
 \\3. Tool RBS ON 
\\4. Active Warning message id 650, 181 at DID Coding and adaptation 0320 
\\4.1. Coding and Adaption, Kodierwert($0600), Codierbyte 03, Warn ID in Warnung anzeigen== ja
\\5. Tube D is focus. There is not warnID dislayed on tube D. </t>
  </si>
  <si>
    <t xml:space="preserve">1. Ignition ON
\\2. CANoe ON
 \\3. Tool RBS ON 
\\4. Active Warning message id 85 at DID Coding and adaptation 0320 
\\4.1. DID Coding and Adaption, Kodierwert($0600), Mindestanzeigezeit Warnungen  = 10s
\\4.2. Coding and Adaption, Kodierwert($0600), Codierbyte 03, Warn ID in Warnung anzeigen== ja
\\5. Tube D is focus. There is not warnID dislayed on tube D. </t>
  </si>
  <si>
    <t xml:space="preserve">1. Ignition ON
\\2. CANoe ON
 \\3. Tool RBS ON 
\\4. Active Warning message id 367 at DID Coding and adaptation 0320 
\\4.1. DID Coding and Adaption, Kodierwert($0600), Mindestanzeigezeit Warnungen  = 10s
\\4.2. Coding and Adaption, Kodierwert($0600), Codierbyte 03, Warn ID in Warnung anzeigen== ja
\\5. Tube D is focus. There is not warnID dislayed on tube D. </t>
  </si>
  <si>
    <t xml:space="preserve">1. Ignition ON
\\2. CANoe ON
 \\3. Tool RBS ON 
\\4. Active Warning message id 155, 400 at DID Coding and adaptation 0320 
\\4.1. DID Coding and Adaption, Kodierwert($0600), Mindestanzeigezeit Hinweise  = 6s
\\4.2. Coding and Adaption, Kodierwert($0600), Codierbyte 03, Warn ID in Warnung anzeigen== ja
\\5. Tube D is focus. There is not warnID dislayed on tube D. </t>
  </si>
  <si>
    <t xml:space="preserve">1. Ignition ON
\\2. CANoe ON
 \\3. Tool RBS ON 
\\4. Active Warning message id 652, 656 at DID Coding and adaptation 0320 
\\4.1. DID Coding and Adaption, Kodierwert($0600), Mindestanzeigezeit Hinweise  = 0s
\\4.2. Coding and Adaption, Kodierwert($0600), Codierbyte 03, Warn ID in Warnung anzeigen== ja
\\5. Tube D is focus. There is not warnID dislayed on tube D. </t>
  </si>
  <si>
    <t xml:space="preserve">1. Ignition ON
\\2. CANoe ON
 \\3. Tool RBS ON 
\\4. Active Warning message id 84, 7 at DID Coding and adaptation 0320 
\\4.1. DID Coding and Adaption, Kodierwert($0600), Mindestanzeigezeit Warnungen  = 8s
\\4.2. Coding and Adaption, Kodierwert($0600), Codierbyte 03, Warn ID in Warnung anzeigen== ja
\\5. Tube D is focus. There is not warnID dislayed on tube D. </t>
  </si>
  <si>
    <t xml:space="preserve">1. Ignition ON
\\2. CANoe ON
 \\3. Tool RBS ON 
\\4. Active Warning message id 84, 373 at DID Coding and adaptation 0320 
\\4.1. DID Coding and Adaption, Kodierwert($0600), Mindestanzeigezeit Warnungen  = 0s
\\4.2. Coding and Adaption, Kodierwert($0600), Codierbyte 03, Warn ID in Warnung anzeigen== ja
\\5. Tube D is focus. There is not warnID dislayed on tube D. </t>
  </si>
  <si>
    <t xml:space="preserve">1. Ignition ON
\\2. CANoe ON
 \\3. Tool RBS ON 
\\4. Active Warning message id 87, 373 at DID Coding and adaptation 0320 
\\4.1. DID Coding and Adaption, Kodierwert($0600), Mindestanzeigezeit Warnungen  = 4s
\\4.2. Coding and Adaption, Kodierwert($0600), Codierbyte 03, Warn ID in Warnung anzeigen== ja
\\5. Tube D is focus. There is not warnID dislayed on tube D. </t>
  </si>
  <si>
    <t xml:space="preserve">1. Ignition ON
\\2. CANoe ON
 \\3. Tool RBS ON 
\\4. Active Warning message id 350, 451, 7 at DID Coding and adaptation 0320 
\\4.1. DID Coding and Adaption, Kodierwert($0600), Mindestanzeigezeit Warnungen  = 4s
\\4.2. Coding and Adaption, Kodierwert($0600), Codierbyte 03, Warn ID in Warnung anzeigen== ja
\\5. Tube D is focus. There is not warnID dislayed on tube D. 
\\6. CAN MO_Anzeigedrehz = 24(Raw value) </t>
  </si>
  <si>
    <t xml:space="preserve">1. Ignition ON
\\2. CANoe ON
 \\3. Tool RBS ON 
\\4. Active Warning message id 283, 284, 701, 146 at DID Coding and adaptation 0320 
\\4.1. DID Coding and Adaption, Kodierwert($0600), Mindestanzeigezeit Fußzeilenhinweis = 5 s
\\4.2. Coding and Adaption, Kodierwert($0600), Codierbyte 03, Warn ID in Warnung anzeigen== ja
\\5. Tube D is focus. There is not warnID dislayed on tube D. 
</t>
  </si>
  <si>
    <t xml:space="preserve">1. Ignition ON
\\2. CANoe ON
 \\3. Tool RBS ON 
\\4. Active Warning message id 283, 284, 701 at DID Coding and adaptation 0320 
\\4.1. DID Coding and Adaption, Kodierwert($0600), Mindestanzeigezeit Fußzeilenhinweis   = 5 s
\\5. Tube D is focus. There is not warnID dislayed on tube D. 
</t>
  </si>
  <si>
    <t xml:space="preserve">1. Ignition ON
\\2. CANoe ON
 \\3. Tool RBS ON 
\\4. Active Warning message id 433, 635, 496 at DID Coding and adaptation 0320 
\\4.1. DID Coding and Adaption, Kodierwert($0600), Mindestanzeigezeit Warnungen  = 6 s
\\5. Tube D is focus. There is not warnID dislayed on tube D. 
</t>
  </si>
  <si>
    <t xml:space="preserve">1. Ignition ON
\\2. CANoe ON
 \\3. Tool RBS ON 
\\4. Active Warning message id 386 at DID Coding and adaptation 0320 
\\4.1. Coding and Adaption, Kodierwert($0600), Codierbyte 03, Warn ID in Warnung anzeigen== nein
\\5. Tube D is focus. There is not warnID dislayed on tube D. </t>
  </si>
  <si>
    <t xml:space="preserve">1. Ignition ON
\\2. CANoe ON
 \\3. Tool RBS ON 
\\4. Active Warning message id 400 at DID Coding and adaptation 0320 
\\4.1. Coding and Adaption, Kodierwert($0600), Codierbyte 03, Warn ID in Warnung anzeigen== ja
\\5. Tube D is focus. There is not warnID dislayed on tube D. </t>
  </si>
  <si>
    <t>[WarningLightTable]E3PA-G3_PAG_Base_SyRS-0001</t>
  </si>
  <si>
    <t>[WarningLightTable]E3PA-G3_PAG_Base_SyRS-0002</t>
  </si>
  <si>
    <t>[WarningLightTable]E3PA-G3_PAG_Base_SyRS-0003</t>
  </si>
  <si>
    <t>[WarningLightTable]E3PA-G3_PAG_Base_SyRS-0004</t>
  </si>
  <si>
    <t>[WarningLightTable]E3PA-G3_PAG_Base_SyRS-0005</t>
  </si>
  <si>
    <t>[WarningLightTable]E3PA-G3_PAG_Base_SyRS-0006</t>
  </si>
  <si>
    <t>[WarningLightTable]E3PA-G3_PAG_Base_SyRS-0007</t>
  </si>
  <si>
    <t>[WarningLightTable]E3PA-G3_PAG_Base_SyRS-0008</t>
  </si>
  <si>
    <t>[WarningLightTable]E3PA-G3_PAG_Base_SyRS-0009</t>
  </si>
  <si>
    <t>[WarningLightTable]E3PA-G3_PAG_Base_SyRS-0010</t>
  </si>
  <si>
    <t>[WarningLightTable]E3PA-G3_PAG_Base_SyRS-0011</t>
  </si>
  <si>
    <t>[WarningLightTable]E3PA-G3_PAG_Base_SyRS-0012</t>
  </si>
  <si>
    <t>[WarningLightTable]E3PA-G3_PAG_Base_SyRS-0013</t>
  </si>
  <si>
    <t>[WarningLightTable]E3PA-G3_PAG_Base_SyRS-0014</t>
  </si>
  <si>
    <t>[WarningLightTable]E3PA-G3_PAG_Base_SyRS-0015</t>
  </si>
  <si>
    <t>[WarningLightTable]E3PA-G3_PAG_Base_SyRS-0016</t>
  </si>
  <si>
    <t>[WarningLightTable]E3PA-G3_PAG_Base_SyRS-0017</t>
  </si>
  <si>
    <t>[WarningLightTable]E3PA-G3_PAG_Base_SyRS-0018</t>
  </si>
  <si>
    <t>[WarningLightTable]E3PA-G3_PAG_Base_SyRS-0019</t>
  </si>
  <si>
    <t>[WarningLightTable]E3PA-G3_PAG_Base_SyRS-0020</t>
  </si>
  <si>
    <t>[WarningLightTable]E3PA-G3_PAG_Base_SyRS-0021</t>
  </si>
  <si>
    <t>[WarningLightTable]E3PA-G3_PAG_Base_SyRS-0022</t>
  </si>
  <si>
    <t>[WarningLightTable]E3PA-G3_PAG_Base_SyRS-0023</t>
  </si>
  <si>
    <t>[WarningLightTable]E3PA-G3_PAG_Base_SyRS-0024</t>
  </si>
  <si>
    <t>[WarningLightTable]E3PA-G3_PAG_Base_SyRS-0025</t>
  </si>
  <si>
    <t>[WarningLightTable]E3PA-G3_PAG_Base_SyRS-0026</t>
  </si>
  <si>
    <t>[WarningLightTable]E3PA-G3_PAG_Base_SyRS-0027</t>
  </si>
  <si>
    <t>[WarningLightTable]E3PA-G3_PAG_Base_SyRS-0028</t>
  </si>
  <si>
    <t>[WarningLightTable]E3PA-G3_PAG_Base_SyRS-0029</t>
  </si>
  <si>
    <t>[WarningLightTable]E3PA-G3_PAG_Base_SyRS-0030</t>
  </si>
  <si>
    <t>[WarningLightTable]E3PA-G3_PAG_Base_SyRS-0031</t>
  </si>
  <si>
    <t>[WarningLightTable]E3PA-G3_PAG_Base_SyRS-0032</t>
  </si>
  <si>
    <t>[WarningLightTable]E3PA-G3_PAG_Base_SyRS-0033</t>
  </si>
  <si>
    <t>[WarningLightTable]E3PA-G3_PAG_Base_SyRS-0034</t>
  </si>
  <si>
    <t>[WarningLightTable]E3PA-G3_PAG_Base_SyRS-0035</t>
  </si>
  <si>
    <t>[WarningLightTable]E3PA-G3_PAG_Base_SyRS-0036</t>
  </si>
  <si>
    <t>[WarningLightTable]E3PA-G3_PAG_Base_SyRS-0037</t>
  </si>
  <si>
    <t>[WarningLightTable]E3PA-G3_PAG_Base_SyRS-0038</t>
  </si>
  <si>
    <t>[WarningLightTable]E3PA-G3_PAG_Base_SyRS-0039</t>
  </si>
  <si>
    <t>[WarningLightTable]E3PA-G3_PAG_Base_SyRS-0040</t>
  </si>
  <si>
    <t>[WarningLightTable]E3PA-G3_PAG_Base_SyRS-0041</t>
  </si>
  <si>
    <t>[WarningLightTable]E3PA-G3_PAG_Base_SyRS-0042</t>
  </si>
  <si>
    <t>[WarningLightTable]E3PA-G3_PAG_Base_SyRS-0043</t>
  </si>
  <si>
    <t>[WarningLightTable]E3PA-G3_PAG_Base_SyRS-0044</t>
  </si>
  <si>
    <t>[WarningLightTable]E3PA-G3_PAG_Base_SyRS-0045</t>
  </si>
  <si>
    <t>[WarningLightTable]E3PA-G3_PAG_Base_SyRS-0046</t>
  </si>
  <si>
    <t>[WarningLightTable]E3PA-G3_PAG_Base_SyRS-0047</t>
  </si>
  <si>
    <t>[WarningLightTable]E3PA-G3_PAG_Base_SyRS-0048</t>
  </si>
  <si>
    <t>[WarningLightTable]E3PA-G3_PAG_Base_SyRS-0049</t>
  </si>
  <si>
    <t>[WarningLightTable]E3PA-G3_PAG_Base_SyRS-0050</t>
  </si>
  <si>
    <t>[WarningLightTable]E3PA-G3_PAG_Base_SyRS-0051</t>
  </si>
  <si>
    <t>[WarningLightTable]E3PA-G3_PAG_Base_SyRS-0052</t>
  </si>
  <si>
    <t>[WarningLightTable]E3PA-G3_PAG_Base_SyRS-0053</t>
  </si>
  <si>
    <t>[WarningLightTable]E3PA-G3_PAG_Base_SyRS-0054</t>
  </si>
  <si>
    <t>[WarningLightTable]E3PA-G3_PAG_Base_SyRS-0055</t>
  </si>
  <si>
    <t>[WarningLightTable]E3PA-G3_PAG_Base_SyRS-0056</t>
  </si>
  <si>
    <t>[WarningLightTable]E3PA-G3_PAG_Base_SyRS-0057</t>
  </si>
  <si>
    <t>[WarningLightTable]E3PA-G3_PAG_Base_SyRS-0058</t>
  </si>
  <si>
    <t>[WarningLightTable]E3PA-G3_PAG_Base_SyRS-0059</t>
  </si>
  <si>
    <t>[WarningLightTable]E3PA-G3_PAG_Base_SyRS-0060</t>
  </si>
  <si>
    <t>[WarningLightTable]E3PA-G3_PAG_Base_SyRS-0061</t>
  </si>
  <si>
    <t>[WarningLightTable]E3PA-G3_PAG_Base_SyRS-0062</t>
  </si>
  <si>
    <t>[WarningLightTable]E3PA-G3_PAG_Base_SyRS-0063</t>
  </si>
  <si>
    <t>[WarningLightTable]E3PA-G3_PAG_Base_SyRS-0064</t>
  </si>
  <si>
    <t>[WarningLightTable]E3PA-G3_PAG_Base_SyRS-0065</t>
  </si>
  <si>
    <t>[WarningLightTable]E3PA-G3_PAG_Base_SyRS-0066</t>
  </si>
  <si>
    <t>[WarningLightTable]E3PA-G3_PAG_Base_SyRS-0067</t>
  </si>
  <si>
    <t>[WarningLightTable]E3PA-G3_PAG_Base_SyRS-0068</t>
  </si>
  <si>
    <t>[WarningLightTable]E3PA-G3_PAG_Base_SyRS-0069</t>
  </si>
  <si>
    <t>[WarningLightTable]E3PA-G3_PAG_Base_SyRS-0070</t>
  </si>
  <si>
    <t>[WarningLightTable]E3PA-G3_PAG_Base_SyRS-0071</t>
  </si>
  <si>
    <t>[WarningLightTable]E3PA-G3_PAG_Base_SyRS-0072</t>
  </si>
  <si>
    <t>[WarningLightTable]E3PA-G3_PAG_Base_SyRS-0073</t>
  </si>
  <si>
    <t>[WarningLightTable]E3PA-G3_PAG_Base_SyRS-0074</t>
  </si>
  <si>
    <t>[WarningLightTable]E3PA-G3_PAG_Base_SyRS-0075</t>
  </si>
  <si>
    <t>[WarningLightTable]E3PA-G3_PAG_Base_SyRS-0076</t>
  </si>
  <si>
    <t>[WarningLightTable]E3PA-G3_PAG_Base_SyRS-0077</t>
  </si>
  <si>
    <t>[WarningLightTable]E3PA-G3_PAG_Base_SyRS-0078</t>
  </si>
  <si>
    <t>[WarningLightTable]E3PA-G3_PAG_Base_SyRS-0079</t>
  </si>
  <si>
    <t>[WarningLightTable]E3PA-G3_PAG_Base_SyRS-0080</t>
  </si>
  <si>
    <t>[WarningLightTable]E3PA-G3_PAG_Base_SyRS-0081</t>
  </si>
  <si>
    <t>[WarningLightTable]E3PA-G3_PAG_Base_SyRS-0082</t>
  </si>
  <si>
    <t>[WarningLightTable]E3PA-G3_PAG_Base_SyRS-0083</t>
  </si>
  <si>
    <t>[WarningLightTable]E3PA-G3_PAG_Base_SyRS-0084</t>
  </si>
  <si>
    <t>[WarningLightTable]E3PA-G3_PAG_Base_SyRS-0085</t>
  </si>
  <si>
    <t>[WarningLightTable]E3PA-G3_PAG_Base_SyRS-0086</t>
  </si>
  <si>
    <t>[WarningLightTable]E3PA-G3_PAG_Base_SyRS-0087</t>
  </si>
  <si>
    <t>[WarningLightTable]E3PA-G3_PAG_Base_SyRS-0088</t>
  </si>
  <si>
    <t>[WarningLightTable]E3PA-G3_PAG_Base_SyRS-0089</t>
  </si>
  <si>
    <t>[WarningLightTable]E3PA-G3_PAG_Base_SyRS-0090</t>
  </si>
  <si>
    <t>[WarningLightTable]E3PA-G3_PAG_Base_SyRS-0091</t>
  </si>
  <si>
    <t>[WarningLightTable]E3PA-G3_PAG_Base_SyRS-0092</t>
  </si>
  <si>
    <t>[WarningLightTable]E3PA-G3_PAG_Base_SyRS-0093</t>
  </si>
  <si>
    <t>[WarningLightTable]E3PA-G3_PAG_Base_SyRS-0094</t>
  </si>
  <si>
    <t>[WarningLightTable]E3PA-G3_PAG_Base_SyRS-0095</t>
  </si>
  <si>
    <t>[WarningLightTable]E3PA-G3_PAG_Base_SyRS-0096</t>
  </si>
  <si>
    <t>[WarningLightTable]E3PA-G3_PAG_Base_SyRS-0097</t>
  </si>
  <si>
    <t>[WarningLightTable]E3PA-G3_PAG_Base_SyRS-0098</t>
  </si>
  <si>
    <t>[WarningLightTable]E3PA-G3_PAG_Base_SyRS-0099</t>
  </si>
  <si>
    <t>[WarningLightTable]E3PA-G3_PAG_Base_SyRS-0100</t>
  </si>
  <si>
    <t>[WarningLightTable]E3PA-G3_PAG_Base_SyRS-0101</t>
  </si>
  <si>
    <t>[WarningLightTable]E3PA-G3_PAG_Base_SyRS-0102</t>
  </si>
  <si>
    <t>[WarningLightTable]E3PA-G3_PAG_Base_SyRS-0103</t>
  </si>
  <si>
    <t>[WarningLightTable]E3PA-G3_PAG_Base_SyRS-0104</t>
  </si>
  <si>
    <t>[WarningLightTable]E3PA-G3_PAG_Base_SyRS-0105</t>
  </si>
  <si>
    <t>[WarningLightTable]E3PA-G3_PAG_Base_SyRS-0106</t>
  </si>
  <si>
    <t>[WarningLightTable]E3PA-G3_PAG_Base_SyRS-0107</t>
  </si>
  <si>
    <t>[WarningLightTable]E3PA-G3_PAG_Base_SyRS-0108</t>
  </si>
  <si>
    <t>[WarningLightTable]E3PA-G3_PAG_Base_SyRS-0109</t>
  </si>
  <si>
    <t>[WarningLightTable]E3PA-G3_PAG_Base_SyRS-0110</t>
  </si>
  <si>
    <t>[WarningLightTable]E3PA-G3_PAG_Base_SyRS-0111</t>
  </si>
  <si>
    <t>[WarningLightTable]E3PA-G3_PAG_Base_SyRS-0112</t>
  </si>
  <si>
    <t>[WarningLightTable]E3PA-G3_PAG_Base_SyRS-0113</t>
  </si>
  <si>
    <t>[WarningLightTable]E3PA-G3_PAG_Base_SyRS-0114</t>
  </si>
  <si>
    <t>[WarningLightTable]E3PA-G3_PAG_Base_SyRS-0115</t>
  </si>
  <si>
    <t>[WarningLightTable]E3PA-G3_PAG_Base_SyRS-0116</t>
  </si>
  <si>
    <t>[WarningLightTable]E3PA-G3_PAG_Base_SyRS-0117</t>
  </si>
  <si>
    <t>[WarningLightTable]E3PA-G3_PAG_Base_SyRS-0118</t>
  </si>
  <si>
    <t>[WarningLightTable]E3PA-G3_PAG_Base_SyRS-0119</t>
  </si>
  <si>
    <t>[WarningLightTable]E3PA-G3_PAG_Base_SyRS-0120</t>
  </si>
  <si>
    <t>[WarningLightTable]E3PA-G3_PAG_Base_SyRS-0121</t>
  </si>
  <si>
    <t>[WarningLightTable]E3PA-G3_PAG_Base_SyRS-0122</t>
  </si>
  <si>
    <t>[WarningLightTable]E3PA-G3_PAG_Base_SyRS-0123</t>
  </si>
  <si>
    <t>[WarningLightTable]E3PA-G3_PAG_Base_SyRS-0124</t>
  </si>
  <si>
    <t>[WarningLightTable]E3PA-G3_PAG_Base_SyRS-0125</t>
  </si>
  <si>
    <t>[WarningLightTable]E3PA-G3_PAG_Base_SyRS-0126</t>
  </si>
  <si>
    <t>[WarningLightTable]E3PA-G3_PAG_Base_SyRS-0127</t>
  </si>
  <si>
    <t>[WarningLightTable]E3PA-G3_PAG_Base_SyRS-0128</t>
  </si>
  <si>
    <t>[WarningLightTable]E3PA-G3_PAG_Base_SyRS-0129</t>
  </si>
  <si>
    <t>[WarningLightTable]E3PA-G3_PAG_Base_SyRS-0130</t>
  </si>
  <si>
    <t>[WarningLightTable]E3PA-G3_PAG_Base_SyRS-0131</t>
  </si>
  <si>
    <t>[WarningLightTable]E3PA-G3_PAG_Base_SyRS-0132</t>
  </si>
  <si>
    <t>[WarningLightTable]E3PA-G3_PAG_Base_SyRS-0133</t>
  </si>
  <si>
    <t>[WarningLightTable]E3PA-G3_PAG_Base_SyRS-0134</t>
  </si>
  <si>
    <t>[WarningLightTable]E3PA-G3_PAG_Base_SyRS-0135</t>
  </si>
  <si>
    <t>[WarningLightTable]E3PA-G3_PAG_Base_SyRS-0136</t>
  </si>
  <si>
    <t>[WarningLightTable]E3PA-G3_PAG_Base_SyRS-0137</t>
  </si>
  <si>
    <t>[WarningLightTable]E3PA-G3_PAG_Base_SyRS-0138</t>
  </si>
  <si>
    <t>[WarningLightTable]E3PA-G3_PAG_Base_SyRS-0139</t>
  </si>
  <si>
    <t>[WarningLightTable]E3PA-G3_PAG_Base_SyRS-0140</t>
  </si>
  <si>
    <t>[WarningLightTable]E3PA-G3_PAG_Base_SyRS-0141</t>
  </si>
  <si>
    <t>[WarningLightTable]E3PA-G3_PAG_Base_SyRS-0142</t>
  </si>
  <si>
    <t>[WarningLightTable]E3PA-G3_PAG_Base_SyRS-0143</t>
  </si>
  <si>
    <t>[WarningLightTable]E3PA-G3_PAG_Base_SyRS-0144</t>
  </si>
  <si>
    <t>[WarningLightTable]E3PA-G3_PAG_Base_SyRS-0145</t>
  </si>
  <si>
    <t>[WarningLightTable]E3PA-G3_PAG_Base_SyRS-0146</t>
  </si>
  <si>
    <t>[WarningLightTable]E3PA-G3_PAG_Base_SyRS-0147</t>
  </si>
  <si>
    <t>[WarningLightTable]E3PA-G3_PAG_Base_SyRS-0148</t>
  </si>
  <si>
    <t>[WarningLightTable]E3PA-G3_PAG_Base_SyRS-0149</t>
  </si>
  <si>
    <t>[WarningLightTable]E3PA-G3_PAG_Base_SyRS-0150</t>
  </si>
  <si>
    <t>[WarningLightTable]E3PA-G3_PAG_Base_SyRS-0151</t>
  </si>
  <si>
    <t>[WarningLightTable]E3PA-G3_PAG_Base_SyRS-0152</t>
  </si>
  <si>
    <t>[WarningLightTable]E3PA-G3_PAG_Base_SyRS-0153</t>
  </si>
  <si>
    <t>[WarningLightTable]E3PA-G3_PAG_Base_SyRS-0154</t>
  </si>
  <si>
    <t>[WarningLightTable]E3PA-G3_PAG_Base_SyRS-0155</t>
  </si>
  <si>
    <t>[WarningLightTable]E3PA-G3_PAG_Base_SyRS-0156</t>
  </si>
  <si>
    <t>[WarningLightTable]E3PA-G3_PAG_Base_SyRS-0157</t>
  </si>
  <si>
    <t>[WarningLightTable]E3PA-G3_PAG_Base_SyRS-0158</t>
  </si>
  <si>
    <t>[WarningLightTable]E3PA-G3_PAG_Base_SyRS-0159</t>
  </si>
  <si>
    <t>[WarningLightTable]E3PA-G3_PAG_Base_SyRS-0160</t>
  </si>
  <si>
    <t>[WarningLightTable]E3PA-G3_PAG_Base_SyRS-0161</t>
  </si>
  <si>
    <t>[WarningLightTable]E3PA-G3_PAG_Base_SyRS-0162</t>
  </si>
  <si>
    <t>[WarningLightTable]E3PA-G3_PAG_Base_SyRS-0163</t>
  </si>
  <si>
    <t>[WarningLightTable]E3PA-G3_PAG_Base_SyRS-0164</t>
  </si>
  <si>
    <t>[WarningLightTable]E3PA-G3_PAG_Base_SyRS-0165</t>
  </si>
  <si>
    <t>[WarningLightTable]E3PA-G3_PAG_Base_SyRS-0166</t>
  </si>
  <si>
    <t>[WarningLightTable]E3PA-G3_PAG_Base_SyRS-0167</t>
  </si>
  <si>
    <t>[WarningLightTable]E3PA-G3_PAG_Base_SyRS-0168</t>
  </si>
  <si>
    <t>[WarningLightTable]E3PA-G3_PAG_Base_SyRS-0169</t>
  </si>
  <si>
    <t>[WarningLightTable]E3PA-G3_PAG_Base_SyRS-0170</t>
  </si>
  <si>
    <t>[WarningLightTable]E3PA-G3_PAG_Base_SyRS-0171</t>
  </si>
  <si>
    <t>[WarningLightTable]E3PA-G3_PAG_Base_SyRS-0172</t>
  </si>
  <si>
    <t>[WarningLightTable]E3PA-G3_PAG_Base_SyRS-0173</t>
  </si>
  <si>
    <t>[WarningLightTable]E3PA-G3_PAG_Base_SyRS-0174</t>
  </si>
  <si>
    <t>[WarningLightTable]E3PA-G3_PAG_Base_SyRS-0175</t>
  </si>
  <si>
    <t>[WarningLightTable]E3PA-G3_PAG_Base_SyRS-0176</t>
  </si>
  <si>
    <t>[WarningLightTable]E3PA-G3_PAG_Base_SyRS-0177</t>
  </si>
  <si>
    <t>[WarningLightTable]E3PA-G3_PAG_Base_SyRS-0178</t>
  </si>
  <si>
    <t>[WarningLightTable]E3PA-G3_PAG_Base_SyRS-0180</t>
  </si>
  <si>
    <t>[WarningLightTable]E3PA-G3_PAG_Base_SyRS-0181</t>
  </si>
  <si>
    <t>[WarningLightTable]E3PA-G3_PAG_Base_SyRS-0182</t>
  </si>
  <si>
    <t>[WarningLightTable]E3PA-G3_PAG_Base_SyRS-0183</t>
  </si>
  <si>
    <t>[WarningLightTable]E3PA-G3_PAG_Base_SyRS-0184</t>
  </si>
  <si>
    <t>[WarningLightTable]E3PA-G3_PAG_Base_SyRS-0185</t>
  </si>
  <si>
    <t>[WarningLightTable]E3PA-G3_PAG_Base_SyRS-0186</t>
  </si>
  <si>
    <t>[WarningLightTable]E3PA-G3_PAG_Base_SyRS-0187</t>
  </si>
  <si>
    <t>[WarningLightTable]E3PA-G3_PAG_Base_SyRS-0188</t>
  </si>
  <si>
    <t>[WarningLightTable]E3PA-G3_PAG_Base_SyRS-0189</t>
  </si>
  <si>
    <t>[WarningLightTable]E3PA-G3_PAG_Base_SyRS-0190</t>
  </si>
  <si>
    <t>[WarningLightTable]E3PA-G3_PAG_Base_SyRS-0191</t>
  </si>
  <si>
    <t>[WarningLightTable]E3PA-G3_PAG_Base_SyRS-0192</t>
  </si>
  <si>
    <t>[WarningLightTable]E3PA-G3_PAG_Base_SyRS-0193</t>
  </si>
  <si>
    <t>[WarningLightTable]E3PA-G3_PAG_Base_SyRS-0194</t>
  </si>
  <si>
    <t>[WarningLightTable]E3PA-G3_PAG_Base_SyRS-0195</t>
  </si>
  <si>
    <t>[WarningLightTable]E3PA-G3_PAG_Base_SyRS-0196</t>
  </si>
  <si>
    <t>[WarningLightTable]E3PA-G3_PAG_Base_SyRS-0197</t>
  </si>
  <si>
    <t>[WarningLightTable]E3PA-G3_PAG_Base_SyRS-0198</t>
  </si>
  <si>
    <t>[WarningLightTable]E3PA-G3_PAG_Base_SyRS-0199</t>
  </si>
  <si>
    <t>[WarningLightTable]E3PA-G3_PAG_Base_SyRS-0200</t>
  </si>
  <si>
    <t>[WarningLightTable]E3PA-G3_PAG_Base_SyRS-0201</t>
  </si>
  <si>
    <t>[WarningLightTable]E3PA-G3_PAG_Base_SyRS-0202</t>
  </si>
  <si>
    <t>[WarningLightTable]E3PA-G3_PAG_Base_SyRS-0203</t>
  </si>
  <si>
    <t>[WarningLightTable]E3PA-G3_PAG_Base_SyRS-0204</t>
  </si>
  <si>
    <t>[WarningLightTable]E3PA-G3_PAG_Base_SyRS-0205</t>
  </si>
  <si>
    <t>[WarningLightTable]E3PA-G3_PAG_Base_SyRS-0206</t>
  </si>
  <si>
    <t>[WarningLightTable]E3PA-G3_PAG_Base_SyRS-0207</t>
  </si>
  <si>
    <t>[WarningLightTable]E3PA-G3_PAG_Base_SyRS-0208</t>
  </si>
  <si>
    <t>[WarningLightTable]E3PA-G3_PAG_Base_SyRS-0209</t>
  </si>
  <si>
    <t>[WarningLightTable]E3PA-G3_PAG_Base_SyRS-0210</t>
  </si>
  <si>
    <t>[WarningLightTable]E3PA-G3_PAG_Base_SyRS-0211</t>
  </si>
  <si>
    <t>[WarningLightTable]E3PA-G3_PAG_Base_SyRS-0212</t>
  </si>
  <si>
    <t>[WarningLightTable]E3PA-G3_PAG_Base_SyRS-0213</t>
  </si>
  <si>
    <t>[WarningLightTable]E3PA-G3_PAG_Base_SyRS-0214</t>
  </si>
  <si>
    <t>[WarningLightTable]E3PA-G3_PAG_Base_SyRS-0215</t>
  </si>
  <si>
    <t>[WarningLightTable]E3PA-G3_PAG_Base_SyRS-0216</t>
  </si>
  <si>
    <t>[WarningLightTable]E3PA-G3_PAG_Base_SyRS-0217</t>
  </si>
  <si>
    <t>[WarningLightTable]E3PA-G3_PAG_Base_SyRS-0218</t>
  </si>
  <si>
    <t>[WarningLightTable]E3PA-G3_PAG_Base_SyRS-0219</t>
  </si>
  <si>
    <t>[WarningLightTable]E3PA-G3_PAG_Base_SyRS-0220</t>
  </si>
  <si>
    <t>[WarningLightTable]E3PA-G3_PAG_Base_SyRS-0221</t>
  </si>
  <si>
    <t>[WarningLightTable]E3PA-G3_PAG_Base_SyRS-0222</t>
  </si>
  <si>
    <t>[WarningLightTable]E3PA-G3_PAG_Base_SyRS-0223</t>
  </si>
  <si>
    <t>[WarningLightTable]E3PA-G3_PAG_Base_SyRS-0224</t>
  </si>
  <si>
    <t>[WarningLightTable]E3PA-G3_PAG_Base_SyRS-0225</t>
  </si>
  <si>
    <t>[WarningLightTable]E3PA-G3_PAG_Base_SyRS-0226</t>
  </si>
  <si>
    <t>[WarningLightTable]E3PA-G3_PAG_Base_SyRS-0227</t>
  </si>
  <si>
    <t>[WarningLightTable]E3PA-G3_PAG_Base_SyRS-0228</t>
  </si>
  <si>
    <t>[WarningLightTable]E3PA-G3_PAG_Base_SyRS-0229</t>
  </si>
  <si>
    <t>[WarningLightTable]E3PA-G3_PAG_Base_SyRS-0230</t>
  </si>
  <si>
    <t>[WarningLightTable]E3PA-G3_PAG_Base_SyRS-0231</t>
  </si>
  <si>
    <t>[WarningLightTable]E3PA-G3_PAG_Base_SyRS-0232</t>
  </si>
  <si>
    <t>[WarningLightTable]E3PA-G3_PAG_Base_SyRS-0233</t>
  </si>
  <si>
    <t>1. Input: CAN(LH_Bremsl_re_def) == 1</t>
  </si>
  <si>
    <t xml:space="preserve">1. The Licht-Warnlampe indicator light (Nr.29) will be displayed:
IconID:0x1045
Farbe (Color):gelb
Frequenz (Frequency):statisch
Prüfzyklus (Test cycle)[ms]:
Position: 8 (rollierend)
</t>
  </si>
  <si>
    <t>1. Input: CAN(LH_Schlusslicht_re_def) == 1</t>
  </si>
  <si>
    <t>1. Input: CAN(LH_Rueckf_re_def) == 1</t>
  </si>
  <si>
    <t>1. Input: CAN(LH_Nebel_re_def) == 1</t>
  </si>
  <si>
    <t xml:space="preserve">1. Input: CAN(LH_Kennzl_def) == 1 </t>
  </si>
  <si>
    <t>1. Input: CAN(LH_3_Bremsl_def) == 1</t>
  </si>
  <si>
    <t>1. Input: CAN(LH_Blinker_re_def) == 1</t>
  </si>
  <si>
    <t>1. Input: CAN(LH_Blinker_li_def) == 1</t>
  </si>
  <si>
    <t>1. Input: CAN(LV_Tagfahrlicht_li_def) == 1</t>
  </si>
  <si>
    <t xml:space="preserve">1. Input: CAN(LV_Tagfahrlicht_re_def) == 1 </t>
  </si>
  <si>
    <t>1. Input: CAN(AAG_Blinker_HL_def) == 1</t>
  </si>
  <si>
    <t>1. Input:  CAN(AAG_Blinker_HR_def) == 1</t>
  </si>
  <si>
    <t>1. Input:  CAN(AAG_Bremslicht_H_def) == 1</t>
  </si>
  <si>
    <t>1. Input:  CAN(AAG_Schlusslicht_HL_def) == 1</t>
  </si>
  <si>
    <t>1. Input:  CAN(AAG_Schlusslicht_HR_def) == 1</t>
  </si>
  <si>
    <t>1. Input:  CAN(LH_Aussenlicht_def) == 1</t>
  </si>
  <si>
    <t>1. Input:  CAN(BT_Sp_Blk_def) == 1</t>
  </si>
  <si>
    <t>1. Input:  CAN(FT_Sp_Blk_def) == 1</t>
  </si>
  <si>
    <t>1. Input:  CAN(LH_Nebel_mi_def) == 1</t>
  </si>
  <si>
    <t>1. Input:  CAN(LH_Rueckf_mi_def) == 1</t>
  </si>
  <si>
    <t>1. Input:  CAN(LH_Brems_Blk_li_def) == 1</t>
  </si>
  <si>
    <t xml:space="preserve">1. Input:  CAN(LH_Brems_Blk_re_def) == 1 </t>
  </si>
  <si>
    <t>1. Input:  CAN(LH_Bremsl_li_ges_def) == 1</t>
  </si>
  <si>
    <t>1. Input:   CAN(LH_Bremsl_re_ges_def) == 1</t>
  </si>
  <si>
    <t>1. Input:  CAN(LV_Standlicht_TFL_li_def) == 1</t>
  </si>
  <si>
    <t>1. Input:  CAN(LV_Standlicht_TFL_re_def) == 1</t>
  </si>
  <si>
    <t>1. Input:  CAN(LH_Diag_LED_li_def ) == 1</t>
  </si>
  <si>
    <t>1. Input:  CAN(LH_Diag_Status_li_def)  == 1</t>
  </si>
  <si>
    <t>1. Input:  CAN(LH_Diag_LED_re_def ) == 1</t>
  </si>
  <si>
    <t>1. Input:  CAN(LH_Diag_Status_re_def)  == 1</t>
  </si>
  <si>
    <t>1. Ignition ON
2. CANoe ON
3. Tool RBS ON. Active Warning light id at Coding and adaptation 0325 or 0328
4. Run Diagnosis (Routines --&gt;Leuchtentest Stop Routine (0431</t>
  </si>
  <si>
    <t>1. Ignition ON
2. CANoe ON
3. Tool RBS ON. Active Warning light id at Coding and adaptation 0325 or 0328
4. Run Diagnosis (Routines --&gt;Leuchtentest Stop Routine (0431)</t>
  </si>
  <si>
    <t>1. Ignition ON
2. CANoe ON
3. Tool RBS ON. Active Warning light id at Coding and adaptation 0325 or 0328
4. Run Diagnosis (Routines --&gt;Leuchtentest Stop Routine (0431)
5. Diagnose(Coding and Adaption.Kodierwert (0x0600).Warning icon variant) == 0x00 (US)</t>
  </si>
  <si>
    <t>1. Ignition ON
2. CANoe ON
3. Tool RBS ON. Active Warning light id at Coding and adaptation 0325 or 0328
4. Run Diagnosis (Routines --&gt;Leuchtentest Stop Routine (0431
5. Diagnose(Coding and Adaption.Kodierwert (0x0600).Warning icon variant) == RDW</t>
  </si>
  <si>
    <t>1. Ignition ON
2. CANoe ON
3. Tool RBS ON. Active Warning light id at Coding and adaptation 0325 or 0328
4. Run Diagnosis (Routines --&gt;Leuchtentest Stop Routine (0431)
5. Diagnose(Coding and Adaption.Kodierwert (0x0600).Warning icon variant) == CHN</t>
  </si>
  <si>
    <t>1. Ignition ON
2. CANoe ON
3. Tool RBS ON. Active Warning light id at Coding and adaptation 0325 or 0328
4. Run Diagnosis (Routines --&gt;Leuchtentest Stop Routine (0431)
5. Diagnose(Coding and Adaption.Kodierwert (0x0600).Warning icon variant) == USA</t>
  </si>
  <si>
    <t>1. Ignition ON
2. CANoe ON
3. Tool RBS ON. Active Warning light id at Coding and adaptation 0325 or 0328
4. Run Diagnosis (Routines --&gt;Leuchtentest Stop Routine (0431)
5. Diagnose(Coding and Adaption.Kodierwert (0x0600).Warning icon variant) == CHN OR RDW</t>
  </si>
  <si>
    <t xml:space="preserve">1. Ignition ON
2. CANoe ON
3. Tool RBS ON. Active Warning light id at Coding and adaptation 0325 or 0328
4. Run Diagnosis (Routines --&gt;Leuchtentest Stop Routine (0431)
5. Diagnose(Coding and Adaption.Kodierwert (0x0600).Warning icon variant) == CHN OR RDW
6.  INTERNAL(KL15) == FALSE </t>
  </si>
  <si>
    <t xml:space="preserve">1. Ignition ON
2. CANoe ON
3. Tool RBS ON. Active Warning light id at Coding and adaptation 0325 or 0328
4. Run Diagnosis (Routines --&gt;Leuchtentest Stop Routine (0431)
5. Diagnose(Coding and Adaption.Kodierwert (0x0600).Warning icon variant) == USA
6.  INTERNAL(KL15) == FALSE </t>
  </si>
  <si>
    <t>1. Ignition ON
2. CANoe ON
3. Tool RBS ON. Active Warning light id at Coding and adaptation 0325 or 0328
4. Run Diagnosis (Routines --&gt;Leuchtentest Stop Routine (0431
5. Diagnose(Coding and Adaption.Kodierwert (0x0600).Warning icon variant) == CHN</t>
  </si>
  <si>
    <t>1. Ignition ON
2. CANoe ON
3. Tool RBS ON. Active Warning light id at Coding and adaptation 0325 or 0328
4. Run Diagnosis (Routines --&gt;Leuchtentest Stop Routine (0431
5. Diagnose(Coding and Adaption.Kodierwert (0x0600).Warning icon variant) == CHN OR RDW</t>
  </si>
  <si>
    <t>1. Ignition ON
2. CANoe ON
3. Tool RBS ON. Active Warning light id at Coding and adaptation 0325 or 0328
4. Run Diagnosis (Routines --&gt;Leuchtentest Stop Routine (0431)
5. Diagnose(Coding and Adaption.Kodierwert(0x0600).Welcome Screen ID) == 0x11 || 0x12 || 0x13 || 0x14 || 0x15 || 0x16 || 0x17 || 0x19 (Cayenne variant)</t>
  </si>
  <si>
    <t xml:space="preserve">1. Ignition ON
2. CANoe ON
3. Tool RBS ON. Active Warning light id at Coding and adaptation 0325 or 0328
4. Run Diagnosis (Routines --&gt;Leuchtentest Stop Routine (0431)
</t>
  </si>
  <si>
    <t>1. Ignition ON
2. CANoe ON
3. Tool RBS ON. Active Warning light id at Coding and adaptation 0325 or 0328
4. Run Diagnosis (Routines --&gt;Leuchtentest Stop Routine (0431)
5. Diagnosis (coding and adaptation. Coding value (0x0600). Weitere Kodierungen IV.Bremsverschleisssymbol Farbe == gelb (yellow)
6. Diagnostics (Coding and Adaption.Kodierwert (0x0600) .Warning icon variant)! = 0x00 (US)</t>
  </si>
  <si>
    <t>1. Ignition ON
2. CANoe ON
3. Tool RBS ON. Active Warning light id at Coding and adaptation 0325 or 0328
4. Run Diagnosis (Routines --&gt;Leuchtentest Stop Routine (0431)
5. Diagnosis (coding and adaptation. Coding value (0x0600). Weitere Kodierungen IV.Bremsverschleisssymbol Farbe) == rot (red)
6. Diagnostics (Coding and Adaption.Kodierwert (0x0600) .Warning icon variant) = 0x00 (US) OR Canada</t>
  </si>
  <si>
    <t>1. Ignition ON
2. CANoe ON
3. Tool RBS ON. Active Warning light id at Coding and adaptation 0325 or 0328
4. Run Diagnosis (Routines --&gt;Leuchtentest Stop Routine (0431)
5. Diagnosis (coding and adaptation. Coding value (0x0600). Color brake wear symbol) == 0x01 (red)
6. Diagnostics (Coding and Adaption.Kodierwert (0x0600) .Warning icon variant) = 0x00 (US) OR Canada</t>
  </si>
  <si>
    <t>1. Ignition ON
2. CANoe ON
3. Tool RBS ON. Active Warning light id at Coding and adaptation 0325 or 0328
4. Run Diagnosis (Routines --&gt;Leuchtentest Stop Routine (0431)
5. Diagnosis (coding and adaptation. Coding value (0x0600). Color brake wear symbol) == 0x00 (yellow)
6. Diagnostics (Coding and Adaption.Kodierwert (0x0600) .Warning icon variant)! = 0x00 (US)</t>
  </si>
  <si>
    <t>1. Ignition ON
2. CANoe ON
3. Tool RBS ON. Active Warning light id at Coding and adaptation 0325 or 0328
4. Run Diagnosis (Routines --&gt;Leuchtentest Stop Routine (0431)
5. Diagnosis (coding and adaptation. Coding value (0x0600). Weitere Kodierungen IV.Bremsverschleisssymbol Farbe) == gelb (yellow)
6. Diagnostics (Coding and Adaption.Kodierwert (0x0600) .Warning icon variant)! = 0x00 (US)</t>
  </si>
  <si>
    <t>1. Ignition ON
2. CANoe ON
3. Tool RBS ON. Active Warning light id at Coding and adaptation 0325 or 0328
4. Run Diagnosis (Routines --&gt;Leuchtentest Stop Routine (0431)
5. Diagnosis (Coding and Adaption.Kodierwert (0x0600) .Welcome Screen ID) == 0x11 || 0x12 || 0x13 || 0x14 || 0x15 || 0x16 || 0x17 || 0x19</t>
  </si>
  <si>
    <t>1. Ignition ON
2. CANoe ON
3. Tool RBS ON. Active Warning light id at Coding and adaptation 0325 or 0328
4. Run Diagnosis (Routines --&gt;Leuchtentest Stop Routine (0431)
5. Diagnosis (Coding and Adaption.Kodierwert (0x0600) .Welcome Screen ID) ! == 0x11 || 0x12 || 0x13 || 0x14 || 0x15 || 0x16 || 0x17 || 0x20</t>
  </si>
  <si>
    <t xml:space="preserve">1. Ignition ON
2. CANoe ON
3. Tool RBS ON. Active Warning light id at Coding and adaptation 0325 or 0328
4. Run Diagnosis (Routines --&gt;Leuchtentest Stop Routine (0431)
5. Diagnosis (Coding and Adaption.Kodierwert (0x0600) .Welcome Screen ID) == 0x1F (Turbo) || 0x20 (Turbo Cabrio) || 0x21 (Turbo S) || 0x21 (Turbo S) </t>
  </si>
  <si>
    <t>Checking display HOLD  Lamptest (Nr.3)</t>
  </si>
  <si>
    <t>Checking display Brake Rot/red  Lamptest (Nr.10)</t>
  </si>
  <si>
    <t>Checking display Fernlicht Lamptest (Nr.12)</t>
  </si>
  <si>
    <t>Checking display ABS Gelb/Yellow  Lamptest (Nr.14)</t>
  </si>
  <si>
    <t>Checking display EPB Gelb/Yellow Lamptest (Nr.15)</t>
  </si>
  <si>
    <t>Checking display PSM Gelb/Yellow Lamptest (Nr.16)</t>
  </si>
  <si>
    <t>Checking display PSM off Lamptest (Nr.17)</t>
  </si>
  <si>
    <t>Checking display FLA Lamptest (Nr.21)</t>
  </si>
  <si>
    <t>Checking display Hochvolt-Anzeige Gelb Lamptest (Nr.23)</t>
  </si>
  <si>
    <t>Checking display PASM Rot/Red Lamptest (Nr.24)</t>
  </si>
  <si>
    <t>Checking display EPC-Warnlampe Gelb / Motorschutz-Anzeige (Nr.27)</t>
  </si>
  <si>
    <t>Checking display Hybrid-Anzeige Lamptest (Nr.39)</t>
  </si>
  <si>
    <t>Checking display PSM Sport Lamptest (Nr.40)</t>
  </si>
  <si>
    <t>Checking display Hochvolt-Anzeige Rot Lamptest (Nr.42)</t>
  </si>
  <si>
    <t>Checking display EPC-Warnlampe Rot / Motorschutz-Anzeige Lamptest (Nr.44)</t>
  </si>
  <si>
    <t>Checking display Hybrid-Anzeige Lamptest (Nr.46)</t>
  </si>
  <si>
    <t>Checking display PSM off Label Lamptest (Nr.51)</t>
  </si>
  <si>
    <t>Checking display Luftfeder_Sport Lamptest (Nr.53)</t>
  </si>
  <si>
    <t>Checking display E-LaunchLamptest (Nr.55)</t>
  </si>
  <si>
    <t>Checking displayTief niveau eins (Nr.66)</t>
  </si>
  <si>
    <t>Checking display Low Power (Nr.71)</t>
  </si>
  <si>
    <t>Checking display Symbol für "Bremsbelag verschlissen" Lamptest (Nr80)</t>
  </si>
  <si>
    <t>Checking display Spoiler Lamptest (Nr34)</t>
  </si>
  <si>
    <t>Checking display EPS Gelb/Yellow Lamptest (Nr. 26)</t>
  </si>
  <si>
    <t>Checking display Licht-Warnlampe Lamptest (Nr. 29)</t>
  </si>
  <si>
    <t>Checking display Blinker links Lamptest (Nr. 11)</t>
  </si>
  <si>
    <t>Checking display Blinker rechts Lamptest (Nr. 13)</t>
  </si>
  <si>
    <t>Checking display Ladesteckerstatus Lamptest (Nr. 85)</t>
  </si>
  <si>
    <t>[WarningLightTable]E3PA-G3_PAG_Base_SyRS-0363</t>
  </si>
  <si>
    <t>[WarningLightTable]E3PA-G3_PAG_Base_SyRS-0364</t>
  </si>
  <si>
    <t>[WarningLightTable]E3PA-G3_PAG_Base_SyRS-0365</t>
  </si>
  <si>
    <t>[WarningLightTable]E3PA-G3_PAG_Base_SyRS-0366</t>
  </si>
  <si>
    <t>[WarningLightTable]E3PA-G3_PAG_Base_SyRS-0367</t>
  </si>
  <si>
    <t>[WarningLightTable]E3PA-G3_PAG_Base_SyRS-0368</t>
  </si>
  <si>
    <t>[WarningLightTable]E3PA-G3_PAG_Base_SyRS-0369</t>
  </si>
  <si>
    <t>[WarningLightTable]E3PA-G3_PAG_Base_SyRS-0370</t>
  </si>
  <si>
    <t>[WarningLightTable]E3PA-G3_PAG_Base_SyRS-0371</t>
  </si>
  <si>
    <t>[WarningLightTable]E3PA-G3_PAG_Base_SyRS-0372</t>
  </si>
  <si>
    <t>[WarningLightTable]E3PA-G3_PAG_Base_SyRS-0373</t>
  </si>
  <si>
    <t>[WarningLightTable]E3PA-G3_PAG_Base_SyRS-0374</t>
  </si>
  <si>
    <t>[WarningLightTable]E3PA-G3_PAG_Base_SyRS-0375</t>
  </si>
  <si>
    <t>[WarningLightTable]E3PA-G3_PAG_Base_SyRS-0376</t>
  </si>
  <si>
    <t>[WarningLightTable]E3PA-G3_PAG_Base_SyRS-0377</t>
  </si>
  <si>
    <t>[WarningLightTable]E3PA-G3_PAG_Base_SyRS-0378</t>
  </si>
  <si>
    <t>[WarningLightTable]E3PA-G3_PAG_Base_SyRS-0379</t>
  </si>
  <si>
    <t>[WarningLightTable]E3PA-G3_PAG_Base_SyRS-0380</t>
  </si>
  <si>
    <t>[WarningLightTable]E3PA-G3_PAG_Base_SyRS-0381</t>
  </si>
  <si>
    <t>[WarningLightTable]E3PA-G3_PAG_Base_SyRS-0382</t>
  </si>
  <si>
    <t>[WarningLightTable]E3PA-G3_PAG_Base_SyRS-0383</t>
  </si>
  <si>
    <t>[WarningLightTable]E3PA-G3_PAG_Base_SyRS-0384</t>
  </si>
  <si>
    <t>[WarningLightTable]E3PA-G3_PAG_Base_SyRS-0385</t>
  </si>
  <si>
    <t>[WarningLightTable]E3PA-G3_PAG_Base_SyRS-0386</t>
  </si>
  <si>
    <t>[WarningLightTable]E3PA-G3_PAG_Base_SyRS-0387</t>
  </si>
  <si>
    <t>[WarningLightTable]E3PA-G3_PAG_Base_SyRS-0388</t>
  </si>
  <si>
    <t>[WarningLightTable]E3PA-G3_PAG_Base_SyRS-0389</t>
  </si>
  <si>
    <t>[WarningLightTable]E3PA-G3_PAG_Base_SyRS-0390</t>
  </si>
  <si>
    <t>[WarningLightTable]E3PA-G3_PAG_Base_SyRS-0391</t>
  </si>
  <si>
    <t>[WarningLightTable]E3PA-G3_PAG_Base_SyRS-0392</t>
  </si>
  <si>
    <t>[WarningLightTable]E3PA-G3_PAG_Base_SyRS-0393</t>
  </si>
  <si>
    <t>[WarningLightTable]E3PA-G3_PAG_Base_SyRS-0394</t>
  </si>
  <si>
    <t>[WarningLightTable]E3PA-G3_PAG_Base_SyRS-0395</t>
  </si>
  <si>
    <t>[WarningLightTable]E3PA-G3_PAG_Base_SyRS-0396</t>
  </si>
  <si>
    <t>[WarningLightTable]E3PA-G3_PAG_Base_SyRS-0397</t>
  </si>
  <si>
    <t>[WarningLightTable]E3PA-G3_PAG_Base_SyRS-0398</t>
  </si>
  <si>
    <t>[WarningLightTable]E3PA-G3_PAG_Base_SyRS-0399</t>
  </si>
  <si>
    <t>[WarningLightTable]E3PA-G3_PAG_Base_SyRS-0400</t>
  </si>
  <si>
    <t>[WarningLightTable]E3PA-G3_PAG_Base_SyRS-0401</t>
  </si>
  <si>
    <t>[WarningLightTable]E3PA-G3_PAG_Base_SyRS-0402</t>
  </si>
  <si>
    <t>[WarningLightTable]E3PA-G3_PAG_Base_SyRS-0403</t>
  </si>
  <si>
    <t>[WarningLightTable]E3PA-G3_PAG_Base_SyRS-0404</t>
  </si>
  <si>
    <t>[WarningLightTable]E3PA-G3_PAG_Base_SyRS-0405</t>
  </si>
  <si>
    <t>[WarningLightTable]E3PA-G3_PAG_Base_SyRS-0406</t>
  </si>
  <si>
    <t>[WarningLightTable]E3PA-G3_PAG_Base_SyRS-0407</t>
  </si>
  <si>
    <t>[WarningLightTable]E3PA-G3_PAG_Base_SyRS-0408</t>
  </si>
  <si>
    <t>[WarningLightTable]E3PA-G3_PAG_Base_SyRS-0409</t>
  </si>
  <si>
    <t>[WarningLightTable]E3PA-G3_PAG_Base_SyRS-0410</t>
  </si>
  <si>
    <t>[WarningLightTable]E3PA-G3_PAG_Base_SyRS-0411</t>
  </si>
  <si>
    <t>[WarningLightTable]E3PA-G3_PAG_Base_SyRS-0412</t>
  </si>
  <si>
    <t>[WarningLightTable]E3PA-G3_PAG_Base_SyRS-0413</t>
  </si>
  <si>
    <t>[WarningLightTable]E3PA-G3_PAG_Base_SyRS-0414</t>
  </si>
  <si>
    <t>[WarningLightTable]E3PA-G3_PAG_Base_SyRS-0415</t>
  </si>
  <si>
    <t>[WarningLightTable]E3PA-G3_PAG_Base_SyRS-0416</t>
  </si>
  <si>
    <t>[WarningLightTable]E3PA-G3_PAG_Base_SyRS-0417</t>
  </si>
  <si>
    <t>[WarningLightTable]E3PA-G3_PAG_Base_SyRS-0418</t>
  </si>
  <si>
    <t>[WarningLightTable]E3PA-G3_PAG_Base_SyRS-0419</t>
  </si>
  <si>
    <t>[WarningLightTable]E3PA-G3_PAG_Base_SyRS-0420</t>
  </si>
  <si>
    <t>[WarningLightTable]E3PA-G3_PAG_Base_SyRS-0421</t>
  </si>
  <si>
    <t>[WarningLightTable]E3PA-G3_PAG_Base_SyRS-0422</t>
  </si>
  <si>
    <t>[WarningLightTable]E3PA-G3_PAG_Base_SyRS-0423</t>
  </si>
  <si>
    <t>[WarningLightTable]E3PA-G3_PAG_Base_SyRS-0424</t>
  </si>
  <si>
    <t>[WarningLightTable]E3PA-G3_PAG_Base_SyRS-0425</t>
  </si>
  <si>
    <t>[WarningLightTable]E3PA-G3_PAG_Base_SyRS-0426</t>
  </si>
  <si>
    <t>[WarningLightTable]E3PA-G3_PAG_Base_SyRS-0427</t>
  </si>
  <si>
    <t>[WarningLightTable]E3PA-G3_PAG_Base_SyRS-0428</t>
  </si>
  <si>
    <t>[WarningLightTable]E3PA-G3_PAG_Base_SyRS-0429</t>
  </si>
  <si>
    <t>[WarningLightTable]E3PA-G3_PAG_Base_SyRS-0430</t>
  </si>
  <si>
    <t>[WarningLightTable]E3PA-G3_PAG_Base_SyRS-0431</t>
  </si>
  <si>
    <t>[WarningLightTable]E3PA-G3_PAG_Base_SyRS-0432</t>
  </si>
  <si>
    <t>[WarningLightTable]E3PA-G3_PAG_Base_SyRS-0433</t>
  </si>
  <si>
    <t>[WarningLightTable]E3PA-G3_PAG_Base_SyRS-0434</t>
  </si>
  <si>
    <t>[WarningLightTable]E3PA-G3_PAG_Base_SyRS-0435</t>
  </si>
  <si>
    <t>[WarningLightTable]E3PA-G3_PAG_Base_SyRS-0436</t>
  </si>
  <si>
    <t>[WarningLightTable]E3PA-G3_PAG_Base_SyRS-0437</t>
  </si>
  <si>
    <t>[WarningLightTable]E3PA-G3_PAG_Base_SyRS-0438</t>
  </si>
  <si>
    <t>[WarningLightTable]E3PA-G3_PAG_Base_SyRS-0439</t>
  </si>
  <si>
    <t>[WarningLightTable]E3PA-G3_PAG_Base_SyRS-0440</t>
  </si>
  <si>
    <t>[WarningLightTable]E3PA-G3_PAG_Base_SyRS-0441</t>
  </si>
  <si>
    <t>[WarningLightTable]E3PA-G3_PAG_Base_SyRS-0442</t>
  </si>
  <si>
    <t>[WarningLightTable]E3PA-G3_PAG_Base_SyRS-0443</t>
  </si>
  <si>
    <t>[WarningLightTable]E3PA-G3_PAG_Base_SyRS-0444</t>
  </si>
  <si>
    <t>[WarningLightTable]E3PA-G3_PAG_Base_SyRS-0445</t>
  </si>
  <si>
    <t>[WarningLightTable]E3PA-G3_PAG_Base_SyRS-0446</t>
  </si>
  <si>
    <t>[WarningLightTable]E3PA-G3_PAG_Base_SyRS-0447</t>
  </si>
  <si>
    <t>[WarningLightTable]E3PA-G3_PAG_Base_SyRS-0448</t>
  </si>
  <si>
    <t>[WarningLightTable]E3PA-G3_PAG_Base_SyRS-0449</t>
  </si>
  <si>
    <t>[WarningLightTable]E3PA-G3_PAG_Base_SyRS-0450</t>
  </si>
  <si>
    <t>[WarningLightTable]E3PA-G3_PAG_Base_SyRS-0451</t>
  </si>
  <si>
    <t>[WarningLightTable]E3PA-G3_PAG_Base_SyRS-0452</t>
  </si>
  <si>
    <t>[WarningLightTable]E3PA-G3_PAG_Base_SyRS-0453</t>
  </si>
  <si>
    <t>[WarningLightTable]E3PA-G3_PAG_Base_SyRS-0454</t>
  </si>
  <si>
    <t>[WarningLightTable]E3PA-G3_PAG_Base_SyRS-0455</t>
  </si>
  <si>
    <t>[WarningLightTable]E3PA-G3_PAG_Base_SyRS-0456</t>
  </si>
  <si>
    <t>[WarningLightTable]E3PA-G3_PAG_Base_SyRS-0457</t>
  </si>
  <si>
    <t>[WarningLightTable]E3PA-G3_PAG_Base_SyRS-0458</t>
  </si>
  <si>
    <t>[WarningLightTable]E3PA-G3_PAG_Base_SyRS-0459</t>
  </si>
  <si>
    <t>[WarningLightTable]E3PA-G3_PAG_Base_SyRS-0460</t>
  </si>
  <si>
    <t>[WarningLightTable]E3PA-G3_PAG_Base_SyRS-0461</t>
  </si>
  <si>
    <t>[WarningLightTable]E3PA-G3_PAG_Base_SyRS-0462</t>
  </si>
  <si>
    <t>[WarningLightTable]E3PA-G3_PAG_Base_SyRS-0463</t>
  </si>
  <si>
    <t>[WarningLightTable]E3PA-G3_PAG_Base_SyRS-0464</t>
  </si>
  <si>
    <t>[WarningLightTable]E3PA-G3_PAG_Base_SyRS-0465</t>
  </si>
  <si>
    <t>[WarningLightTable]E3PA-G3_PAG_Base_SyRS-0466</t>
  </si>
  <si>
    <t>[WarningLightTable]E3PA-G3_PAG_Base_SyRS-0467</t>
  </si>
  <si>
    <t>[WarningLightTable]E3PA-G3_PAG_Base_SyRS-0468</t>
  </si>
  <si>
    <t>[WarningLightTable]E3PA-G3_PAG_Base_SyRS-0469</t>
  </si>
  <si>
    <t>[WarningLightTable]E3PA-G3_PAG_Base_SyRS-0470</t>
  </si>
  <si>
    <t>[WarningLightTable]E3PA-G3_PAG_Base_SyRS-0471</t>
  </si>
  <si>
    <t>[WarningLightTable]E3PA-G3_PAG_Base_SyRS-0472</t>
  </si>
  <si>
    <t>[WarningLightTable]E3PA-G3_PAG_Base_SyRS-0473</t>
  </si>
  <si>
    <t>[WarningLightTable]E3PA-G3_PAG_Base_SyRS-0474</t>
  </si>
  <si>
    <t>[WarningLightTable]E3PA-G3_PAG_Base_SyRS-0475</t>
  </si>
  <si>
    <t>[WarningLightTable]E3PA-G3_PAG_Base_SyRS-0476</t>
  </si>
  <si>
    <t>[WarningLightTable]E3PA-G3_PAG_Base_SyRS-0477</t>
  </si>
  <si>
    <t>[WarningLightTable]E3PA-G3_PAG_Base_SyRS-0478</t>
  </si>
  <si>
    <t>[WarningLightTable]E3PA-G3_PAG_Base_SyRS-0479</t>
  </si>
  <si>
    <t>[WarningLightTable]E3PA-G3_PAG_Base_SyRS-0480</t>
  </si>
  <si>
    <t>[WarningLightTable]E3PA-G3_PAG_Base_SyRS-0481</t>
  </si>
  <si>
    <t>[WarningLightTable]E3PA-G3_PAG_Base_SyRS-0482</t>
  </si>
  <si>
    <t>[WarningLightTable]E3PA-G3_PAG_Base_SyRS-0483</t>
  </si>
  <si>
    <t>[WarningLightTable]E3PA-G3_PAG_Base_SyRS-0484</t>
  </si>
  <si>
    <t>[WarningLightTable]E3PA-G3_PAG_Base_SyRS-0485</t>
  </si>
  <si>
    <t>[WarningLightTable]E3PA-G3_PAG_Base_SyRS-0486</t>
  </si>
  <si>
    <t>[WarningLightTable]E3PA-G3_PAG_Base_SyRS-0487</t>
  </si>
  <si>
    <t>[WarningLightTable]E3PA-G3_PAG_Base_SyRS-0488</t>
  </si>
  <si>
    <t>[WarningLightTable]E3PA-G3_PAG_Base_SyRS-0489</t>
  </si>
  <si>
    <t>[WarningLightTable]E3PA-G3_PAG_Base_SyRS-0490</t>
  </si>
  <si>
    <t>[WarningLightTable]E3PA-G3_PAG_Base_SyRS-0491</t>
  </si>
  <si>
    <t>[WarningLightTable]E3PA-G3_PAG_Base_SyRS-0492</t>
  </si>
  <si>
    <t>[WarningLightTable]E3PA-G3_PAG_Base_SyRS-0493</t>
  </si>
  <si>
    <t>[WarningLightTable]E3PA-G3_PAG_Base_SyRS-0494</t>
  </si>
  <si>
    <t>[WarningLightTable]E3PA-G3_PAG_Base_SyRS-0495</t>
  </si>
  <si>
    <t>[WarningLightTable]E3PA-G3_PAG_Base_SyRS-0496</t>
  </si>
  <si>
    <t>[WarningLightTable]E3PA-G3_PAG_Base_SyRS-0497</t>
  </si>
  <si>
    <t>[WarningLightTable]E3PA-G3_PAG_Base_SyRS-0498</t>
  </si>
  <si>
    <t>[WarningLightTable]E3PA-G3_PAG_Base_SyRS-0499</t>
  </si>
  <si>
    <t>[WarningLightTable]E3PA-G3_PAG_Base_SyRS-0500</t>
  </si>
  <si>
    <t>[WarningLightTable]E3PA-G3_PAG_Base_SyRS-0501</t>
  </si>
  <si>
    <t>[WarningLightTable]E3PA-G3_PAG_Base_SyRS-0502</t>
  </si>
  <si>
    <t>[WarningLightTable]E3PA-G3_PAG_Base_SyRS-0503</t>
  </si>
  <si>
    <t>[WarningLightTable]E3PA-G3_PAG_Base_SyRS-0504</t>
  </si>
  <si>
    <t>[WarningLightTable]E3PA-G3_PAG_Base_SyRS-0505</t>
  </si>
  <si>
    <t>[WarningLightTable]E3PA-G3_PAG_Base_SyRS-0506</t>
  </si>
  <si>
    <t>[WarningLightTable]E3PA-G3_PAG_Base_SyRS-0507</t>
  </si>
  <si>
    <t>[WarningLightTable]E3PA-G3_PAG_Base_SyRS-0508</t>
  </si>
  <si>
    <t>[WarningLightTable]E3PA-G3_PAG_Base_SyRS-0509</t>
  </si>
  <si>
    <t>[WarningLightTable]E3PA-G3_PAG_Base_SyRS-0510</t>
  </si>
  <si>
    <t>[WarningLightTable]E3PA-G3_PAG_Base_SyRS-0511</t>
  </si>
  <si>
    <t>[WarningLightTable]E3PA-G3_PAG_Base_SyRS-0512</t>
  </si>
  <si>
    <t>[WarningLightTable]E3PA-G3_PAG_Base_SyRS-0513</t>
  </si>
  <si>
    <t>[WarningLightTable]E3PA-G3_PAG_Base_SyRS-0514</t>
  </si>
  <si>
    <t>[WarningLightTable]E3PA-G3_PAG_Base_SyRS-0515</t>
  </si>
  <si>
    <t>[WarningLightTable]E3PA-G3_PAG_Base_SyRS-0516</t>
  </si>
  <si>
    <t>[WarningLightTable]E3PA-G3_PAG_Base_SyRS-0517</t>
  </si>
  <si>
    <t>[WarningLightTable]E3PA-G3_PAG_Base_SyRS-0518</t>
  </si>
  <si>
    <t>[WarningLightTable]E3PA-G3_PAG_Base_SyRS-0519</t>
  </si>
  <si>
    <t>[WarningLightTable]E3PA-G3_PAG_Base_SyRS-0520</t>
  </si>
  <si>
    <t>[WarningLightTable]E3PA-G3_PAG_Base_SyRS-0521</t>
  </si>
  <si>
    <t>[WarningLightTable]E3PA-G3_PAG_Base_SyRS-0522</t>
  </si>
  <si>
    <t>[WarningLightTable]E3PA-G3_PAG_Base_SyRS-0523</t>
  </si>
  <si>
    <t>[WarningLightTable]E3PA-G3_PAG_Base_SyRS-0524</t>
  </si>
  <si>
    <t>[WarningLightTable]E3PA-G3_PAG_Base_SyRS-0525</t>
  </si>
  <si>
    <t>[WarningLightTable]E3PA-G3_PAG_Base_SyRS-0526</t>
  </si>
  <si>
    <t>[WarningLightTable]E3PA-G3_PAG_Base_SyRS-0527</t>
  </si>
  <si>
    <t>[WarningLightTable]E3PA-G3_PAG_Base_SyRS-0528</t>
  </si>
  <si>
    <t>[WarningLightTable]E3PA-G3_PAG_Base_SyRS-0529</t>
  </si>
  <si>
    <t>[WarningLightTable]E3PA-G3_PAG_Base_SyRS-0530</t>
  </si>
  <si>
    <t>[WarningLightTable]E3PA-G3_PAG_Base_SyRS-0531</t>
  </si>
  <si>
    <t>[WarningLightTable]E3PA-G3_PAG_Base_SyRS-0532</t>
  </si>
  <si>
    <t>[WarningLightTable]E3PA-G3_PAG_Base_SyRS-0533</t>
  </si>
  <si>
    <t>[WarningLightTable]E3PA-G3_PAG_Base_SyRS-0534</t>
  </si>
  <si>
    <t>[WarningLightTable]E3PA-G3_PAG_Base_SyRS-0535</t>
  </si>
  <si>
    <t>[WarningLightTable]E3PA-G3_PAG_Base_SyRS-0536</t>
  </si>
  <si>
    <t>[WarningLightTable]E3PA-G3_PAG_Base_SyRS-0537</t>
  </si>
  <si>
    <t>[WarningLightTable]E3PA-G3_PAG_Base_SyRS-0538</t>
  </si>
  <si>
    <t>[WarningLightTable]E3PA-G3_PAG_Base_SyRS-0539</t>
  </si>
  <si>
    <t>1. Set Diagnosis (Routines --&gt; Leuchtentest Start Routine (0431)--&gt;Leuchtentest_Mode == Alle Leuchten
2.  Run Diagnosis (Routines --&gt;Leuchtentest Stop Routine (0431)</t>
  </si>
  <si>
    <t xml:space="preserve">1. The HOLD  indicator light will be displayed:
IconID: 0x1630 
Farbe (Color): grün  
Frequenz (Frequency): statisch  
Prüfzyklus (Test cycle)[ms]: 100 
Position: 23
2. The HOLD  indicator light is not displayed.
</t>
  </si>
  <si>
    <t>1. Set Diagnosis (Routines --&gt; Leuchtentest Start Routine (0431)--&gt;Leuchtentest_Mode == Alle Leuchten des Lampentests
2.  Run Diagnosis (Routines --&gt;Leuchtentest Stop Routine (0431)</t>
  </si>
  <si>
    <t>1. Set Diagnosis (Routines --&gt; Leuchtentest Start Routine (0431--&gt;Leuchtentest_Mode ==  Alle unterstützten Leuchten
2.  Run Diagnosis (Routines --&gt;Leuchtentest Stop Routine (0431)</t>
  </si>
  <si>
    <t xml:space="preserve">1. The HOLD  indicator light will be displayed:
Nr: 3
IconID: 0x1630 
Farbe (Color): grün  
Frequenz (Frequency): statisch  
Prüfzyklus (Test cycle)[ms]: 100 
Position: 23
2. The HOLD  indicator light is not displayed.
</t>
  </si>
  <si>
    <t>1. Set Diagnosis (Routines --&gt; Leuchtentest_einzeln_ansteuern_Start_Routine (0424)--&gt;Lampen Number ==  3 HOLD
AND Lampen mode == active
2.  Run Diagnosis (Routines --&gt;Leuchtentest_einzeln_ansteuern_Stop_Routine (0424)</t>
  </si>
  <si>
    <t>1. Set Diagnosis (Routines --&gt; Leuchtentest_einzeln_ansteuern_Start_Routine (0424)--&gt;Lampen Number ==  3 HOLD
AND Lampen mode == active
2. Set Diagnosis (Routines --&gt; Leuchtentest_einzeln_ansteuern_Start_Routine (0424)--&gt;Lampen Number ==  3 HOLD
AND Lampen mode == inactive</t>
  </si>
  <si>
    <t>1. Set Diagnosis Coding and Adaption --&gt; Warnlampen Write (0325)--&gt;Byte 0.3 HOLD == ein
2. Set Diagnosis Coding and Adaption --&gt; Warnlampen Write (0325)--&gt;Byte 0.3 HOLD == aus</t>
  </si>
  <si>
    <t xml:space="preserve">Input CAN(EPB_Autoholdlampe_02) == 1 </t>
  </si>
  <si>
    <t>1. The HOLD  indicator light will be displayed:
IconID: 0x1630 
Farbe (Color): grün  
Frequenz (Frequency): statisch  
Prüfzyklus (Test cycle)[ms]: 25 
Position: 23</t>
  </si>
  <si>
    <t xml:space="preserve">1. The Brake Rot/red  indicator light will be displayed:
IconID: 0x1080  in the "USA" variant
Farbe (Color): rot   
Frequenz (Frequency): statisch  
Prüfzyklus (Test cycle)[ms]: 100 
Position: 12
2. The Brake Rot/red indicator light is not displayed.
</t>
  </si>
  <si>
    <t xml:space="preserve">1. The Brake Rot/red  indicator light will be displayed:
IconID: 0x1080  in the "Standard" variant
Farbe (Color): rot   
Frequenz (Frequency): statisch  
Prüfzyklus (Test cycle)[ms]: 100 
Position: 12
2. The Brake Rot/red indicator light is not displayed.
</t>
  </si>
  <si>
    <t>1. Set Diagnosis (Routines --&gt; Leuchtentest_einzeln_ansteuern_Start_Routine (0424)--&gt;Lampen Number ==  10 Bremsanlage
AND Lampen mode == active
2.  Run Diagnosis (Routines --&gt;Leuchtentest_einzeln_ansteuern_Stop_Routine (0424)</t>
  </si>
  <si>
    <t>1. Set Diagnosis (Routines --&gt; Leuchtentest_einzeln_ansteuern_Start_Routine (0424)--&gt;Lampen Number ==  10 Bremsanlage
AND Lampen mode == active
2. Set Diagnosis (Routines --&gt; Leuchtentest_einzeln_ansteuern_Start_Routine (0424)--&gt;Lampen Number ==  10 Bremsanlage
AND Lampen mode == inactive</t>
  </si>
  <si>
    <t xml:space="preserve">1. The Brake Rot/red  indicator light will be displayed:
IconID: 0x1080 in the "Standard" variant
Farbe (Color): rot   
Frequenz (Frequency): statisch  
Prüfzyklus (Test cycle)[ms]: 100 
Position: 12
2. The Brake Rot/red indicator light is not displayed.
</t>
  </si>
  <si>
    <t xml:space="preserve">From terminal 15 on until the engine starts:
 CAN (BCM_Bremsfluessigkeit_Sensor) == 1
  AND
  DELAY (p_Debprellzeit1)
(EEPROM-Werte
p_Entprellzeit1
 Auflösung: 0,1s
 Min: 0,1s
 Max: 6553,5s
 Default: 0,3s)
</t>
  </si>
  <si>
    <t xml:space="preserve"> The Brake Rot/red  indicator light will be displayed:
IconID: 0x1080  in the "Standard" variant
Farbe (Color): rot   
Frequenz (Frequency): statisch  
Prüfzyklus (Test cycle)[ms]: - 
Position: 12
</t>
  </si>
  <si>
    <t>From the start of engine running to Kl.15 off:
 CAN (BCM_Bremsfluessigkeit_Sensor) == 1
  AND
  DELAY(p_Entprellzeit2)
(EEPROM-Werte
p_Entprellzeit2
 Auflösung: 0,1s
 Min: 0,1s
 Max: 6553,5s
 Default: 20s)</t>
  </si>
  <si>
    <t xml:space="preserve">The Brake Rot/red  indicator light will be displayed:
IconID: 0x1080  in the "USA" variant
Farbe (Color): rot   
Frequenz (Frequency): statisch  
Prüfzyklus (Test cycle)[ms]: - 
Position: 12
</t>
  </si>
  <si>
    <t>Input CAN(EPB_Funktionslampe_02) ==1</t>
  </si>
  <si>
    <t xml:space="preserve">The Brake Rot/red  indicator light will be displayed:
IconID: 0x1080  in the "Standard" variant
Farbe (Color): rot   
Frequenz (Frequency): statisch  
Prüfzyklus (Test cycle)[ms]: - 
Position: 12
</t>
  </si>
  <si>
    <t xml:space="preserve">Set: E2E(ESP_24) </t>
  </si>
  <si>
    <t xml:space="preserve">Input: CAN(BK_Lampe_02) == 1 </t>
  </si>
  <si>
    <t xml:space="preserve">The Brake Rot/red  indicator light will be displayed:
IconID: 0x1080  in the "Standard" variant
Farbe (Color): rot   
Frequenz (Frequency): statisch  
Prüfzyklus (Test cycle)[ms]: 25 
Position: 12
</t>
  </si>
  <si>
    <t>Input: CAN(BK_Lampe_02) == 3</t>
  </si>
  <si>
    <t xml:space="preserve">The Brake Rot/red  indicator light will be displayed:
IconID: 0x1080  in the "USA" variant
Farbe (Color): rot   
Frequenz (Frequency): statisch  
Prüfzyklus (Test cycle)[ms]: 25 
Position: 12
</t>
  </si>
  <si>
    <t>Input: CAN(EPB_Funktionslampe_02) == 1</t>
  </si>
  <si>
    <t>1. The indicator Fernlicht light will be displayed:
IconID:0x1033
Farbe (Color):blau
Frequenz (Frequency):statisch
Prüfzyklus (Test cycle)[ms]:100
Position: 6.
2.The indicator Fernlicht light is not displayed.</t>
  </si>
  <si>
    <t>1. Set Diagnosis (Routines --&gt; Leuchtentest_einzeln_ansteuern_Start_Routine (0424)--&gt;Lampen Number ==  12 Fernlicht 
AND Lampen mode == active
2.  Run Diagnosis (Routines --&gt;Leuchtentest_einzeln_ansteuern_Stop_Routine (0424)</t>
  </si>
  <si>
    <t>1. Set Diagnosis (Routines --&gt; Leuchtentest_einzeln_ansteuern_Start_Routine (0424)--&gt;Lampen Number ==  12 Fernlicht
AND Lampen mode == active
2. Set Diagnosis (Routines --&gt; Leuchtentest_einzeln_ansteuern_Start_Routine (0424)--&gt;Lampen Number ==  12 Fernlicht
AND Lampen mode == inactive</t>
  </si>
  <si>
    <t>1. Set Diagnosis Coding and Adaption --&gt; Warnlampen Write (0325)--&gt;Byte1.12 Fernlicht == ein
2. Set Diagnosis Coding and Adaption --&gt; Warnlampen Write (0325)--&gt;Byte1.12 Fernlicht == aus</t>
  </si>
  <si>
    <t xml:space="preserve">Input: CAN(LV_FLA_aktiv_Anzeige) == 0
 AND
 CAN(LV_Fernlicht_Anzeige) == 1 </t>
  </si>
  <si>
    <t>1. The indicator Fernlicht light will be displayed:
IconID:0x1033
Farbe (Color):blau
Frequenz (Frequency):statisch
Prüfzyklus (Test cycle)[ms]:25
Position: 6.</t>
  </si>
  <si>
    <t>1. The ABS Gelb/Yellow  indicator light will be displayed:
IconID:0x1680 in the "USA" variant
Farbe (Color):gelb
Frequenz (Frequency):statisch
Prüfzyklus (Test cycle)[ms]:100
Position: 32a
2. The ABS Gelb/Yellow indicator light is not displayed.</t>
  </si>
  <si>
    <t>1. The ABS Gelb/Yellow  indicator light will be displayed:
IconID:0x1680 in the "Standard" variant
Farbe (Color):gelb
Frequenz (Frequency):statisch
Prüfzyklus (Test cycle)[ms]:100
Position: 32a
2. The ABS Gelb/Yellow indicator light is not displayed.</t>
  </si>
  <si>
    <t>1. Set Diagnosis (Routines --&gt; Leuchtentest_einzeln_ansteuern_Start_Routine (0424)--&gt;Lampen Number ==  14 ABS-SILA
AND Lampen mode == active
2.  Run Diagnosis (Routines --&gt;Leuchtentest_einzeln_ansteuern_Stop_Routine (0424)</t>
  </si>
  <si>
    <t>1. Set Diagnosis (Routines --&gt; Leuchtentest_einzeln_ansteuern_Start_Routine (0424)--&gt;Lampen Number ==  14 ABS-SILA
AND Lampen mode == active
2. Set Diagnosis (Routines --&gt; Leuchtentest_einzeln_ansteuern_Start_Routine (0424)--&gt;Lampen Number ==  14 ABS-SILA
AND Lampen mode == inactive</t>
  </si>
  <si>
    <t xml:space="preserve">1. Set E2E(ESP_24) </t>
  </si>
  <si>
    <t>1. The ABS Gelb/Yellow  indicator light will be displayed:
IconID:0x1680 in the "USA" variant
Farbe (Color):gelb
Frequenz (Frequency):statisch
Prüfzyklus (Test cycle)[ms]:-
Position: 32a</t>
  </si>
  <si>
    <t xml:space="preserve">1. Input CAN(ABS_Lampe) == 1 </t>
  </si>
  <si>
    <t>1. The ABS Gelb/Yellow  indicator light will be displayed:
IconID:0x1680 in the "Standard" variant
Farbe (Color):gelb
Frequenz (Frequency):statisch
Prüfzyklus (Test cycle)[ms]:-
Position: 32a</t>
  </si>
  <si>
    <t xml:space="preserve">1. The EPB Gelb/Yellow indicator light will be displayed:
IconID:0x1740
Farbe (Color):gelb
Frequenz (Frequency):statisch
Prüfzyklus (Test cycle)[ms]:100
Position: 35
2. The EPB Gelb/Yellow  indicator light is not displayed.
</t>
  </si>
  <si>
    <t>1. Set Diagnosis (Routines --&gt; Leuchtentest_einzeln_ansteuern_Start_Routine (0424)--&gt;Lampen Number ==  15 Elektrische Parkbremse
AND Lampen mode == active
2.  Run Diagnosis (Routines --&gt;Leuchtentest_einzeln_ansteuern_Stop_Routine (0424)</t>
  </si>
  <si>
    <t>1. Set Diagnosis (Routines --&gt; Leuchtentest_einzeln_ansteuern_Start_Routine (0424)--&gt;Lampen Number ==  15 Elektrische Parkbremse
AND Lampen mode == active
2. Set Diagnosis (Routines --&gt; Leuchtentest_einzeln_ansteuern_Start_Routine (0424)--&gt;Lampen Number ==  15 Elektrische Parkbremse
AND Lampen mode == inactive</t>
  </si>
  <si>
    <t>Input: CAN (EPB_Fehlermeldungen_02) == 1</t>
  </si>
  <si>
    <t>The EPB Gelb/Yellow indicator light will be displayed:
IconID:0x1740
Farbe (Color):gelb
Frequenz (Frequency):statisch
Prüfzyklus (Test cycle)[ms]:100
Position: 35</t>
  </si>
  <si>
    <t>Input: E2E(EPB_03)</t>
  </si>
  <si>
    <t>Input: CAN (ZAS_Kl_15) == 0
AND CAN(EPB_Fehlermeldungen_02) == 2</t>
  </si>
  <si>
    <t xml:space="preserve">1. The PSM Gelb/Yellow indicator light will be displayed:
IconID:0x1645
Farbe (Color):gelb
Frequenz (Frequency):statisch
Prüfzyklus (Test cycle)[ms]:-
Position: 26
2. The  PSM Gelb/Yellow  indicator light is not displayed.
</t>
  </si>
  <si>
    <t>1. Set Diagnosis (Routines --&gt; Leuchtentest_einzeln_ansteuern_Start_Routine (0424)--&gt;Lampen Number ==  16 PSM
AND Lampen mode == active
2.  Run Diagnosis (Routines --&gt;Leuchtentest_einzeln_ansteuern_Stop_Routine (0424)</t>
  </si>
  <si>
    <t>1. Set Diagnosis (Routines --&gt; Leuchtentest_einzeln_ansteuern_Start_Routine (0424)--&gt;Lampen Number ==   16 PSM
AND Lampen mode == active
2. Set Diagnosis (Routines --&gt; Leuchtentest_einzeln_ansteuern_Start_Routine (0424)--&gt;Lampen Number ==   16 PSM
AND Lampen mode == inactive</t>
  </si>
  <si>
    <t>Input CAN(ESP_Lampe) == 1</t>
  </si>
  <si>
    <t>The PSM Gelb/Yellow indicator light will be displayed:
IconID:0x1645
Farbe (Color):gelb
Frequenz (Frequency):statisch
Prüfzyklus (Test cycle)[ms]:-
Position: 26</t>
  </si>
  <si>
    <t xml:space="preserve">Input E2E(ESP_24) </t>
  </si>
  <si>
    <t xml:space="preserve">1. The PSM off indicator light will be displayed:
IconID:0x1800
Farbe (Color):gelb
Frequenz (Frequency):statisch
Prüfzyklus (Test cycle)[ms]:100
Position: 39
2. The PSM off indicator light is not displayed.
</t>
  </si>
  <si>
    <t>1. Set Diagnosis (Routines --&gt; Leuchtentest_einzeln_ansteuern_Start_Routine (0424)--&gt;Lampen Number ==  17 PSM off
AND Lampen mode == active
2.  Run Diagnosis (Routines --&gt;Leuchtentest_einzeln_ansteuern_Stop_Routine (0424)</t>
  </si>
  <si>
    <t>1. Set Diagnosis (Routines --&gt; Leuchtentest_einzeln_ansteuern_Start_Routine (0424)--&gt;Lampen Number ==  17 PSM off
AND Lampen mode == active
2. Set Diagnosis (Routines --&gt; Leuchtentest_einzeln_ansteuern_Start_Routine (0424)--&gt;Lampen Number ==  17 PSM off
AND Lampen mode == inactive</t>
  </si>
  <si>
    <t>1. CAN(ESP_Off_Lampe) == 1</t>
  </si>
  <si>
    <t>The PSM off indicator light will be displayed:
IconID:0x1800
Farbe (Color):gelb
Frequenz (Frequency):statisch
Prüfzyklus (Test cycle)[ms]:-
Position: 39</t>
  </si>
  <si>
    <t>1. CAN(ESP_Textanzeigen_03) == 6</t>
  </si>
  <si>
    <t xml:space="preserve">1. CAN(ESP_Textanzeigen_03) == 17 </t>
  </si>
  <si>
    <t xml:space="preserve">1. The FLA indicator light will be displayed:
IconID:0x1030
Farbe (Color):grün
Frequenz (Frequency):statisch
Prüfzyklus (Test cycle)[ms]:100
Position:6
2. The FLA indicator light is not displayed.
</t>
  </si>
  <si>
    <t xml:space="preserve">1. The FLA indicator light will be displayed:
IconID:0x1030
Farbe (Color):grün
Frequenz (Frequency):statisch
Prüfzyklus (Test cycle)[ms]:100
Position: 6
2. The FLA indicator light is not displayed.
</t>
  </si>
  <si>
    <t>1. Set Diagnosis (Routines --&gt; Leuchtentest_einzeln_ansteuern_Start_Routine (0424)--&gt;Lampen Number ==  21 FLA
AND Lampen mode == active
2.  Run Diagnosis (Routines --&gt;Leuchtentest_einzeln_ansteuern_Stop_Routine (0424)</t>
  </si>
  <si>
    <t>1. Set Diagnosis (Routines --&gt; Leuchtentest_einzeln_ansteuern_Start_Routine (0424)--&gt;Lampen Number ==   21 FLA
AND Lampen mode == active
2. Set Diagnosis (Routines --&gt; Leuchtentest_einzeln_ansteuern_Start_Routine (0424)--&gt;Lampen Number ==   21 FLA
AND Lampen mode == inactive</t>
  </si>
  <si>
    <t xml:space="preserve">Input: CAN(LV_FLA_aktiv_Anzeige) == 1
 AND
 CAN(LV_Fernlicht_Anzeige) == 0
 AND
 CAN(LV_Abblendlicht_Anzeige) == 1 </t>
  </si>
  <si>
    <t>The FLA indicator light will be displayed:
IconID:0x1030
Farbe (Color):grün
Frequenz (Frequency):statisch
Prüfzyklus (Test cycle)[ms]:25
Position: 6</t>
  </si>
  <si>
    <t xml:space="preserve">1. The FLA blue indicator light will be displayed:
IconID:0x1031
Farbe (Color):blau
Frequenz (Frequency):statisch
Prüfzyklus (Test cycle)[ms]:25
Position: 6
2. The FLA blue indicator light is not displayed.
</t>
  </si>
  <si>
    <t>1. Input CAN(LV_FLA_aktiv_Anzeige) == 1
 AND
 CAN(LV_Fernlicht_Anzeige) == 1</t>
  </si>
  <si>
    <t xml:space="preserve">1. The FLA blue indicator light will be displayed:
IconID:0x1031
Farbe (Color):blau
Frequenz (Frequency):statisch
Prüfzyklus (Test cycle)[ms]:25
Position: 6
</t>
  </si>
  <si>
    <t xml:space="preserve">1. The FLA white indicator light will be displayed:
IconID:0x1032
Farbe (Color):weiß
Frequenz (Frequency):statisch
Prüfzyklus (Test cycle)[ms]:25
Position: 6
2. The FLA white indicator light is not displayed.
</t>
  </si>
  <si>
    <t>1. Set Diagnosis Coding and Adaption --&gt; Warnlampen Write (0325)--&gt;Byte2.21 FLA == ein
2. Set Diagnosis Coding and Adaption --&gt; Warnlampen Write (0325)--&gt;Byte2.21 FLA  == aus</t>
  </si>
  <si>
    <t xml:space="preserve">1. Input: CAN(LV_FLA_aktiv_Anzeige) == 1
 AND
 CAN(LV_Fernlicht_Anzeige) == 0
 AND
 CAN(LV_Abblendlicht_Anzeige) == 0 </t>
  </si>
  <si>
    <t>1. The FLA white indicator light will be displayed:
IconID:0x1032
Farbe (Color):weiß
Frequenz (Frequency):statisch
Prüfzyklus (Test cycle)[ms]:25
Position: 6</t>
  </si>
  <si>
    <t xml:space="preserve">1. The Hochvolt-Anzeige Gelb indicator light will be displayed:
IconID:0x1585
Farbe (Color):gelb
Frequenz (Frequency):statisch
Prüfzyklus (Test cycle)[ms]:100
Position: 20b
2. The Hochvolt-Anzeige Gelb indicator light is not displayed.
</t>
  </si>
  <si>
    <t>1. Set Diagnosis (Routines --&gt; Leuchtentest_einzeln_ansteuern_Start_Routine (0424)--&gt;Lampen Number ==  23 Hochvolt-Anzeige Gelb 
AND Lampen mode == active
2.  Run Diagnosis (Routines --&gt;Leuchtentest_einzeln_ansteuern_Stop_Routine (0424)</t>
  </si>
  <si>
    <t>1. Set Diagnosis (Routines --&gt; Leuchtentest_einzeln_ansteuern_Start_Routine (0424)--&gt;Lampen Number ==   23 Hochvolt-Anzeige Gelb 
AND Lampen mode == active
2. Set Diagnosis (Routines --&gt; Leuchtentest_einzeln_ansteuern_Start_Routine (0424)--&gt;Lampen Number ==   23 Hochvolt-Anzeige Gelb 
AND Lampen mode == inactive</t>
  </si>
  <si>
    <t>1. Set Diagnosis Coding and Adaption --&gt; Warnlampen Write (0325)--&gt;Byte2.23 Hochvolt-Anzeige gelb == ein
2. Set Diagnosis Coding and Adaption --&gt; Warnlampen Write (0325)--&gt;Byte2.23 Hochvolt-Anzeige gelb == aus</t>
  </si>
  <si>
    <t xml:space="preserve">1. Input: CAN(HVK_Gesamtst_Spgfreiheit) == 1 </t>
  </si>
  <si>
    <t>1. The Hochvolt-Anzeige Gelb indicator light will be displayed:
IconID:0x1585
Farbe (Color):gelb
Frequenz (Frequency):statisch
Prüfzyklus (Test cycle)[ms]:25
Position: 20b</t>
  </si>
  <si>
    <t xml:space="preserve">1. The PASM Rot/Red indicator light will be displayed:
IconID:0x1875
Farbe (Color):rot
Frequenz (Frequency):statisch
Prüfzyklus (Test cycle)[ms]:100
Position: 27a
2. The PASM Rot/Red indicator light is not displayed.
</t>
  </si>
  <si>
    <t>1. Set Diagnosis (Routines --&gt; Leuchtentest_einzeln_ansteuern_Start_Routine (0424)--&gt;Lampen Number ==  24 PASM-Warnlampe
AND Lampen mode == active
2.  Run Diagnosis (Routines --&gt;Leuchtentest_einzeln_ansteuern_Stop_Routine (0424)</t>
  </si>
  <si>
    <t>1. Set Diagnosis (Routines --&gt; Leuchtentest_einzeln_ansteuern_Start_Routine (0424)--&gt;Lampen Number ==   24 PASM-Warnlampe
AND Lampen mode == active
2. Set Diagnosis (Routines --&gt; Leuchtentest_einzeln_ansteuern_Start_Routine (0424)--&gt;Lampen Number ==   24 PASM-Warnlampe
AND Lampen mode == inactive</t>
  </si>
  <si>
    <t>1. CAN(LF_Warnung_Prio1_02) == 1</t>
  </si>
  <si>
    <t>1. The PASM Rot/Red indicator light will be displayed:
IconID:0x1875
Farbe (Color):rot
Frequenz (Frequency):statisch
Prüfzyklus (Test cycle)[ms]:25
Position: 27a</t>
  </si>
  <si>
    <t>1. CAN(LF_Warnung_Prio1_02) == 2</t>
  </si>
  <si>
    <t xml:space="preserve">1. E2E(Fahrwerk_Anzeige_01) </t>
  </si>
  <si>
    <t>1. Set Diagnosis (Routines --&gt; Leuchtentest Start Routine (0431)--&gt;Leuchtentest_Mode == Alle Leuchten
2.  Run Diagnosis (Routines --&gt;Leuchtentest Stop Routine (0431</t>
  </si>
  <si>
    <t xml:space="preserve">1. The EPC-Warnlampe Gelb / Motorschutz-Anzeige indicator light will be displayed:
IconID:0x1670
Farbe (Color):gelb
Frequenz (Frequency):statisch
Prüfzyklus (Test cycle)[ms]:
Position: 29b
2. The EPC-Warnlampe Gelb / Motorschutz-Anzeige indicator light is not displayed.
</t>
  </si>
  <si>
    <t>1. Set Diagnosis (Routines --&gt; Leuchtentest_einzeln_ansteuern_Start_Routine (0424)--&gt;Lampen Number == 27 EPC-Warnlampe gelb
AND Lampen mode == active
2.  Run Diagnosis (Routines --&gt;Leuchtentest_einzeln_ansteuern_Stop_Routine (0424)</t>
  </si>
  <si>
    <t>1. Set Diagnosis (Routines --&gt; Leuchtentest_einzeln_ansteuern_Start_Routine (0424)--&gt;Lampen Number == 27 EPC-Warnlampe gelb
AND Lampen mode == active
2. Set Diagnosis (Routines --&gt; Leuchtentest_einzeln_ansteuern_Start_Routine (0424)--&gt;Lampen Number == 27 EPC-Warnlampe gelb
AND Lampen mode == inactive</t>
  </si>
  <si>
    <t>1. Set Diagnosis Coding and Adaption --&gt; Warnlampen Write (0325)--&gt;Byte3.27 EPC-Warnlampe gelb == ein
2. Set Diagnosis Coding and Adaption --&gt; Warnlampen Write (0325)--&gt;Byte3.27 EPC-Warnlampe gelb == aus</t>
  </si>
  <si>
    <t>1. CAN(MO_EPCL) == 1</t>
  </si>
  <si>
    <t>1. The EPC-Warnlampe Gelb / Motorschutz-Anzeige indicator light will be displayed:
IconID:0x1670
Farbe (Color):gelb
Frequenz (Frequency):statisch
Prüfzyklus (Test cycle)[ms]:
Position: 29b</t>
  </si>
  <si>
    <t>1. CAN(MO_EPCL) == 2</t>
  </si>
  <si>
    <t xml:space="preserve">1. The Hybrid-Anzeige indicator (Nr.39) light will be displayed:
IconID:0x1765
Farbe (Color):gelb
Frequenz (Frequency):statisch
Prüfzyklus (Test cycle)[ms]:100
Position: 37b
2. The Hybrid-Anzeige indicator light is not displayed.
</t>
  </si>
  <si>
    <t>1. Set Diagnosis (Routines --&gt; Leuchtentest_einzeln_ansteuern_Start_Routine (0424)--&gt;Lampen Number == 39 Hybrid-Anzeige gelb
AND Lampen mode == active
2.  Run Diagnosis (Routines --&gt;Leuchtentest_einzeln_ansteuern_Stop_Routine (0424)</t>
  </si>
  <si>
    <t>1. Set Diagnosis (Routines --&gt; Leuchtentest_einzeln_ansteuern_Start_Routine (0424)--&gt;Lampen Number == 39 Hybrid-Anzeige gelb
AND Lampen mode == active
2. Set Diagnosis (Routines --&gt; Leuchtentest_einzeln_ansteuern_Start_Routine (0424)--&gt;Lampen Number == 39 Hybrid-Anzeige gelb
AND Lampen mode == inactive</t>
  </si>
  <si>
    <t>1. CAN(HVK_HV_Netz_Warnungen) == 1</t>
  </si>
  <si>
    <t>1. The Hybrid-Anzeige indicator (Nr.39) light will be displayed:
IconID:0x1765
Farbe (Color):gelb
Frequenz (Frequency):statisch
Prüfzyklus (Test cycle)[ms]:25
Position: 37b</t>
  </si>
  <si>
    <t>1. CAN(HVK_HV_Netz_Warnungen) == 3</t>
  </si>
  <si>
    <t xml:space="preserve">1. CAN(ASR_Tastung_passiv) == 1
 AND
 CAN(ESP_Tastung_passiv) == 0 </t>
  </si>
  <si>
    <t>1. The PSM Sport  indicator (Nr.40) light will be displayed:
IconID:0x1860
Farbe (Color):weiß
Frequenz (Frequency):statisch
Prüfzyklus (Test cycle)[ms]:-
Position:40b</t>
  </si>
  <si>
    <t xml:space="preserve">1. The Hochvolt-Anzeige Rot indicator (Nr.42) light will be displayed:
IconID:0x1590
Farbe (Color):rot
Frequenz (Frequency):statisch
Prüfzyklus (Test cycle)[ms]:25
Position: 20a
2. The Hochvolt-Anzeige Rot indicator light is not displayed.
</t>
  </si>
  <si>
    <t>1. Set Diagnosis (Routines --&gt; Leuchtentest_einzeln_ansteuern_Start_Routine (0424)--&gt;Lampen Number ==  42 Hochvolt-Anzeige rot
AND Lampen mode == active
2.  Run Diagnosis (Routines --&gt;Leuchtentest_einzeln_ansteuern_Stop_Routine (0424)</t>
  </si>
  <si>
    <t>1. Set Diagnosis (Routines --&gt; Leuchtentest_einzeln_ansteuern_Start_Routine (0424)--&gt;Lampen Number ==   42 Hochvolt-Anzeige rot
AND Lampen mode == active
2. Set Diagnosis (Routines --&gt; Leuchtentest_einzeln_ansteuern_Start_Routine (0424)--&gt;Lampen Number ==  42 Hochvolt-Anzeige rot
AND Lampen mode == inactive</t>
  </si>
  <si>
    <t>1. Set Diagnosis Coding and Adaption --&gt; Warnlampen Write (0325)--&gt;Byte5.42 Hochvolt-Anzeige rot == ein
2. Set Diagnosis Coding and Adaption --&gt; Warnlampen Write (0325)--&gt;Byte5.42 Hochvolt-Anzeige rot == aus</t>
  </si>
  <si>
    <t>1. CAN(HVK_Gesamtst_Spgfreiheit) == 2</t>
  </si>
  <si>
    <t>1. The Hochvolt-Anzeige Rot indicator (Nr.42) light will be displayed:
IconID:0x1590
Farbe (Color):rot
Frequenz (Frequency):statisch
Prüfzyklus (Test cycle)[ms]:25
Position: 20a</t>
  </si>
  <si>
    <t>1. CAN(HVK_Gesamtst_Spgfreiheit) == 3</t>
  </si>
  <si>
    <t xml:space="preserve">1. CAN(MO_EPCL) == 3 </t>
  </si>
  <si>
    <t>1. The EPC-Warnlampe Rot / Motorschutz-Anzeige indicator (Nr.44) light will be displayed:
IconID:0x1675
Farbe (Color):rot
Frequenz (Frequency):statisch
Prüfzyklus (Test cycle)[ms]:
Position: 29a</t>
  </si>
  <si>
    <t xml:space="preserve">1. CAN(HVK_HV_Netz_Warnungen) == 2 </t>
  </si>
  <si>
    <t>1. The Hybrid-Anzeige indicator (Nr.46) light will be displayed:
IconID:0x1770
Farbe (Color):rot
Frequenz (Frequency):statisch
Prüfzyklus (Test cycle)[ms]:25
Position: 37a</t>
  </si>
  <si>
    <t xml:space="preserve">1. E2E(HVK_01) </t>
  </si>
  <si>
    <t xml:space="preserve">1. The PSM off Label indicator (Nr.51) light will be displayed:
IconID:0x1855
Farbe (Color):weiß
Frequenz (Frequency):statisch
Prüfzyklus (Test cycle)[ms]:
Position: 40b
2. The PSM off Label indicator light is not displayed.
</t>
  </si>
  <si>
    <t>1. Set Diagnosis (Routines --&gt; Leuchtentest_einzeln_ansteuern_Start_Routine (0424)--&gt;Lampen Number == 51 PSM off Label
AND Lampen mode == active
2.  Run Diagnosis (Routines --&gt;Leuchtentest_einzeln_ansteuern_Stop_Routine (0424)</t>
  </si>
  <si>
    <t>1. Set Diagnosis (Routines --&gt; Leuchtentest_einzeln_ansteuern_Start_Routine (0424)--&gt;Lampen Number == 51 PSM off Label
AND Lampen mode == active
2. Set Diagnosis (Routines --&gt; Leuchtentest_einzeln_ansteuern_Start_Routine (0424)--&gt;Lampen Number ==  51 PSM off Label
AND Lampen mode == inactive</t>
  </si>
  <si>
    <t>1. Set Diagnosis Coding and Adaption --&gt; Warnlampen Write (0325)--&gt;Byte6.51 PSM off Label == ein
2. Set Diagnosis Coding and Adaption --&gt; Warnlampen Write (0325)--&gt;Byte6.51 PSM off Label == aus</t>
  </si>
  <si>
    <t xml:space="preserve">1. CAN(ASR_Tastung_passiv) == 1
 AND
 CAN(ESP_Tastung_passiv) == 1 </t>
  </si>
  <si>
    <t>1. The PSM off Label indicator (Nr.51) light will be displayed:
IconID:0x1855
Farbe (Color):weiß
Frequenz (Frequency):statisch
Prüfzyklus (Test cycle)[ms]:
Position: 40b</t>
  </si>
  <si>
    <t>1. BAP(SuspensionControl(0x6).ActiveProfile(0x10).ActiveProfile) == 0x06 ("Profile6: SGN sport")</t>
  </si>
  <si>
    <t>1. The Luftfeder_Sport indicator (Nr.53) light will be displayed:
IconID:0x1775
Farbe (Color):weiß
Frequenz (Frequency):statisch
Prüfzyklus (Test cycle)[ms]:
Position: 37</t>
  </si>
  <si>
    <t>1. BAP(SuspensionControl(0x6).ActiveProfile(0x10).ActiveProfile) == 0x07 ("Profile7: GN sport")</t>
  </si>
  <si>
    <t>1. BAP(SuspensionControl(0x6).ActiveProfile(0x10).ActiveProfile) == 0x08 ("Profile8: NN sport")</t>
  </si>
  <si>
    <t>1. BAP(SuspensionControl(0x6).ActiveProfile(0x10).ActiveProfile) == 0x09 ("Profile9: TN sport")</t>
  </si>
  <si>
    <t xml:space="preserve">1. BAP(SuspensionControl(0x6).ActiveProfile(0x10).ActiveProfile) == 0x0A ("Profile10: BN sport") </t>
  </si>
  <si>
    <t xml:space="preserve">1. CAN(WBA_GE_Texte_02) == 4 (eLaunch _Aktiv) </t>
  </si>
  <si>
    <t>1. The E-Launch indicator (Nr.55) light will be displayed:
IconID: -
Farbe (Color):weiß
Frequenz (Frequency):statisch
Prüfzyklus (Test cycle)[ms]:-
Position: -</t>
  </si>
  <si>
    <t xml:space="preserve">BAP(SuspensionControl(0x6).MoveInfo(0x14).VehicleState) = 0x00
AND
BAP(SuspensionControl(0x6).MoveInfo(0x14).CurrentLevel) == 0x02 ("Level2: TN") </t>
  </si>
  <si>
    <t>1. The Tief niveau eins indicator (Nr.66) light will be displayed:
IconID:0x1825
Farbe (Color):weiß
Frequenz (Frequency):statisch
Prüfzyklus (Test cycle)[ms]:
Position:39</t>
  </si>
  <si>
    <t xml:space="preserve">BAP(SuspensionControl(0x6).MoveInfo(0x14).VehicleState) = 0x03
AND
BAP(SuspensionControl(0x6).MoveInfo(0x14).CurrentLevel) == 0x02 ("Level2: TN") </t>
  </si>
  <si>
    <t xml:space="preserve">1. CAN(MO_RedFahrleistung_Lampe) == 1 </t>
  </si>
  <si>
    <t>1. The Low Power  indicator (Nr.71) light will be displayed:
IconID:0x1700
Farbe (Color):gelb
Frequenz (Frequency):statisch
Prüfzyklus (Test cycle)[ms]:
Position: 33a</t>
  </si>
  <si>
    <t xml:space="preserve">1. CAN(MO_E_Texte) == 12 </t>
  </si>
  <si>
    <t xml:space="preserve">1. The Symbol für "Bremsbelag verschlissen" (Nr.80) light will be displayed:
IconID:0x1060 "brake_worn_linings" symbol 
Farbe (Color): yellow
Frequenz (Frequency):statisch
Prüfzyklus (Test cycle)[ms]: 
Position: 10a
2. The Symbol für "Bremsbelag verschlissen" indicator light is not displayed.
</t>
  </si>
  <si>
    <t>1. Set Diagnosis (Routines --&gt; Leuchtentest_einzeln_ansteuern_Start_Routine (0424)--&gt;Lampen Number ==  80 Bremsbelag
AND Lampen mode == active
2.  Run Diagnosis (Routines --&gt;Leuchtentest_einzeln_ansteuern_Stop_Routine (0424)</t>
  </si>
  <si>
    <t>1. Set Diagnosis (Routines --&gt; Leuchtentest_einzeln_ansteuern_Start_Routine (0424)--&gt;Lampen Number ==  80 Bremsbelag
AND Lampen mode == active
2. Set Diagnosis (Routines --&gt; Leuchtentest_einzeln_ansteuern_Start_Routine (0424)--&gt;Lampen Number ==  80 Bremsbelag
AND Lampen mode == inactive</t>
  </si>
  <si>
    <t xml:space="preserve">1. The Symbol für "Bremsbelag verschlissen" (Nr.80) light will be displayed:
IconID:0x1065 "brake_wear_na" symbol in the "USA" variant
Farbe (Color): red
Frequenz (Frequency):statisch
Prüfzyklus (Test cycle)[ms]: 
Position: 10a
2. The Symbol für "Bremsbelag verschlissen" indicator light is not displayed.
</t>
  </si>
  <si>
    <t>1. Set Diagnosis (Routines --&gt; Leuchtentest_einzeln_ansteuern_Start_Routine (0424)--&gt;Lampen Number == 80 Bremsbelag
AND Lampen mode == active
2.  Run Diagnosis (Routines --&gt;Leuchtentest_einzeln_ansteuern_Stop_Routine (0424)</t>
  </si>
  <si>
    <t>1. Set Diagnosis (Routines --&gt; Leuchtentest_einzeln_ansteuern_Start_Routine (0424)--&gt;Lampen Number == 80 Bremsbelag
AND Lampen mode == active
2. Set Diagnosis (Routines --&gt; Leuchtentest_einzeln_ansteuern_Start_Routine (0424)--&gt;Lampen Number ==  80 Bremsbelag
AND Lampen mode == inactive</t>
  </si>
  <si>
    <t>1. Set Diagnosis Coding and Adaption --&gt; Warnlampen Write (0325)--&gt;Byte9.80 Bremsverschleiss == ein
2. Set Diagnosis Coding and Adaption --&gt; Warnlampen Write (0325)--&gt;Byte9.80 Bremsverschleiss == aus</t>
  </si>
  <si>
    <t>1. The Symbol für "Bremsbelag verschlissen" (Nr.80) light will be displayed:
IconID:0x1060 "brake_worn_linings" symbol 
Farbe (Color): yellow
Frequenz (Frequency):statisch
Prüfzyklus (Test cycle)[ms]: 
Position: 10a</t>
  </si>
  <si>
    <t xml:space="preserve">1.  CAN(BCM_Bremsbelag_Sensor) == 1  </t>
  </si>
  <si>
    <t>1. The Symbol für "Bremsbelag verschlissen" (Nr.80) light will be displayed:
IconID:0x1065 "brake_wear_na" symbol in the "USA" variant
Farbe (Color): red
Frequenz (Frequency):statisch
Prüfzyklus (Test cycle)[ms]: 
Position: 10a</t>
  </si>
  <si>
    <t xml:space="preserve">1. The Spoiler (Nr.34) indicator light will be displayed:
IconID:0x1790 "car_suv_spoiler" symbol 
Farbe (Color):weiß
Frequenz (Frequency):statisch
Prüfzyklus (Test cycle)[ms]:
Position: 38b
2. The Spoiler indicator light is not displayed.
</t>
  </si>
  <si>
    <t xml:space="preserve">1. The Spoiler (Nr.34) indicator light will be displayed:
IconID:0x1790 "car_limousine_spoiler" symbol
Farbe (Color):weiß
Frequenz (Frequency):statisch
Prüfzyklus (Test cycle)[ms]:
Position: 38b
2. The Spoiler indicator light is not displayed.
</t>
  </si>
  <si>
    <t xml:space="preserve">1. The Spoiler (Nr.34) indicator light will be displayed:
IconID:0x1790 
Farbe (Color):weiß
Frequenz (Frequency):statisch
Prüfzyklus (Test cycle)[ms]:
Position: 38b
2. The Spoiler indicator light is not displayed.
</t>
  </si>
  <si>
    <t>1. Set Diagnosis (Routines --&gt; Leuchtentest_einzeln_ansteuern_Start_Routine (0424)--&gt;Lampen Number ==  34 Spoiler 
AND Lampen mode == active
2.  Run Diagnosis (Routines --&gt;Leuchtentest_einzeln_ansteuern_Stop_Routine (0424)</t>
  </si>
  <si>
    <t>1. Set Diagnosis (Routines --&gt; Leuchtentest_einzeln_ansteuern_Start_Routine (0424)--&gt;Lampen Number ==   34 Spoiler 
AND Lampen mode == active
2. Set Diagnosis (Routines --&gt; Leuchtentest_einzeln_ansteuern_Start_Routine (0424)--&gt;Lampen Number ==   34 Spoiler  
AND Lampen mode == inactive</t>
  </si>
  <si>
    <t>1. Set Diagnosis Coding and Adaption --&gt; Warnlampen Write (0325)--&gt;Byte4.34 Spoiler == ein
2. Set Diagnosis Coding and Adaption --&gt; Warnlampen Write (0325)--&gt;Byte4.34 Spoiler == aus</t>
  </si>
  <si>
    <t xml:space="preserve">1. CAN(SpoilerSG_Status) == 0x01 </t>
  </si>
  <si>
    <t>1. The Spoiler (Nr.34) indicator light will be displayed:
IconID:0x1790 "car_suv_spoiler" symbol 
Farbe (Color):weiß
Frequenz (Frequency):statisch
Prüfzyklus (Test cycle)[ms]:
Position: 38b</t>
  </si>
  <si>
    <t xml:space="preserve">1. CAN(SpoilerSG_Status) == 0x03 </t>
  </si>
  <si>
    <t>1. The Spoiler (Nr.34) indicator light will be displayed:
IconID:0x1790 "car_limousine_spoiler" symbol
Farbe (Color):weiß
Frequenz (Frequency):0.5 Hz 
Prüfzyklus (Test cycle)[ms]:
Position: 38b</t>
  </si>
  <si>
    <t xml:space="preserve">1. The EPS Gelb/Yellow indicator (Nr.26) light will be displayed:
IconID:0x1075
Farbe (Color):gelb
Frequenz (Frequency):statisch
Prüfzyklus (Test cycle)[ms]:
Position: 11
2. The EPS Gelb/Yellow indicator light is not displayed.
</t>
  </si>
  <si>
    <t>1. Set Diagnosis (Routines --&gt; Leuchtentest_einzeln_ansteuern_Start_Routine (0424)--&gt;Lampen Number ==  26 EPS-Warnlampe
AND Lampen mode == active
2.  Run Diagnosis (Routines --&gt;Leuchtentest_einzeln_ansteuern_Stop_Routine (0424)</t>
  </si>
  <si>
    <t>1. Set Diagnosis (Routines --&gt; Leuchtentest_einzeln_ansteuern_Start_Routine (0424)--&gt;Lampen Number ==   26 EPS-Warnlampe
AND Lampen mode == active
2. Set Diagnosis (Routines --&gt; Leuchtentest_einzeln_ansteuern_Start_Routine (0424)--&gt;Lampen Number ==   26 EPS-Warnlampe 
AND Lampen mode == inactive</t>
  </si>
  <si>
    <t xml:space="preserve">1. CAN(EPS_Warnungen) == 4 </t>
  </si>
  <si>
    <t xml:space="preserve">1. The EPS Gelb/Yellow indicator (Nr.26) light will be displayed:
IconID:0x1075
Farbe (Color):gelb
Frequenz (Frequency):statisch
Prüfzyklus (Test cycle)[ms]: 25
Position: 11
</t>
  </si>
  <si>
    <t xml:space="preserve">1. E2E(LH_EPS_01) </t>
  </si>
  <si>
    <t xml:space="preserve">1. The Licht-Warnlampe indicator (Nr.29) light will be displayed:
IconID:0x1045
Farbe (Color):gelb
Frequenz (Frequency):statisch
Prüfzyklus (Test cycle)[ms]:
Position: 8 (rollierend)
2. The Licht-Warnlampe indicator light is not displayed.
</t>
  </si>
  <si>
    <t>1. Set Diagnosis (Routines --&gt; Leuchtentest_einzeln_ansteuern_Start_Routine (0424)--&gt;Lampen Number ==  29 Licht-Warnlampe
AND Lampen mode == active
2.  Run Diagnosis (Routines --&gt;Leuchtentest_einzeln_ansteuern_Stop_Routine (0424)</t>
  </si>
  <si>
    <t>1. Set Diagnosis (Routines --&gt; Leuchtentest_einzeln_ansteuern_Start_Routine (0424)--&gt;Lampen Number ==   29 Licht-Warnlampe
AND Lampen mode == active
2. Set Diagnosis (Routines --&gt; Leuchtentest_einzeln_ansteuern_Start_Routine (0424)--&gt;Lampen Number ==   29 Licht-Warnlampe
AND Lampen mode == inactive</t>
  </si>
  <si>
    <t>1. CAN(LV_Blinker_li_def) == 1</t>
  </si>
  <si>
    <t xml:space="preserve">1. The Licht-Warnlampe indicator (Nr.29) light will be displayed:
IconID:0x1045
Farbe (Color):gelb
Frequenz (Frequency):statisch
Prüfzyklus (Test cycle)[ms]:
Position: 8 (rollierend)
</t>
  </si>
  <si>
    <t xml:space="preserve">1. CAN(LV_Blinker_re_def) == 1 </t>
  </si>
  <si>
    <t xml:space="preserve">1. CAN(LV_Aussenlicht_def) == 1 </t>
  </si>
  <si>
    <t xml:space="preserve">1. CAN(LV_Abblendlicht_li_def) == 1 </t>
  </si>
  <si>
    <t xml:space="preserve">1. CAN(LV_Abblendlicht_re_def) == 1 </t>
  </si>
  <si>
    <t xml:space="preserve">1. The Blinker links indicator (Nr.11) light will be displayed:
IconID:0x1120
Farbe (Color):grün
Frequenz (Frequency):statisch
Prüfzyklus (Test cycle)[ms]:100
Position: 14
2. The Blinker links indicator light is not displayed.
</t>
  </si>
  <si>
    <t>1. Set Diagnosis (Routines --&gt; Leuchtentest_einzeln_ansteuern_Start_Routine (0424)--&gt;Lampen Number ==  11 Blinker links
AND Lampen mode == active
2.  Run Diagnosis (Routines --&gt;Leuchtentest_einzeln_ansteuern_Stop_Routine (0424)</t>
  </si>
  <si>
    <t>1. Set Diagnosis (Routines --&gt; Leuchtentest_einzeln_ansteuern_Start_Routine (0424)--&gt;Lampen Number ==  11 Blinker links
AND Lampen mode == active
2. Set Diagnosis (Routines --&gt; Leuchtentest_einzeln_ansteuern_Start_Routine (0424)--&gt;Lampen Number ==  11 Blinker links
AND Lampen mode == inactive</t>
  </si>
  <si>
    <t>1. Set Diagnosis Coding and Adaption --&gt; Warnlampen Write (0325)--&gt;Byte1.11 Blinker links == ein
2. Set Diagnosis Coding and Adaption --&gt; Warnlampen Write (0325)--&gt;Byte1.11 Blinker links == aus</t>
  </si>
  <si>
    <t xml:space="preserve">1. CAN(Blinken_li_Kombi_Takt) == 1 </t>
  </si>
  <si>
    <t>1. The Blinker links indicator (Nr.11) light will be displayed:
IconID:0x1120
Farbe (Color):grün
Frequenz (Frequency):statisch
Prüfzyklus (Test cycle)[ms]:25
Position: 14</t>
  </si>
  <si>
    <t xml:space="preserve">1. CAN(NBlinken_li_Kombi_Takt) == 1 </t>
  </si>
  <si>
    <t xml:space="preserve">1. The Blinker rechts indicator (Nr.13) light will be displayed:
IconID:0x1635
Farbe (Color):grün
Frequenz (Frequency):statisch
Prüfzyklus (Test cycle)[ms]:100
Position: 24
2. The Blinker rechts indicator light is not displayed.
</t>
  </si>
  <si>
    <t>1. Set Diagnosis (Routines --&gt; Leuchtentest_einzeln_ansteuern_Start_Routine (0424)--&gt;Lampen Number ==  13 Blinker rechts
AND Lampen mode == active
2.  Run Diagnosis (Routines --&gt;Leuchtentest_einzeln_ansteuern_Stop_Routine (0424)</t>
  </si>
  <si>
    <t>1. Set Diagnosis (Routines --&gt; Leuchtentest_einzeln_ansteuern_Start_Routine (0424)--&gt;Lampen Number ==   13 Blinker rechts
AND Lampen mode == active
2. Set Diagnosis (Routines --&gt; Leuchtentest_einzeln_ansteuern_Start_Routine (0424)--&gt;Lampen Number ==   13 Blinker rechts
AND Lampen mode == inactive</t>
  </si>
  <si>
    <t>1. Set Diagnosis Coding and Adaption --&gt; Warnlampen Write (0325)--&gt;Byte1.13 Blinker rechts == ein
2. Set Diagnosis Coding and Adaption --&gt; Warnlampen Write (0325)--&gt;Byte1.13 Blinker rechts == aus</t>
  </si>
  <si>
    <t>1. CAN(Blinken_re_Kombi_Takt) == 1</t>
  </si>
  <si>
    <t xml:space="preserve">1. The Blinker rechts indicator (Nr.13) light will be displayed:
IconID:0x1635
Farbe (Color):grün
Frequenz (Frequency):statisch
Prüfzyklus (Test cycle)[ms]:25
Position: 24
</t>
  </si>
  <si>
    <t xml:space="preserve">1. CAN(NBlinken_re_Kombi_Takt) == 1 </t>
  </si>
  <si>
    <t xml:space="preserve">1. BAP(BatteryControl(37).Plug(16).PlugState) == 0x1 (plugged) </t>
  </si>
  <si>
    <t>1. The Ladesteckerstatus indicator light (Nr.85) will be displayed:
IconID:0x1335
Farbe (Color):rot
Frequenz (Frequency):statisch
Prüfzyklus (Test cycle)[ms]:
Position: 17a</t>
  </si>
  <si>
    <t>1. Input: CAN(LV_Standlicht_li_def) == 1</t>
  </si>
  <si>
    <t xml:space="preserve">1. Input: CAN(LV_Fernlicht_li_def) == 1 </t>
  </si>
  <si>
    <t>1. Input: CAN(LV_Nebellicht_li_def) == 1</t>
  </si>
  <si>
    <t>1. Input: CAN(LV_Blk_li_Seite_def) == 1</t>
  </si>
  <si>
    <t>1. Input: CAN(LV_Standlicht_re_def) == 1</t>
  </si>
  <si>
    <t>1. Input: CAN(LV_Fernlicht_re_def) == 1</t>
  </si>
  <si>
    <t>1. Input: CAN(LV_Nebellicht_re_def) == 1</t>
  </si>
  <si>
    <t xml:space="preserve">1. Input: CAN(LV_Blk_re_Seite_def) == 1 </t>
  </si>
  <si>
    <t>1. Input: CAN(LH_Bremsl_li_def) == 1</t>
  </si>
  <si>
    <t xml:space="preserve">1. Input: CAN(LH_Schlusslicht_li_def) == 1 </t>
  </si>
  <si>
    <t>1. Input: CAN(LH_Rueckf_li_def) == 1</t>
  </si>
  <si>
    <t xml:space="preserve">1. Input: CAN(LH_Nebel_li_def) == 1 </t>
  </si>
  <si>
    <t>[WarningLightTable]E3PA-G3_PAG_Base_SyRS-0234</t>
  </si>
  <si>
    <t>[WarningLightTable]E3PA-G3_PAG_Base_SyRS-0235</t>
  </si>
  <si>
    <t>[WarningLightTable]E3PA-G3_PAG_Base_SyRS-0236</t>
  </si>
  <si>
    <t>[WarningLightTable]E3PA-G3_PAG_Base_SyRS-0237</t>
  </si>
  <si>
    <t>[WarningLightTable]E3PA-G3_PAG_Base_SyRS-0238</t>
  </si>
  <si>
    <t>[WarningLightTable]E3PA-G3_PAG_Base_SyRS-0239</t>
  </si>
  <si>
    <t>[WarningLightTable]E3PA-G3_PAG_Base_SyRS-0240</t>
  </si>
  <si>
    <t>[WarningLightTable]E3PA-G3_PAG_Base_SyRS-0241</t>
  </si>
  <si>
    <t>[WarningLightTable]E3PA-G3_PAG_Base_SyRS-0242</t>
  </si>
  <si>
    <t>[WarningLightTable]E3PA-G3_PAG_Base_SyRS-0243</t>
  </si>
  <si>
    <t>[WarningLightTable]E3PA-G3_PAG_Base_SyRS-0244</t>
  </si>
  <si>
    <t>[WarningLightTable]E3PA-G3_PAG_Base_SyRS-0245</t>
  </si>
  <si>
    <t>[WarningLightTable]E3PA-G3_PAG_Base_SyRS-0246</t>
  </si>
  <si>
    <t>[WarningLightTable]E3PA-G3_PAG_Base_SyRS-0247</t>
  </si>
  <si>
    <t>[WarningLightTable]E3PA-G3_PAG_Base_SyRS-0248</t>
  </si>
  <si>
    <t>[WarningLightTable]E3PA-G3_PAG_Base_SyRS-0249</t>
  </si>
  <si>
    <t>[WarningLightTable]E3PA-G3_PAG_Base_SyRS-0250</t>
  </si>
  <si>
    <t>[WarningLightTable]E3PA-G3_PAG_Base_SyRS-0251</t>
  </si>
  <si>
    <t>[WarningLightTable]E3PA-G3_PAG_Base_SyRS-0252</t>
  </si>
  <si>
    <t>[WarningLightTable]E3PA-G3_PAG_Base_SyRS-0253</t>
  </si>
  <si>
    <t>[WarningLightTable]E3PA-G3_PAG_Base_SyRS-0254</t>
  </si>
  <si>
    <t>[WarningLightTable]E3PA-G3_PAG_Base_SyRS-0255</t>
  </si>
  <si>
    <t>[WarningLightTable]E3PA-G3_PAG_Base_SyRS-0256</t>
  </si>
  <si>
    <t>[WarningLightTable]E3PA-G3_PAG_Base_SyRS-0257</t>
  </si>
  <si>
    <t>[WarningLightTable]E3PA-G3_PAG_Base_SyRS-0258</t>
  </si>
  <si>
    <t>[WarningLightTable]E3PA-G3_PAG_Base_SyRS-0259</t>
  </si>
  <si>
    <t>[WarningLightTable]E3PA-G3_PAG_Base_SyRS-0260</t>
  </si>
  <si>
    <t>[WarningLightTable]E3PA-G3_PAG_Base_SyRS-0261</t>
  </si>
  <si>
    <t>[WarningLightTable]E3PA-G3_PAG_Base_SyRS-0262</t>
  </si>
  <si>
    <t>[WarningLightTable]E3PA-G3_PAG_Base_SyRS-0263</t>
  </si>
  <si>
    <t>[WarningLightTable]E3PA-G3_PAG_Base_SyRS-0264</t>
  </si>
  <si>
    <t>[WarningLightTable]E3PA-G3_PAG_Base_SyRS-0265</t>
  </si>
  <si>
    <t>[WarningLightTable]E3PA-G3_PAG_Base_SyRS-0266</t>
  </si>
  <si>
    <t>[WarningLightTable]E3PA-G3_PAG_Base_SyRS-0267</t>
  </si>
  <si>
    <t>[WarningLightTable]E3PA-G3_PAG_Base_SyRS-0268</t>
  </si>
  <si>
    <t>[WarningLightTable]E3PA-G3_PAG_Base_SyRS-0269</t>
  </si>
  <si>
    <t>[WarningLightTable]E3PA-G3_PAG_Base_SyRS-0270</t>
  </si>
  <si>
    <t>[WarningLightTable]E3PA-G3_PAG_Base_SyRS-0271</t>
  </si>
  <si>
    <t>[WarningLightTable]E3PA-G3_PAG_Base_SyRS-0272</t>
  </si>
  <si>
    <t>[WarningLightTable]E3PA-G3_PAG_Base_SyRS-0273</t>
  </si>
  <si>
    <t>[WarningLightTable]E3PA-G3_PAG_Base_SyRS-0274</t>
  </si>
  <si>
    <t>[WarningLightTable]E3PA-G3_PAG_Base_SyRS-0275</t>
  </si>
  <si>
    <t>[WarningLightTable]E3PA-G3_PAG_Base_SyRS-0276</t>
  </si>
  <si>
    <t>[WarningLightTable]E3PA-G3_PAG_Base_SyRS-0277</t>
  </si>
  <si>
    <t>[WarningLightTable]E3PA-G3_PAG_Base_SyRS-0278</t>
  </si>
  <si>
    <t>[WarningLightTable]E3PA-G3_PAG_Base_SyRS-0279</t>
  </si>
  <si>
    <t>[WarningLightTable]E3PA-G3_PAG_Base_SyRS-0280</t>
  </si>
  <si>
    <t>[WarningLightTable]E3PA-G3_PAG_Base_SyRS-0281</t>
  </si>
  <si>
    <t>[WarningLightTable]E3PA-G3_PAG_Base_SyRS-0282</t>
  </si>
  <si>
    <t>[WarningLightTable]E3PA-G3_PAG_Base_SyRS-0283</t>
  </si>
  <si>
    <t>[WarningLightTable]E3PA-G3_PAG_Base_SyRS-0284</t>
  </si>
  <si>
    <t>[WarningLightTable]E3PA-G3_PAG_Base_SyRS-0285</t>
  </si>
  <si>
    <t>[WarningLightTable]E3PA-G3_PAG_Base_SyRS-0286</t>
  </si>
  <si>
    <t>[WarningLightTable]E3PA-G3_PAG_Base_SyRS-0287</t>
  </si>
  <si>
    <t>[WarningLightTable]E3PA-G3_PAG_Base_SyRS-0288</t>
  </si>
  <si>
    <t>[WarningLightTable]E3PA-G3_PAG_Base_SyRS-0289</t>
  </si>
  <si>
    <t>[WarningLightTable]E3PA-G3_PAG_Base_SyRS-0290</t>
  </si>
  <si>
    <t>[WarningLightTable]E3PA-G3_PAG_Base_SyRS-0291</t>
  </si>
  <si>
    <t>[WarningLightTable]E3PA-G3_PAG_Base_SyRS-0292</t>
  </si>
  <si>
    <t>[WarningLightTable]E3PA-G3_PAG_Base_SyRS-0293</t>
  </si>
  <si>
    <t>[WarningLightTable]E3PA-G3_PAG_Base_SyRS-0294</t>
  </si>
  <si>
    <t>[WarningLightTable]E3PA-G3_PAG_Base_SyRS-0295</t>
  </si>
  <si>
    <t>[WarningLightTable]E3PA-G3_PAG_Base_SyRS-0296</t>
  </si>
  <si>
    <t>[WarningLightTable]E3PA-G3_PAG_Base_SyRS-0297</t>
  </si>
  <si>
    <t>[WarningLightTable]E3PA-G3_PAG_Base_SyRS-0298</t>
  </si>
  <si>
    <t>[WarningLightTable]E3PA-G3_PAG_Base_SyRS-0299</t>
  </si>
  <si>
    <t>[WarningLightTable]E3PA-G3_PAG_Base_SyRS-0300</t>
  </si>
  <si>
    <t>[WarningLightTable]E3PA-G3_PAG_Base_SyRS-0301</t>
  </si>
  <si>
    <t>[WarningLightTable]E3PA-G3_PAG_Base_SyRS-0302</t>
  </si>
  <si>
    <t>[WarningLightTable]E3PA-G3_PAG_Base_SyRS-0303</t>
  </si>
  <si>
    <t>[WarningLightTable]E3PA-G3_PAG_Base_SyRS-0304</t>
  </si>
  <si>
    <t>[WarningLightTable]E3PA-G3_PAG_Base_SyRS-0305</t>
  </si>
  <si>
    <t>[WarningLightTable]E3PA-G3_PAG_Base_SyRS-0306</t>
  </si>
  <si>
    <t>[WarningLightTable]E3PA-G3_PAG_Base_SyRS-0307</t>
  </si>
  <si>
    <t>[WarningLightTable]E3PA-G3_PAG_Base_SyRS-0308</t>
  </si>
  <si>
    <t>[WarningLightTable]E3PA-G3_PAG_Base_SyRS-0309</t>
  </si>
  <si>
    <t>[WarningLightTable]E3PA-G3_PAG_Base_SyRS-0310</t>
  </si>
  <si>
    <t>[WarningLightTable]E3PA-G3_PAG_Base_SyRS-0311</t>
  </si>
  <si>
    <t>[WarningLightTable]E3PA-G3_PAG_Base_SyRS-0312</t>
  </si>
  <si>
    <t>[WarningLightTable]E3PA-G3_PAG_Base_SyRS-0357</t>
  </si>
  <si>
    <t>[WarningLightTable]E3PA-G3_PAG_Base_SyRS-0358</t>
  </si>
  <si>
    <t>[WarningLightTable]E3PA-G3_PAG_Base_SyRS-0359</t>
  </si>
  <si>
    <t>[WarningLightTable]E3PA-G3_PAG_Base_SyRS-0360</t>
  </si>
  <si>
    <t>[WarningLightTable]E3PA-G3_PAG_Base_SyRS-0361</t>
  </si>
  <si>
    <t>[WarningLightTable]E3PA-G3_PAG_Base_SyRS-0362</t>
  </si>
  <si>
    <t xml:space="preserve">1. Input: CAN(RDK_FMVSS138_MIL) == 1 </t>
  </si>
  <si>
    <t xml:space="preserve">1. The Reifendruck  indicator light will be displayed:
IconID:0x1055
Farbe (Color):gelb (yellow)
Frequenz (Frequency):1 Hz
Prüfzyklus (Test cycle)[ms]:-
Position: 9a
</t>
  </si>
  <si>
    <t xml:space="preserve">1. Set: TIMEOUT(RDK_02) </t>
  </si>
  <si>
    <t xml:space="preserve">1. Input: CAN(RDK_Warnungen_02) == 1 </t>
  </si>
  <si>
    <t xml:space="preserve">1. The Reifendruck  indicator light will be displayed:
IconID:0x1055
Farbe (Color):gelb (yellow)
Frequenz (Frequency):statisch
Prüfzyklus (Test cycle)[ms]:-
Position: 9a
</t>
  </si>
  <si>
    <t xml:space="preserve">1. Input: CAN(RDK_Warnungen_02) == 23 </t>
  </si>
  <si>
    <t xml:space="preserve">1. Input: CAN(RDK_Warnungen_02) == 24 </t>
  </si>
  <si>
    <t xml:space="preserve">1. Input: CAN(RDK_Warnungen_02) == 27 </t>
  </si>
  <si>
    <t xml:space="preserve">1. Input: CAN(RDK_W_1_Reifen_HL) == 1 </t>
  </si>
  <si>
    <t xml:space="preserve">1. Input: CAN(RDK_W_1_Reifen_HR) == 1 </t>
  </si>
  <si>
    <t xml:space="preserve">1. Input: CAN(RDK_W_1_Reifen_VL) == 1 </t>
  </si>
  <si>
    <t xml:space="preserve">1. Input: CAN(RDK_W_1_Reifen_VR) == 1 </t>
  </si>
  <si>
    <t xml:space="preserve">1. Input: CAN(RDK_Warnungen_02) == 6 </t>
  </si>
  <si>
    <t>1. The Reifendruck  indicator light will be displayed:
IconID:0x1055
Farbe (Color):gelb (yellow)
Frequenz (Frequency):statisch
Prüfzyklus (Test cycle)[ms]:-
Position: 9a</t>
  </si>
  <si>
    <t xml:space="preserve">1. Input: (RDK_W_2_Reifen_VL) == 1 </t>
  </si>
  <si>
    <t xml:space="preserve">1. Input: (RDK_W_2_Reifen_VR) == 1 </t>
  </si>
  <si>
    <t>1. Input: (RDK_W_2_Reifen_HL) == 1</t>
  </si>
  <si>
    <t xml:space="preserve">1. Input: CAN(RDK_W_2_Reifen_HR) == 1 </t>
  </si>
  <si>
    <t xml:space="preserve">1. Input: CAN(AWV_Warnung) == 1 </t>
  </si>
  <si>
    <t>1. The PAS Symbol Latentwarnung indicator light will be displayed:
IconID:0x1520
Farbe (Color):gelb (yellow)
Frequenz (Frequency):statisch
Prüfzyklus (Test cycle)[ms]:
Position: 18a</t>
  </si>
  <si>
    <t xml:space="preserve">1. Input: CAN(SC_PreCrash_Warnung) == 1 </t>
  </si>
  <si>
    <t xml:space="preserve">1. Input: CAN(ACC_Optischer_Fahrerhinweis) == 1 </t>
  </si>
  <si>
    <t>1. The AWV prewarning Symbol in Rot
(Latentwarnungsanzeige in Tube 2- Tube B) indicator light will be displayed:
IconID:0x1515
Farbe (Color):rot (red)
Frequenz (Frequency):statisch
Prüfzyklus (Test cycle)[ms]:
Position: 18a</t>
  </si>
  <si>
    <t>1. Input: CAN(EA_Texte) == 2</t>
  </si>
  <si>
    <t>1. The HandsOffOn indicator light will be displayed:
IconID:0x1085
Farbe (Color):rot (red)
Frequenz (Frequency):statisch
Prüfzyklus (Test cycle)[ms]:
Position: 13</t>
  </si>
  <si>
    <t>1. Input: CAN(EA_Texte) == 3</t>
  </si>
  <si>
    <t>1. Input: CAN(EA_Texte) == 9</t>
  </si>
  <si>
    <t>1. Input: CAN(LDW_Texte) == 4</t>
  </si>
  <si>
    <t>1. Input: CAN(LDW_Gong) == 3 AND
CAN(EA_Texte) == 0</t>
  </si>
  <si>
    <t>1. Input: CAN(LDW_Gong) == 3 AND
CAN(EA_Texte) == 1</t>
  </si>
  <si>
    <t>1. Input: CAN(LDW_Gong) == 3 AND
CAN(EA_Texte) == 4</t>
  </si>
  <si>
    <t>1. Input: CAN(LDW_Gong) == 3 AND
CAN(EA_Texte) == 5</t>
  </si>
  <si>
    <t>1. Input: CAN(LDW_Gong) == 3 AND
CAN(EA_Texte) == 6</t>
  </si>
  <si>
    <t>1. Input: CAN(LDW_Gong) == 3 AND
CAN(EA_Texte) == 7</t>
  </si>
  <si>
    <t>1. Input: CAN(LDW_Gong) == 3 AND
CAN(EA_Texte) == 8</t>
  </si>
  <si>
    <t>1. Input: CAN(LDW_Gong) == 3 AND
CAN(EA_Texte) == 9</t>
  </si>
  <si>
    <t>1. Input: CAN(LDW_Gong) == 3 AND
CAN(EA_Texte) == 10</t>
  </si>
  <si>
    <t>1. Input: CAN(LDW_Gong) == 3 AND
CAN(EA_Texte) == 11</t>
  </si>
  <si>
    <t>1. Input: CAN(LDW_Gong) == 3 AND
CAN(EA_Texte) == 12</t>
  </si>
  <si>
    <t>1. Input: CAN(LDW_Gong) == 3 AND
CAN(EA_Texte) == 14</t>
  </si>
  <si>
    <t>1. Input: CAN(LDW_Gong) == 3 AND
CAN(EA_Texte) == 15</t>
  </si>
  <si>
    <t>1. Input: CAN(LDW_Texte) == 11</t>
  </si>
  <si>
    <t>1. Input: CAN(EA_Texte) == 1</t>
  </si>
  <si>
    <t xml:space="preserve">1.Input: CAN(EA_Texte) == 8 </t>
  </si>
  <si>
    <t>1. The C Warning Gelb/Yellow indicator light will be displayed:
IconID:0x1735
Farbe (Color):gelb (yellow)
Frequenz (Frequency):statisch
Prüfzyklus (Test cycle)[ms]:
Position: 34
2. The C Warning Gelb/Yellow   indicator light is not displayed.</t>
  </si>
  <si>
    <t>1. The C Warning Gelb/Yellow indicator light will be displayed:
IconID:0x1735
Farbe (Color):gelb (yellow)
Frequenz (Frequency):statisch
Prüfzyklus (Test cycle)[ms]:
Position: 34
2. The C Warning Gelb/Yellow  indicator light is not displayed.</t>
  </si>
  <si>
    <t>1. The C Warning Gelb/Yellow indicator light will be displayed:
IconID:0x1735
Farbe (Color):gelb (yellow)
Frequenz (Frequency):statisch
Prüfzyklus (Test cycle)[ms]:
Position: 34
2. The C Warning Gelb/Yellow indicator light is not displayed.</t>
  </si>
  <si>
    <t>1. Set Diagnosis (Routines --&gt; Leuchtentest_einzeln_ansteuern_Start_Routine (0424)--&gt;Lampen Number ==  30 Zentrale-Warnlampe
AND Lampen mode == active
2.  Run Diagnosis (Routines --&gt;Leuchtentest_einzeln_ansteuern_Stop_Routine (0424)</t>
  </si>
  <si>
    <t>1. Set Diagnosis (Routines --&gt; Leuchtentest_einzeln_ansteuern_Start_Routine (0424)--&gt;Lampen Number ==30 Zentrale-Warnlampe
AND Lampen mode == active
2. Set Diagnosis (Routines --&gt; Leuchtentest_einzeln_ansteuern_Start_Routine (0424)--&gt;Lampen Number == 30 Zentrale-Warnlampe
AND Lampen mode == inactive</t>
  </si>
  <si>
    <t>1. Input: CAN(MO_Motorlaufwarnung) == 1</t>
  </si>
  <si>
    <t>1. The C Warning Gelb/Yellow indicator light will be displayed:
IconID:0x1735
Farbe (Color):gelb (yellow)
Frequenz (Frequency):statisch
Prüfzyklus (Test cycle)[ms]:
Position: 34</t>
  </si>
  <si>
    <t>1. Input: CAN(MO_Verlassenswarnung) == 1</t>
  </si>
  <si>
    <t>Input: CAN(E_Sound_Texte) == 2
 AND
CAN(E_Sound_verbaut) == 1</t>
  </si>
  <si>
    <t>1. The E-Sound-Symbol indicator light will be displayed:
IconID:0x1745 symbol car_suv_sound_off
Farbe (Color):gelb (yellow)
Frequenz (Frequency):statisch
Prüfzyklus (Test cycle)[ms]:
Position: 36</t>
  </si>
  <si>
    <t>Input:  CAN(E_Sound_Texte) == 1
 AND
 CAN(E_Sound_verbaut) == 1</t>
  </si>
  <si>
    <t>Input:  CAN(E_Sound_Texte) == 7
AND
 CAN(E_Sound_verbaut) == 1</t>
  </si>
  <si>
    <t>1. The E-Sound-Symbol indicator light will be displayed:
IconID:0x1745 Symbol "car_limousine_sound_off"
Farbe (Color):gelb (yellow)
Frequenz (Frequency):statisch
Prüfzyklus (Test cycle)[ms]:
Position: 36</t>
  </si>
  <si>
    <t>Input: TIMEOUT(AGA_01)
 AND
 CAN(E_Sound_verbaut) == 1</t>
  </si>
  <si>
    <t>1. Set Diagnosis (Coding and Adaption) --&gt; 0325 Warnlampen Write --&gt;Byte 3.31 E-Sound-Symbol == ein
2. Set Diagnosis (Coding and Adaption) --&gt; 0325 Warnlampen Write --&gt;Byte 3.31 E-Sound-Symbol == aus</t>
  </si>
  <si>
    <t>1. The E-Sound-Symbol indicator light will be displayed:
IconID:0x1745
Farbe (Color):gelb (yellow)
Frequenz (Frequency):statisch
Prüfzyklus (Test cycle)[ms]:
Position: 36</t>
  </si>
  <si>
    <t>1. The Airbag-SILA indicator light will be displayed:
IconID:0x1020
Farbe (Color):rot (red)
Frequenz (Frequency):statisch
Prüfzyklus (Test cycle)[ms]:100
Position: 5
2. The Airbag-SILA indicator light is not displayed</t>
  </si>
  <si>
    <t>1. Set Diagnosis (Routines --&gt; Leuchtentest_einzeln_ansteuern_Start_Routine (0424)--&gt;Lampen Number ==  7 Airbag-SILA 
AND Lampen mode == active
2.  Run Diagnosis (Routines --&gt;Leuchtentest_einzeln_ansteuern_Stop_Routine (0424)</t>
  </si>
  <si>
    <t>1. Set Diagnosis (Routines --&gt; Leuchtentest_einzeln_ansteuern_Start_Routine (0424)--&gt;Lampen Number == 7 Airbag-SILA 
AND Lampen mode == active
2. Set Diagnosis (Routines --&gt; Leuchtentest_einzeln_ansteuern_Start_Routine (0424)--&gt;Lampen Number ==  7 Airbag-SILA 
AND Lampen mode == inactive</t>
  </si>
  <si>
    <t xml:space="preserve">1. Input: CAN(AB_Lampe) == 1 </t>
  </si>
  <si>
    <t>1. The Airbag-SILA indicator light will be displayed:
IconID:0x1020
Farbe (Color):rot (red)
Frequenz (Frequency):statisch
Prüfzyklus (Test cycle)[ms]:25
Position: 5</t>
  </si>
  <si>
    <t xml:space="preserve">1. Set: E2E(Airbag_01) </t>
  </si>
  <si>
    <t>1. The Airbag-SILA indicator light will be displayed:
IconID:0x1020
Farbe (Color):rot (red)
Frequenz (Frequency):statisch
Prüfzyklus (Test cycle)[ms]:-
Position: 5</t>
  </si>
  <si>
    <t>1. The Gurtwarnung
SBR (SeatBeltReminder) indicator light will be displayed:
IconID:0x1015
Farbe (Color):rot (red)
Frequenz (Frequency):statisch
Prüfzyklus (Test cycle)[ms]:100
Position: 4
2. The Gurtwarnung
SBR (SeatBeltReminder) indicator light is not displayed</t>
  </si>
  <si>
    <t>1. Set Diagnosis (Routines --&gt; Leuchtentest_einzeln_ansteuern_Start_Routine (0424)--&gt;Lampen Number ==  9 Gurtwarnung
AND Lampen mode == active
2.  Run Diagnosis (Routines --&gt;Leuchtentest_einzeln_ansteuern_Stop_Routine (0424)</t>
  </si>
  <si>
    <t>1. Set Diagnosis (Routines --&gt; Leuchtentest_einzeln_ansteuern_Start_Routine (0424)--&gt;Lampen Number == 9 Gurtwarnung 
AND Lampen mode == active
2. Set Diagnosis (Routines --&gt; Leuchtentest_einzeln_ansteuern_Start_Routine (0424)--&gt;Lampen Number ==  9 Gurtwarnung
AND Lampen mode == inactive</t>
  </si>
  <si>
    <t>1. Set Diagnosis (Coding and Adaption) --&gt; 0325 Warnlampen Write --&gt;Byte 1.9 Gurtwarnung== ein
2. Set Diagnosis (Coding and Adaption) --&gt; 0325 Warnlampen Write --&gt;Byte 1.9 Gurtwarnung == aus</t>
  </si>
  <si>
    <t>1. The Standheizung-Symbol indicator light will be displayed:
IconID:0x1640
Farbe (Color):weiß (white)
Frequenz (Frequency):statisch
Prüfzyklus (Test cycle)[ms]:
Position: 25b
2. The Standheizung-Symbol indicator light is not displayed</t>
  </si>
  <si>
    <t>1. Set Diagnosis (Routines --&gt; Leuchtentest_einzeln_ansteuern_Start_Routine (0424)--&gt;Lampen Number ==  35 Standheizung-Symbol
AND Lampen mode == active
2.  Run Diagnosis (Routines --&gt;Leuchtentest_einzeln_ansteuern_Stop_Routine (0424)</t>
  </si>
  <si>
    <t>1. Set Diagnosis (Routines --&gt; Leuchtentest_einzeln_ansteuern_Start_Routine (0424)--&gt;Lampen Number == 35 Standheizung-Symbol
AND Lampen mode == active
2. Set Diagnosis (Routines --&gt; Leuchtentest_einzeln_ansteuern_Start_Routine (0424)--&gt;Lampen Number ==  35 Standheizung-Symbol
AND Lampen mode == inactive</t>
  </si>
  <si>
    <t>1. Set Diagnosis (Coding and Adaption) --&gt; 0325 Warnlampen Write --&gt;Byte 4.35 Standheizung-Symbol == ein
2. Set Diagnosis (Coding and Adaption) --&gt; 0325 Warnlampen Write --&gt;Byte 4.35 Standheizung-Symbol == aus</t>
  </si>
  <si>
    <t>1. Input: CAN(STH_LED)== 0
2. Input: CAN(STH_LED) ==1</t>
  </si>
  <si>
    <t>2. The Standheizung-Symbol indicator light will be displayed for 10 min:
IconID:0x1640
Farbe (Color):weiß (white)
Frequenz (Frequency):statisch
Prüfzyklus (Test cycle)[ms]:
Position: 25b
After 10 min icon deactivated</t>
  </si>
  <si>
    <t>1. Input: CAN(KL_STH_aktiv)== 0
2. Input: CAN(KL_STH_aktiv)==1</t>
  </si>
  <si>
    <t>1. Input: CAN(KL_STL_aktiv)== 0
2. Input: CAN(KL_STL_aktiv)==1</t>
  </si>
  <si>
    <t xml:space="preserve">1. Input: CAN(STH_LED)== 0
2. Input: CAN(STH_LED) ==1
3. Change CAN(STH_LED) == 0 AND CAN(KL_STH_aktiv)==0 AND CAN(KL_STL_aktiv) ==0 before 10 min </t>
  </si>
  <si>
    <t>2. The Standheizung-Symbol indicator light will be displayed for 10 min:
IconID:0x1640
Farbe (Color):weiß (white)
Frequenz (Frequency):statisch
Prüfzyklus (Test cycle)[ms]:
Position: 25b
3. The Standheizung-Symbol indicator light will be deactive immediately</t>
  </si>
  <si>
    <t xml:space="preserve">1. Input: CAN(KL_STH_aktiv)== 0
2. Input: CAN(KL_STH_aktiv)==1
3. Change CAN(STH_LED) == 0 AND CAN(KL_STH_aktiv)==0 AND CAN(KL_STL_aktiv) ==0 before 10 min </t>
  </si>
  <si>
    <t xml:space="preserve">1. Input: CAN(KL_STL_aktiv)== 0
2. Input: CAN(KL_STL_aktiv)==1
3. Change CAN(STH_LED) == 0 AND CAN(KL_STH_aktiv)==0 AND CAN(KL_STL_aktiv) ==0 before 10 min </t>
  </si>
  <si>
    <t>2. The Standheizung-Symbol indicator light will be displayed for 10 min
IconID:0x1640
Farbe (Color):weiß (white)
Frequenz (Frequency):statisch
Prüfzyklus (Test cycle)[ms]:
Position: 25b
After 10 min icon deactivated</t>
  </si>
  <si>
    <t>2. The Standheizung-Symbol indicator light will be displayed for 10 min
IconID:0x1640
Farbe (Color):weiß (white)
Frequenz (Frequency):statisch
Prüfzyklus (Test cycle)[ms]:
Position: 25b
3. The Standheizung-Symbol indicator light will be deactive immediately</t>
  </si>
  <si>
    <t xml:space="preserve">1. Input: CAN(STH_LED)== 0
2. Input: CAN(STH_LED) ==1
3. Timeout(STH_01) AND Timeout(Klima_03) before 10 min </t>
  </si>
  <si>
    <t xml:space="preserve">1. Input: CAN(KL_STH_aktiv)== 0
2. Input: CAN(KL_STH_aktiv)==1
3. Timeout(STH_01) AND Timeout(Klima_03) before 10 min </t>
  </si>
  <si>
    <t xml:space="preserve">1. Input: CAN(KL_STL_aktiv)== 0
2. Input: CAN(KL_STL_aktiv)==1
3. Timeout(STH_01) AND Timeout(Klima_03) before 10 min </t>
  </si>
  <si>
    <t xml:space="preserve">1. Set BAP(BatteryControl(0x25).ClimateState(0x12).ClimateState) == 12(0xC "running") </t>
  </si>
  <si>
    <t>1. The Standheizung-Symbol indicator light will be displayed for 10 min
IconID:0x1640
Farbe (Color):weiß (white)
Frequenz (Frequency):statisch
Prüfzyklus (Test cycle)[ms]:
Position: 25b
After 10 min icon will be deactivated</t>
  </si>
  <si>
    <t>1. Set BAP(BatteryControl(0x25).ClimateState(0x12).ClimateState) == 12(0xC "running") 
2. Change to BAP(BatteryControl(0x25).ClimateState(0x12).ClimateState) != 0xC before 10 min</t>
  </si>
  <si>
    <t>1. The Standheizung-Symbol indicator light will be displayed for 10 min
IconID:0x1640
Farbe (Color):weiß (white)
Frequenz (Frequency):statisch
Prüfzyklus (Test cycle)[ms]:
Position: 25b
After 10 min icon will be deactivated
2. The Standheizung-Symbol indicator light will be deactivated immediately</t>
  </si>
  <si>
    <t>1. Set BAP(BatteryControl(0x25).ClimateState(0x12).ClimateState) == 12(0xC "running") 
2. Change to BAP(BatteryControl(0x25).ClimateState(0x12).ClimateState) == 1 before 10 min</t>
  </si>
  <si>
    <t>2. The Standheizung-Symbol indicator light will be deactivated immediately</t>
  </si>
  <si>
    <t>1. Set BAP(BatteryControl(0x25).ClimateState(0x12).ClimateState) == 12(0xC "running") 
2. Change to BAP(BatteryControl(0x25).ClimateState(0x12).ClimateState) == 2 before 10 min</t>
  </si>
  <si>
    <t>1. Set BAP(BatteryControl(0x25).ClimateState(0x12).ClimateState) == 12(0xC "running") 
2. Change to BAP(BatteryControl(0x25).ClimateState(0x12).ClimateState) == 3 before 10 min</t>
  </si>
  <si>
    <t>1. Set BAP(BatteryControl(0x25).ClimateState(0x12).ClimateState) == 12(0xC "running") 
2. Change to BAP(BatteryControl(0x25).ClimateState(0x12).ClimateState) == 4 before 10 min</t>
  </si>
  <si>
    <t>1. Set BAP(BatteryControl(0x25).ClimateState(0x12).ClimateState) == 12(0xC "running") 
2. Change to BAP(BatteryControl(0x25).ClimateState(0x12).ClimateState) == 5 before 10 min</t>
  </si>
  <si>
    <t>1. Set BAP(BatteryControl(0x25).ClimateState(0x12).ClimateState) == 12(0xC "running") 
2. Change to BAP(BatteryControl(0x25).ClimateState(0x12).ClimateState) == 6 before 10 min</t>
  </si>
  <si>
    <t>1. Set BAP(BatteryControl(0x25).ClimateState(0x12).ClimateState) == 12(0xC "running") 
2. Change to BAP(BatteryControl(0x25).ClimateState(0x12).ClimateState) == 7 before 10 min</t>
  </si>
  <si>
    <t>1. Set BAP(BatteryControl(0x25).ClimateState(0x12).ClimateState) == 12(0xC "running") 
2. Change to BAP(BatteryControl(0x25).ClimateState(0x12).ClimateState) == 8 before 10 min</t>
  </si>
  <si>
    <t>1. Set BAP(BatteryControl(0x25).ClimateState(0x12).ClimateState) == 12(0xC "running") 
2. Change to BAP(BatteryControl(0x25).ClimateState(0x12).ClimateState) == 9 before 10 min</t>
  </si>
  <si>
    <t>1. Set BAP(BatteryControl(0x25).ClimateState(0x12).ClimateState) == 12(0xC "running") 
2. Change to BAP(BatteryControl(0x25).ClimateState(0x12).ClimateState) == 10 before 10 min</t>
  </si>
  <si>
    <t>1. Set BAP(BatteryControl(0x25).ClimateState(0x12).ClimateState) == 12(0xC "running") 
2. Change to BAP(BatteryControl(0x25).ClimateState(0x12).ClimateState) == 11 before 10 min</t>
  </si>
  <si>
    <t>1. Set BAP(BatteryControl(0x25).ClimateState(0x12).ClimateState) == 12(0xC "running") 
2. Change to BAP(BatteryControl(0x25).ClimateState(0x12).ClimateState) == 13 before 10 min</t>
  </si>
  <si>
    <t>1. Set BAP(BatteryControl(0x25).ClimateState(0x12).ClimateState) == 12(0xC "running") 
2. Change to BAP(BatteryControl(0x25).ClimateState(0x12).ClimateState) == 14 before 10 min</t>
  </si>
  <si>
    <t>1. Set BAP(BatteryControl(0x25).ClimateState(0x12).ClimateState) == 12(0xC "running") 
2. Change to BAP(BatteryControl(0x25).ClimateState(0x12).ClimateState) == 15 before 10 min</t>
  </si>
  <si>
    <t>1. The Standheizung Restlaufzeit indicator light will be displayed:
IconID:0x1640
Farbe (Color):weiß (white)
Frequenz (Frequency):statisch
Prüfzyklus (Test cycle)[ms]:
Position: 25b
2. The Standheizung Restlaufzeit indicator light is not displayed</t>
  </si>
  <si>
    <t>1. Set Diagnosis (Routines --&gt; Leuchtentest_einzeln_ansteuern_Start_Routine (0424)--&gt;Lampen Number ==  37 standheizung-counter
AND Lampen mode == active
2.  Run Diagnosis (Routines --&gt;Leuchtentest_einzeln_ansteuern_Stop_Routine (0424)</t>
  </si>
  <si>
    <t>1. Set Diagnosis (Routines --&gt; Leuchtentest_einzeln_ansteuern_Start_Routine (0424)--&gt;Lampen Number == 37 Standheizung-counter
AND Lampen mode == active
2. Set Diagnosis (Routines --&gt; Leuchtentest_einzeln_ansteuern_Start_Routine (0424)--&gt;Lampen Number == 37 Standheizung-counter
AND Lampen mode == inactive</t>
  </si>
  <si>
    <t>1. Set Diagnosis (Coding and Adaption) --&gt; 0325 Warnlampen Write --&gt;Byte_4.37 Standheizung-counter == ein
2. Set Diagnosis (Coding and Adaption) --&gt; 0325 Warnlampen Write --&gt;Byte_4.37 Standheizung-counter == aus</t>
  </si>
  <si>
    <t xml:space="preserve">1. Input: BAP(BatteryControl(37).ClimateState(0x12).ClimatingTime) = 10 min 
2. Input: BAP(BatteryControl(0x25).ClimateState(0x12).ClimateState) == 12 (0xC  - "running") </t>
  </si>
  <si>
    <t>2. The Standheizung Restlaufzeit indicator light will be displayed:
IconID:0x1640
Farbe (Color):weiß (white)
Frequenz (Frequency):statisch
Prüfzyklus (Test cycle)[ms]:
Position: 25b
Check on RBS trace window with keyword: "KL_STH_Betriebsdauer", trace display climate remaining duration time in x:xx</t>
  </si>
  <si>
    <t>1. Input: BAP(BatteryControl(37).ClimateState(0x12).ClimatingTime) = 10 min 
2. Input: BAP(BatteryControl(0x25).ClimateState(0x12).ClimateState) == 12 (0xC  - "running") 
3. Wait for 10 min</t>
  </si>
  <si>
    <t>3. Check on RBS trace window with keyword: "KL_STH_Betriebsdauer", trace display climate remaining duration time in 0:00</t>
  </si>
  <si>
    <t>1. The Abblendlicht indicator light will be displayed:
IconID:0x1034
Farbe (Color):grün (green)
Frequenz (Frequency):statisch
Prüfzyklus (Test cycle)[ms]:100
Position: 6
2. The Abblendlicht indicator light is not displayed</t>
  </si>
  <si>
    <t>1. Set Diagnosis (Routines --&gt; Leuchtentest_einzeln_ansteuern_Start_Routine (0424)--&gt;Lampen Number ==  5 Abblendlicht
AND Lampen mode == active
2.  Run Diagnosis (Routines --&gt;Leuchtentest_einzeln_ansteuern_Stop_Routine (0424)</t>
  </si>
  <si>
    <t>1. Set Diagnosis (Routines --&gt; Leuchtentest_einzeln_ansteuern_Start_Routine (0424)--&gt;Lampen Number == 5 Abblendlicht
AND Lampen mode == active
2. Set Diagnosis (Routines --&gt; Leuchtentest_einzeln_ansteuern_Start_Routine (0424)--&gt;Lampen Number == 5 Abblendlicht
AND Lampen mode == inactive</t>
  </si>
  <si>
    <t xml:space="preserve">Input: CAN(LV_FLA_aktiv_Anzeige) == 0
 AND
 CAN(LV_Fernlicht_Anzeige) == 0
 AND
 CAN(LV_Abblendlicht_Anzeige) == 1 </t>
  </si>
  <si>
    <t>1. The Abblendlicht indicator light will be displayed:
IconID:0x1034
Farbe (Color):grün (green)
Frequenz (Frequency):statisch
Prüfzyklus (Test cycle)[ms]:25
Position: 6</t>
  </si>
  <si>
    <t>1. The AFS
(Adaptive Front-Lighting System) indicator light will be displayed:
IconID:0x1035
Farbe (Color):gelb (yellow)
Frequenz (Frequency):statisch
Prüfzyklus (Test cycle)[ms]:100
Position: 8 (rollierend)
2. The AFS
(Adaptive Front-Lighting System) indicator light is not displayed</t>
  </si>
  <si>
    <t>1. Set Diagnosis (Routines --&gt; Leuchtentest_einzeln_ansteuern_Start_Routine (0424)--&gt;Lampen Number ==  8 AFS
AND Lampen mode == active
2.  Run Diagnosis (Routines --&gt;Leuchtentest_einzeln_ansteuern_Stop_Routine (0424)</t>
  </si>
  <si>
    <t>1. Set Diagnosis (Routines --&gt; Leuchtentest_einzeln_ansteuern_Start_Routine (0424)--&gt;Lampen Number == 8 AFS
AND Lampen mode == active
2. Set Diagnosis (Routines --&gt; Leuchtentest_einzeln_ansteuern_Start_Routine (0424)--&gt;Lampen Number == 8 AFS
AND Lampen mode == inactive</t>
  </si>
  <si>
    <t>1. Set Diagnosis (Coding and Adaption) --&gt; 0325 Warnlampen Write --&gt;Byte 0.8 AFS == ein
2. Set Diagnosis (Coding and Adaption) --&gt; 0325 Warnlampen Write --&gt;Byte 0.8 AFS == aus</t>
  </si>
  <si>
    <t xml:space="preserve">1. Set: TIMEOUT(LWR_AFS_01) </t>
  </si>
  <si>
    <t>1. The AFS
(Adaptive Front-Lighting System) indicator light will be displayed:
IconID:0x1035
Farbe (Color):gelb (yellow)
Frequenz (Frequency):statisch
Prüfzyklus (Test cycle)[ms]:100
Position: 8</t>
  </si>
  <si>
    <t xml:space="preserve">1. Input: CAN(AFS_LED_Blinkmode) == 1 </t>
  </si>
  <si>
    <t>1. The AFS
(Adaptive Front-Lighting System) indicator light will be displayed:
IconID:0x1035
Farbe (Color):gelb (yellow)
Frequenz (Frequency):1 Hz
Prüfzyklus (Test cycle)[ms]:100
Position: 8</t>
  </si>
  <si>
    <t>1.Diagnose Coding and Adaption 0392.Front.Gurtwarnung Fahrer== aktiv 
\\p_Einschaltschwelle_1= 0x0392.Geschwindigkeitsschwelle EuroNCAP Einschaltschwelle 1 = 30km/h
\\2.CAN ((AB_Gurtwarn_VF) == 1
\\3. CAN (WBA_Fahrstufe_02)= 4 (CAN (WBA_Fahrstufe_02)!=1 AND CAN (WBA_Fahrstufe_02)!=2)
\\4.Gauges--&gt; Vehicle speed == 60 km/h (vehicle speed &gt;p_Einschaltschwelle_1)</t>
  </si>
  <si>
    <t>4. The Gurtwarnung
 SBR (SeatBeltReminder) indicator light will be displayed:
\\IconID:0x1015
\\Farbe (Color): rot (red)
\\Frequenz (Frequency): 0.5 Hz
\\Prüfzyklus (Test cycle)[ms]: 25
\\Position: 4</t>
  </si>
  <si>
    <t>1.Diagnose Coding and Adaption 0392.Front.Gurtwarnung Beifahrer== aktiv 
\\p_Einschaltschwelle_1= 0x0392.Geschwindigkeitsschwelle EuroNCAP Einschaltschwelle 1 = 30km/h
\\2.CAN (AB_Gurtwarn_VB) == 1
\\3. CAN (WBA_Fahrstufe_02)= 3 (CAN (WBA_Fahrstufe_02)!=1 AND CAN (WBA_Fahrstufe_02)!=2)
\\4.Gauges--&gt; Vehicle speed == 60 km/h (vehicle speed &gt;p_Einschaltschwelle_1)</t>
  </si>
  <si>
    <t>1. TIMEOUT (Airbag_01)</t>
  </si>
  <si>
    <t>4. The Gurtwarnung
 SBR (SeatBeltReminder) indicator light will be displayed:
\\IconID:0x1015
\\Farbe (Color): rot (red)
\\Frequenz (Frequency): statisch 
\\Prüfzyklus (Test cycle)[ms]: 25
\\Position: 4</t>
  </si>
  <si>
    <t>1.Diagnose Coding and Adaption 0392.Front.Gurtwarnung Beifahrer== aktiv 
\\p_Einschaltschwelle_1= 0x0392.Geschwindigkeitsschwelle EuroNCAP Einschaltschwelle 1 = 30km/h
\\2.CAN (AB_Gurtwarn_VB) == 1
\\3.Gauges--&gt; Vehicle speed == 20 km/h (vehicle speed &lt;p_Einschaltschwelle_1)</t>
  </si>
  <si>
    <t>3. The Gurtwarnung
 SBR (SeatBeltReminder) indicator light will be displayed:
\\IconID:0x1015
\\Farbe (Color): rot (red)
\\Frequenz (Frequency): statisch 
\\Prüfzyklus (Test cycle)[ms]: 25
\\Position: 4</t>
  </si>
  <si>
    <t>1.Diagnose Coding and Adaption 0392.Front.Gurtwarnung Fahrer== aktiv 
\\p_Einschaltschwelle_1= 0x0392.Geschwindigkeitsschwelle EuroNCAP Einschaltschwelle 1 = 30km/h
\\2.CAN ((AB_Gurtwarn_VF) == 1
\\3.Gauges--&gt; Vehicle speed == 25 km/h (vehicle speed &lt;p_Einschaltschwelle_1)</t>
  </si>
  <si>
    <t>1.Diagnose Coding and Adaption 0392.Front.Gurtwarnung Fahrer== aktiv 
\\2. TIMEOUT (Airbag_01)</t>
  </si>
  <si>
    <t>1. The Gurtwarnung
 SBR (SeatBeltReminder) indicator light will be displayed:
\\IconID:0x1015
\\Farbe (Color): rot (red)
\\Frequenz (Frequency): statisch 
\\Prüfzyklus (Test cycle)[ms]: 25
\\Position: 4</t>
  </si>
  <si>
    <t>1. Ignition ON
2. CANoe ON
3. Tool RBS ON. Active Warning light id at Coding and adaptation 0325 or 0328
4. Run Diagnosis (Routines --&gt;Leuchtentest Stop Routine (0431)
5. Diagnose(Coding and Adaption.Kodierwert(0x0600).Welcome Screen ID) =! 0x11 || 0x12 || 0x13 || 0x14 || 0x15 || 0x16 || 0x17 || 0x19 (Cayenne variant)</t>
  </si>
  <si>
    <t xml:space="preserve">1. Tool RBS ON
2. CANoe ON (ECU ON)
3. Ignition OFF (KL15 OFF). Active Warning light id at Coding and adaptation 0325 or 0328
4. Diagnose(Coding and Adaption, Warnlampen (0x0325)).Kodierung_Kontrollleuchten_Byte_4.36standklima = 1 (ein)
5. Diagnose(Coding and Adaption.Standheizung/Vorkonditionierung(0x0602).Maximale Anzeigedauer Piktogramm und Betriebsdauer) = 10 min
</t>
  </si>
  <si>
    <t>1. Tool RBS ON
2. CANoe ON (ECU ON)
3. Ignition OFF (KL15 OFF). Active Warning light id at Coding and adaptation 0325 or 0328
4. Diagnose(Coding and Adaption, Warnlampen (0x0325)).Kodierung_Kontrollleuchten_Byte_4.36standklima = 1 (ein)
5. Diagnose(Coding and Adaption.Standheizung/Vorkonditionierung(0x0602).Maximale Anzeigedauer Piktogramm und Betriebsdauer) = 10 min</t>
  </si>
  <si>
    <t xml:space="preserve">1. Tool RBS ON 
2. CANoe ON (ECU ON) 
3. Ignition ON (KL15 ON). Active Warning light id at Coding and adaptation 0325 or 0328
4. Diagnose(Coding and Adaption, Warnlampen (0x0325)).Kodierung_Kontrollleuchten_Byte_4.36standklima = 1 (ein)
5. Diagnose(Coding and Adaption.Standheizung/Vorkonditionierung(0x0602).Maximale Anzeigedauer Piktogramm und Betriebsdauer) = 10 min
</t>
  </si>
  <si>
    <t xml:space="preserve">1. Tool RBS ON 
2. CANoe ON (ECU ON) 
3. Ignition ON (KL15 ON). Active Warning light id at Coding and adaptation 0325 or 0328
4. Diagnose(Coding and Adaption, Warnlampen (0x0325)).Kodierung_Kontrollleuchten_Byte_4.36standklima = 1 (ein)
5. Diagnose(Coding and Adaption.Standheizung/Vorkonditionierung(0x0602).Maximale Anzeigedauer Piktogramm und Betriebsdauer) = 10 min
</t>
  </si>
  <si>
    <t xml:space="preserve">1. Tool RBS ON 
2. CANoe ON (ECU ON) 
3. Ignition ON (KL15 ON). Active Warning light id at Coding and adaptation 0325 or 0328
4. Run Diagnosis (Routines --&gt;Leuchtentest Stop Routine (0431)
</t>
  </si>
  <si>
    <t>1. Tool RBS ON 
2. CANoe ON (ECU ON) 
3. Ignition OFF (KL15 OFF). Active Warning light id at Coding and adaptation 0325 or 0328 
4. Diagnose(Coding and Adaption, Warnlampen (0x0325)).Kodierung_Kontrollleuchten_Byte_4.37 Standheizung-counter = 1 (ein)
5. Diagnose(Coding and Adaption.Standheizung/Vorkonditionierung(0x0602).Maximale Anzeigedauer Piktogramm und Betriebsdauer) = 10 min</t>
  </si>
  <si>
    <t>1. Ignition ON
\\2. CANoe ON
\\3. Tool RBS ON. Active Warning light id 9 at Coding and adaptation 0325 
\\4. Run Diagnosis (Routines --&gt;Leuchtentest Stop Routine (0431)</t>
  </si>
  <si>
    <t>1. Ignition ON 
\\INTERNAL(KL15_500ms) 
\\2. CANoe ON
\\3. Tool RBS ON. Active Warning light id 9 at Coding and adaptation 0325 
\\4. Run Diagnosis (Routines --&gt;Leuchtentest Stop Routine (0431)</t>
  </si>
  <si>
    <t>Checking display Reifendruck Lamptest (Nr.3)</t>
  </si>
  <si>
    <t>Checking display Reifendruck Lamptest (Nr.2)</t>
  </si>
  <si>
    <t>Checking display PAS Symbol Latentwarnung Lamptest (Nr.28)</t>
  </si>
  <si>
    <t>Checking display AWV prewarning Symbol in Rot
(Latentwarnungsanzeige in Tube 2) Lamptest (Nr.28)</t>
  </si>
  <si>
    <t>Checking display HandsOffOn Lamptest (Nr.70)</t>
  </si>
  <si>
    <t>Checking display C Warning Gelb/Yellow Lamptest (Nr.30)</t>
  </si>
  <si>
    <t>Checking display E-Sound-Symbol Lamptest (Nr.31)</t>
  </si>
  <si>
    <t>Checking display Airbag-SILA Lamptest (Nr.7)</t>
  </si>
  <si>
    <t>Checking display Gurtwarnung
SBR (SeatBeltReminder) Lamptest (Nr.9)</t>
  </si>
  <si>
    <t>Checking display Standheizung-Symbol Lamptest (Nr.35)</t>
  </si>
  <si>
    <t>Checking display Standheizung Restlaufzei Lamptest (Nr.37)</t>
  </si>
  <si>
    <t>Checking display Abblendlicht Lamptest (Nr.5)</t>
  </si>
  <si>
    <t>Checking display AFS
(Adaptive Front-Lighting System) Lamptest (Nr.8)</t>
  </si>
  <si>
    <t>Checking display Gurtwarnung
 SBR (SeatBeltReminder) Lamptest (Nr.9)</t>
  </si>
  <si>
    <t>[ISSUE:16196280]</t>
  </si>
  <si>
    <t>[ISSUE:16196279]</t>
  </si>
  <si>
    <t>[ISSUE:16196278]</t>
  </si>
  <si>
    <t>[ISSUE:16196277]</t>
  </si>
  <si>
    <t>[ISSUE:16196276]</t>
  </si>
  <si>
    <t>[ISSUE:16196275]</t>
  </si>
  <si>
    <t>[ISSUE:16196274]</t>
  </si>
  <si>
    <t>[ISSUE:16196273]</t>
  </si>
  <si>
    <t>[ISSUE:15558283]</t>
  </si>
  <si>
    <t>[ISSUE:15558282]</t>
  </si>
  <si>
    <t>[ISSUE:15558281]</t>
  </si>
  <si>
    <t>[ISSUE:15558279]</t>
  </si>
  <si>
    <t>[ISSUE:15558277]</t>
  </si>
  <si>
    <t>[ISSUE:15558275],[ISSUE:15558276]</t>
  </si>
  <si>
    <t>[ISSUE:15558273],[ISSUE:15558274]</t>
  </si>
  <si>
    <t>[ISSUE:15558264]</t>
  </si>
  <si>
    <t>[ISSUE:15525819]</t>
  </si>
  <si>
    <t>[ISSUE:15525814]</t>
  </si>
  <si>
    <t>[ISSUE:15525812]</t>
  </si>
  <si>
    <t>[ISSUE:15525806]</t>
  </si>
  <si>
    <t>[ISSUE:15525784]</t>
  </si>
  <si>
    <t>[ISSUE:15525785]</t>
  </si>
  <si>
    <t>[ISSUE:15525783]</t>
  </si>
  <si>
    <t>[ISSUE:15525782]</t>
  </si>
  <si>
    <t>[ISSUE:15525781]</t>
  </si>
  <si>
    <t>[ISSUE:15525780]</t>
  </si>
  <si>
    <t>[ISSUE:15525778]</t>
  </si>
  <si>
    <t>[ISSUE:15525775]</t>
  </si>
  <si>
    <t>[ISSUE:15525730]</t>
  </si>
  <si>
    <t>[ISSUE:15525729]</t>
  </si>
  <si>
    <t>[ISSUE:15525728]</t>
  </si>
  <si>
    <t>[ISSUE:15525727]</t>
  </si>
  <si>
    <t>[ISSUE:15525726]</t>
  </si>
  <si>
    <t>[ISSUE:15525731]</t>
  </si>
  <si>
    <t>[ISSUE:15525735]</t>
  </si>
  <si>
    <t>[ISSUE:15525737]</t>
  </si>
  <si>
    <t>[ISSUE:15525738]</t>
  </si>
  <si>
    <t>[ISSUE:15525739]</t>
  </si>
  <si>
    <t>[ISSUE:15525740]</t>
  </si>
  <si>
    <t>[ISSUE:15525741]</t>
  </si>
  <si>
    <t>[ISSUE:15525742]</t>
  </si>
  <si>
    <t>[ISSUE:15525743]</t>
  </si>
  <si>
    <t>[ISSUE:15525752]</t>
  </si>
  <si>
    <t>[ISSUE:15525754]</t>
  </si>
  <si>
    <t>[ISSUE:15525755]</t>
  </si>
  <si>
    <t>[ISSUE:15525759]</t>
  </si>
  <si>
    <t>[ISSUE:15525756]</t>
  </si>
  <si>
    <t>[ISSUE:15525763]</t>
  </si>
  <si>
    <t>[ISSUE:15525765]</t>
  </si>
  <si>
    <t>[ISSUE:15525767]</t>
  </si>
  <si>
    <t>[ISSUE:15525769]</t>
  </si>
  <si>
    <t>[ISSUE:15525768]</t>
  </si>
  <si>
    <t>[ISSUE:15525772]</t>
  </si>
  <si>
    <t>[ISSUE:15525773]</t>
  </si>
  <si>
    <t>[ISSUE:15525774]</t>
  </si>
  <si>
    <t>[ISSUE:15525813]</t>
  </si>
  <si>
    <t>1. Ignition ON
\\2. CANoe ON
\\3. Tool RBS ON. Active Warning light id 133 at Coding and adaptation 0325 or 0327</t>
  </si>
  <si>
    <t xml:space="preserve">1. CAN(LV_Standlicht_Anzeige) == 1 </t>
  </si>
  <si>
    <t>1. Set Diagnosis (Routines --&gt; Leuchtentest_einzeln_ansteuern_Start_Routine (0424)--&gt;Lampen Number == 133 Anzeige Standlicht 
AND Lampen mode == active
\\2. Set Diagnosis (Routines --&gt; Leuchtentest_einzeln_ansteuern_Start_Routine (0424)--&gt;Lampen Number == 133 Anzeige Standlicht 
AND Lampen mode == inactive</t>
  </si>
  <si>
    <t>1. Set Diagnosis (Routines --&gt; Leuchtentest_einzeln_ansteuern_Start_Routine (0424)--&gt;Lampen Number == 133 Anzeige Standlicht 
AND Lampen mode == active
\\2. Run Diagnosis (Routines --&gt; Leuchtentest_einzeln_ansteuern_Stop_Routine (0424))</t>
  </si>
  <si>
    <t xml:space="preserve">1. Diagnostic - routine(0432): 
 Ansteuerung.Priorität: Priorität 1 
 Ansteuerung.Zustand: ein 
\\2. Diagnostic - routine(0432): 
 Ansteuerung.Priorität: Priorität 1 
 Ansteuerung.Zustand: aus </t>
  </si>
  <si>
    <t>1. Ignition ON
\\2. CANoe ON
\\3. Tool RBS ON. Active Warning light id 119 at Coding and adaptation 0325 or 0327</t>
  </si>
  <si>
    <t>1. Diagnostic. Coding and Adaption.Assistenzsysteme(0x0391. Lane Keep Support 1. LKS verbaut = ja
\\2. CAN(LDW_Lernmodus_seitenabhaengig) == 6 (links_outlined__rechts_an)</t>
  </si>
  <si>
    <t>1. Diagnostic. Coding and Adaption.Assistenzsysteme(0x0391. Lane Keep Support 1. LKS verbaut = ja
\\2. CAN(LDW_Lernmodus_seitenabhaengig) == 9 (links_an__rechts_outlined)</t>
  </si>
  <si>
    <t>1. Diagnostic. Coding and Adaption.Assistenzsysteme(0x0391. Lane Keep Support 1. LKS verbaut = ja
\\2. CAN(LDW_Lernmodus_seitenabhaengig) == 10 (links_an__rechts_an)</t>
  </si>
  <si>
    <t>1. Ignition ON
\\2. CANoe ON
\\3. Tool RBS ON. Active Warning light id 118 at Coding and adaptation 0325 or 0327</t>
  </si>
  <si>
    <t>1. Diagnostic. Coding and Adaption.Assistenzsysteme(0x0391. Lane Keep Support 1. LKS verbaut = ja
\\2. CAN(LDW_Lernmodus_seitenabhaengig) == 7 (links_outlined__rechts_Warnung)</t>
  </si>
  <si>
    <t>1. Diagnostic. Coding and Adaption.Assistenzsysteme(0x0391. Lane Keep Support 1. LKS verbaut = ja
\\2. CAN(LDW_Lernmodus_seitenabhaengig) == 11 (links_an__rechts_Warnung)</t>
  </si>
  <si>
    <t>1. Diagnostic. Coding and Adaption.Assistenzsysteme(0x0391. Lane Keep Support 1. LKS verbaut = ja
\\2. CAN(LDW_Lernmodus_seitenabhaengig) == 13 (links_Warnung__rechts_outlined)</t>
  </si>
  <si>
    <t>1. Diagnostic. Coding and Adaption.Assistenzsysteme(0x0391. Lane Keep Support 1. LKS verbaut = ja
\\2. CAN(LDW_Lernmodus_seitenabhaengig) == 14 (links_Warnung__rechts_an)</t>
  </si>
  <si>
    <t>1. Diagnostic. Coding and Adaption.Assistenzsysteme(0x0391. Lane Keep Support 1. LKS verbaut = ja
\\2. CAN(LDW_Lernmodus_seitenabhaengig) == 15 (links_Warnung__rechts_Warnung)</t>
  </si>
  <si>
    <t>1. Ignition ON
\\2. CANoe ON
\\3. Tool RBS ON. Active Warning light id 117 at Coding and adaptation 0325 or 0327</t>
  </si>
  <si>
    <t xml:space="preserve">1. Diagnostic. Coding and Adaption.Assistenzsysteme(0x0391. Lane Keep Support 1. LKS verbaut = ja
\\2. CAN(LDW_Lernmodus_seitenabhaengig) == 5 (links_outlined__rechts_outlined) </t>
  </si>
  <si>
    <t>1. Ignition ON
\\2. CANoe ON
\\3. Tool RBS ON. Active Warning light id 116 at Coding and adaptation 0325 or 0327</t>
  </si>
  <si>
    <t>1. Diagnostic. Coding and Adaption.Assistenzsysteme(0x0391. Lane Keep Support 1. LKS verbaut = ja
\\2. CAN(LDW_Lernmodus_seitenabhaengig) == 0 (links_aus__rechts_aus) 
and kein Fehler</t>
  </si>
  <si>
    <t>1. Ignition ON
\\2. CANoe ON
\\3. Tool RBS ON. Active Warning light id 115 at Coding and adaptation 0325 or 0327</t>
  </si>
  <si>
    <t xml:space="preserve">1. Diagnostic. Coding and Adaption.Assistenzsysteme(0x0391. Lane Keep Support 1. LKS verbaut = ja
\\2. CAN(LDW_Texte) == 1
</t>
  </si>
  <si>
    <t xml:space="preserve">1. Diagnostic. Coding and Adaption.Assistenzsysteme(0x0391. Lane Keep Support 1. LKS verbaut = ja
\\2. CAN(LDW_Texte) == 2
</t>
  </si>
  <si>
    <t xml:space="preserve">1. Diagnostic. Coding and Adaption.Assistenzsysteme(0x0391. Lane Keep Support 1. LKS verbaut = ja
\\2. CAN(LDW_Texte) == 3
</t>
  </si>
  <si>
    <t>1. Diagnostic. Coding and Adaption.Assistenzsysteme(0x0391. Lane Keep Support 1. LKS verbaut = ja
\\2. TIMEOUT (LDW_02)</t>
  </si>
  <si>
    <t>1. Diagnostic. Coding and Adaption.Assistenzsysteme(0x0391. Lane Keep Support 1. LKS verbaut = ja
\\2. TIMEOUT (BAP_LDW_FSG_01) (By Open BAP LKS (25) then click EIN/AUS button to off the BAP siganl)</t>
  </si>
  <si>
    <t>1. Ignition ON
\\2. CANoe ON
\\3. Tool RBS ON. Active Warning light id 45 at Coding and adaptation 0325 or 0327
\\4. Diagnosis.Coding and adaption.Kodierwert(0x06000).Welcome Screen Karosserieform==0x11 || 0x12 || 0x13 || 0x14 || 0x15 || 0x16 || 0x17 || 0x19 (Cayenne Variante)</t>
  </si>
  <si>
    <t>1. CAN(SC_PreCrash_Texte) == 1</t>
  </si>
  <si>
    <t>1. TIMEOUT(PreCrash_02)</t>
  </si>
  <si>
    <t>1. CAN(SC_WarnBrems_Texte) == 1</t>
  </si>
  <si>
    <t>1. TIMEOUT(PCF_01)</t>
  </si>
  <si>
    <t>1. CAN(AWV_Texte) == 1</t>
  </si>
  <si>
    <t>1. CAN(SC_PreCrash_Texte) == 2</t>
  </si>
  <si>
    <t>1. CAN(SC_WarnBrems_Texte) == 2</t>
  </si>
  <si>
    <t>1. CAN(SC_PreCrash_Texte) == 4</t>
  </si>
  <si>
    <t>1. CAN(SC_WarnBrems_Texte) == 4</t>
  </si>
  <si>
    <t>1. CAN(SC_PreCrash_Texte) == 6</t>
  </si>
  <si>
    <t>1. Ignition ON
\\2. CANoe ON
\\3. Tool RBS ON. Active Warning light id 45 at Coding and adaptation 0325 or 0327
\\4. Diagnosis.Coding and adaption.Kodierwert(0x06000).Welcome Screen Karosserieform !==0x11 || 0x12 || 0x13 || 0x14 || 0x15 || 0x16 || 0x17 || 0x19 (Cayenne Variante)</t>
  </si>
  <si>
    <t>1. CAN(SC_WarnBrems_Texte) == 6</t>
  </si>
  <si>
    <t>1. CAN(AWV_Texte) == 6</t>
  </si>
  <si>
    <t>1. CAN(SC_PreCrash_Texte) == 7</t>
  </si>
  <si>
    <t>1. CAN(SC_WarnBrems_Texte) == 7</t>
  </si>
  <si>
    <t>1. CAN(AWV_Texte) == 7</t>
  </si>
  <si>
    <t>1. CAN(SC_PreCrash_Texte) == 8</t>
  </si>
  <si>
    <t>1. CAN(SC_WarnBrems_Texte) == 8</t>
  </si>
  <si>
    <t>1. CAN(SC_PreCrash_Texte) == 9</t>
  </si>
  <si>
    <t>1. CAN(SC_WarnBrems_Texte) == 9</t>
  </si>
  <si>
    <t>1. CAN(LH_Bremsl_re_ges_def) == 1 
 AND 
 \\CAN(LH_Bremsl_li_ges_def) == 1 
 AND 
 \\CAN(LH_3_Bremsl_def) == 1</t>
  </si>
  <si>
    <t xml:space="preserve">1.  CAN(AAG_Bremslicht_H_def) == 1 </t>
  </si>
  <si>
    <t xml:space="preserve">1. Ignition ON
\\2. CANoe ON
\\3. Tool RBS ON. Active Warning light id 58 at Coding and adaptation 0325 or 0327
</t>
  </si>
  <si>
    <t>1. CAN(EFP_Warnung_Naesse)==0
2. CAN(EFP_Warnung_Naesse) == 4</t>
  </si>
  <si>
    <t>1. CAN(EFP_Warnung_Naesse)==1
2. CAN(EFP_Warnung_Naesse) == 4</t>
  </si>
  <si>
    <t>1. CAN(EFP_Warnung_Naesse)== 5
2. CAN(EFP_Warnung_Naesse) == 4</t>
  </si>
  <si>
    <t>1. Set Diagnosis (Routines --&gt; Leuchtentest_einzeln_ansteuern_Start_Routine (0424)--&gt;Lampen Number == 58-Symbol "Schneeflocke" neben Außentemperaturanzeige
AND Lampen mode == active
\\2. Set Diagnosis (Routines --&gt; Leuchtentest_einzeln_ansteuern_Start_Routine (0424)--&gt;Lampen Number == 58-Symbol "Schneeflocke" neben Außentemperaturanzeige
AND Lampen mode == inactive</t>
  </si>
  <si>
    <t>1. Set Diagnosis (Routines --&gt; Leuchtentest_einzeln_ansteuern_Start_Routine (0424)--&gt;Lampen Number == 58-Symbol "Schneeflocke" neben Außentemperaturanzeige
AND Lampen mode == active
\\2. Run Diagnosis (Routines --&gt; Leuchtentest_einzeln_ansteuern_Stop_Routine (0424))</t>
  </si>
  <si>
    <t xml:space="preserve">1. Diagnostic - routine(0432): 
 Ansteuerung.Priorität: Priorität 3
 Ansteuerung.Zustand: ein 
\\2. Diagnostic - routine(0432): 
 Ansteuerung.Priorität: Priorität 3
 Ansteuerung.Zustand: aus </t>
  </si>
  <si>
    <t xml:space="preserve">1. Ignition ON
\\2. CANoe ON
\\3. Tool RBS ON. Active Warning light id 81 at Coding and adaptation 0325 or 0327
</t>
  </si>
  <si>
    <t xml:space="preserve"> 1. Set Diagnosis (Routines --&gt; Leuchtentest_einzeln_ansteuern_Start_Routine (0424)--&gt;Lampen Number == 81- Icon zur Anzeige der Zapfsäule 
AND Lampen mode == active
\\2. Run Diagnosis (Routines --&gt; Leuchtentest_einzeln_ansteuern_Stop_Routine (0424))</t>
  </si>
  <si>
    <t xml:space="preserve"> 1. Set Diagnosis (Routines --&gt; Leuchtentest_einzeln_ansteuern_Start_Routine (0424)--&gt;Lampen Number == 81- Icon zur Anzeige der Zapfsäule 
AND Lampen mode == active
\\2. Set Diagnosis (Routines --&gt; Leuchtentest_einzeln_ansteuern_Start_Routine (0424)--&gt;Lampen Number == 81- Icon zur Anzeige der Zapfsäule 
AND Lampen mode == inactive</t>
  </si>
  <si>
    <t xml:space="preserve">1. Diagnostic - routine(0432): 
 Ansteuerung.Priorität: Priorität 4
 Ansteuerung.Zustand: ein 
\\2. Diagnostic - routine(0432): 
 Ansteuerung.Priorität: Priorität 4
 Ansteuerung.Zustand: aus </t>
  </si>
  <si>
    <t xml:space="preserve">1. Ignition ON
\\2. CANoe ON
\\3. Tool RBS ON. Active Warning light id 102 at Coding and adaptation 0325 or 0327
</t>
  </si>
  <si>
    <t xml:space="preserve"> 1. Set Diagnosis (Routines --&gt; Leuchtentest_einzeln_ansteuern_Start_Routine (0424)--&gt;Lampen Number == 102-Telefon 
AND Lampen mode == active
\\2. Set Diagnosis (Routines --&gt; Leuchtentest_einzeln_ansteuern_Start_Routine (0424)--&gt;Lampen Number == 102-Telefon 
AND Lampen mode == inactive</t>
  </si>
  <si>
    <t xml:space="preserve"> 1. Set Diagnosis (Routines --&gt; Leuchtentest_einzeln_ansteuern_Start_Routine (0424)--&gt;Lampen Number == 102-Telefon 
AND Lampen mode == active
\\2. Run Diagnosis (Routines --&gt; Leuchtentest_einzeln_ansteuern_Stop_Routine (0424))</t>
  </si>
  <si>
    <t xml:space="preserve">1. Diagnostic - routine(0432): 
 Ansteuerung.Priorität: Priorität 2
 Ansteuerung.Zustand: ein 
\\2. Diagnostic - routine(0432): 
 Ansteuerung.Priorität: Priorität 2
 Ansteuerung.Zustand: aus </t>
  </si>
  <si>
    <t>1. Ignition ON
\\2. CANoe ON
\\3. Tool RBS ON. Active Warning light id 99 at Coding and adaptation 0325 or 0327</t>
  </si>
  <si>
    <t xml:space="preserve"> 1. Set Diagnosis (Routines --&gt; Leuchtentest_einzeln_ansteuern_Start_Routine (0424)--&gt;Lampen Number == 99- Warnmerker
AND Lampen mode == active
\\2. Set Diagnosis (Routines --&gt; Leuchtentest_einzeln_ansteuern_Start_Routine (0424)--&gt;Lampen Number == 99- Warnmerker
AND Lampen mode == inactive</t>
  </si>
  <si>
    <t xml:space="preserve"> 1. Set Diagnosis (Routines --&gt; Leuchtentest_einzeln_ansteuern_Start_Routine (0424)--&gt;Lampen Number == 99- Warnmerker
AND Lampen mode == active
\\2. Run Diagnosis (Routines --&gt; Leuchtentest_einzeln_ansteuern_Stop_Routine (0424))</t>
  </si>
  <si>
    <t xml:space="preserve">1. Diagnostic - routine(0432): 
 Ansteuerung.Priorität: Priorität 1
 Ansteuerung.Zustand: ein 
\\2. Diagnostic - routine(0432): 
 Ansteuerung.Priorität: Priorität 1
 Ansteuerung.Zustand: aus </t>
  </si>
  <si>
    <t>1. Ignition ON
\\2. CANoe ON
\\3. Tool RBS ON. Active Warning light id 98 at Coding and adaptation 0325 or 0327</t>
  </si>
  <si>
    <t xml:space="preserve"> 1. Set Diagnosis (Routines --&gt; Leuchtentest_einzeln_ansteuern_Start_Routine (0424)--&gt;Lampen Number == 98- Warnmerker
AND Lampen mode == active
\\2. Set Diagnosis (Routines --&gt; Leuchtentest_einzeln_ansteuern_Start_Routine (0424)--&gt;Lampen Number == 98- Warnmerker
AND Lampen mode == inactive</t>
  </si>
  <si>
    <t xml:space="preserve"> 1. Set Diagnosis (Routines --&gt; Leuchtentest_einzeln_ansteuern_Start_Routine (0424)--&gt;Lampen Number == 98- Warnmerker
AND Lampen mode == active
\\2. Run Diagnosis (Routines --&gt; Leuchtentest_einzeln_ansteuern_Stop_Routine (0424))</t>
  </si>
  <si>
    <t>1. Ignition ON
\\2. CANoe ON
\\3. Tool RBS ON. Active Warning light id 22 at Coding and adaptation 0325 or 0327</t>
  </si>
  <si>
    <t>1. Ignition ON
\\2. CANoe ON
\\3. Tool RBS ON. Active Warning light id 66 at Coding and adaptation 0325 or 0327
\\4. Diagnosis.Coding and adaption.Kodierwert(0x06000).Welcome Screen Karosserieform==0x11 || 0x12 || 0x13 || 0x14 || 0x15 || 0x16 || 0x17 || 0x19 (Cayenne Variante)</t>
  </si>
  <si>
    <t xml:space="preserve"> 1. Set Diagnosis (Routines --&gt; Leuchtentest_einzeln_ansteuern_Start_Routine (0424)--&gt;Lampen Number == 66-Tief niveau eins 
AND Lampen mode == active
\\2. Set Diagnosis (Routines --&gt; Leuchtentest_einzeln_ansteuern_Start_Routine (0424)--&gt;Lampen Number == 66-Tief niveau eins 
AND Lampen mode == inactive</t>
  </si>
  <si>
    <t xml:space="preserve"> 1. Set Diagnosis (Routines --&gt; Leuchtentest_einzeln_ansteuern_Start_Routine (0424)--&gt;Lampen Number == 66-Tief niveau eins 
AND Lampen mode == active
\\2. Run Diagnosis (Routines --&gt; Leuchtentest_einzeln_ansteuern_Stop_Routine (0424))</t>
  </si>
  <si>
    <t>1. Ignition ON
\\2. CANoe ON
\\3. Tool RBS ON. Active Warning light id 66 at Coding and adaptation 0325 or 0327
\\4. Diagnosis.Coding and adaption.Kodierwert(0x06000).Welcome Screen Karosserieform !==0x11 || 0x12 || 0x13 || 0x14 || 0x15 || 0x16 || 0x17 || 0x19 (Cayenne Variante)</t>
  </si>
  <si>
    <t xml:space="preserve">1. Ignition ON
\\2. CANoe ON
\\3. Tool RBS ON. Active Warning light id 53 at Coding and adaptation 0325 or 0327
</t>
  </si>
  <si>
    <t xml:space="preserve"> 1. Set Diagnosis (Routines --&gt; Leuchtentest_einzeln_ansteuern_Start_Routine (0424)--&gt;Lampen Number == 53-Luftfeder_Sport
AND Lampen mode == active
\\2. Set Diagnosis (Routines --&gt; Leuchtentest_einzeln_ansteuern_Start_Routine (0424)--&gt;Lampen Number == 53-Luftfeder_Sport
AND Lampen mode == inactive</t>
  </si>
  <si>
    <t xml:space="preserve"> 1. Set Diagnosis (Routines --&gt; Leuchtentest_einzeln_ansteuern_Start_Routine (0424)--&gt;Lampen Number == 53-Luftfeder_Sport
AND Lampen mode == active
\\2. Run Diagnosis (Routines --&gt; Leuchtentest_einzeln_ansteuern_Stop_Routine (0424))</t>
  </si>
  <si>
    <t xml:space="preserve">1. Ignition ON
\\2. CANoe ON
\\3. Tool RBS ON. Active Warning light id 33 at Coding and adaptation 0325 or 0327
</t>
  </si>
  <si>
    <t xml:space="preserve"> 1. Set Diagnosis (Routines --&gt; Leuchtentest_einzeln_ansteuern_Start_Routine (0424)--&gt;Lampen Number == 33-Allrad 
AND Lampen mode == active
\\2. Set Diagnosis (Routines --&gt; Leuchtentest_einzeln_ansteuern_Start_Routine (0424)--&gt;Lampen Number == 33-Allrad 
AND Lampen mode == inactive</t>
  </si>
  <si>
    <t xml:space="preserve"> 1. Set Diagnosis (Routines --&gt; Leuchtentest_einzeln_ansteuern_Start_Routine (0424)--&gt;Lampen Number == 33-Allrad 
AND Lampen mode == active
\\2. Run Diagnosis (Routines --&gt; Leuchtentest_einzeln_ansteuern_Stop_Routine (0424))
</t>
  </si>
  <si>
    <t xml:space="preserve">1. Ignition ON
\\2. CANoe ON
\\3. Tool RBS ON. Active Warning light id 40 at Coding and adaptation 0325 or 0327
</t>
  </si>
  <si>
    <t xml:space="preserve"> 1. Set Diagnosis (Routines --&gt; Leuchtentest_einzeln_ansteuern_Start_Routine (0424)--&gt;Lampen Number == 40-PSM Sport Label 
AND Lampen mode == active
\\2. Set Diagnosis (Routines --&gt; Leuchtentest_einzeln_ansteuern_Start_Routine (0424)--&gt;Lampen Number == 40-PSM Sport Label 
AND Lampen mode == inactive</t>
  </si>
  <si>
    <t xml:space="preserve"> 1. Set Diagnosis (Routines --&gt; Leuchtentest_einzeln_ansteuern_Start_Routine (0424)--&gt;Lampen Number == 40-PSM Sport Label 
AND Lampen mode == active
\\2. Run Diagnosis (Routines --&gt; Leuchtentest_einzeln_ansteuern_Stop_Routine (0424))</t>
  </si>
  <si>
    <t xml:space="preserve">1. Diagnostic - routine(0432): 
 Ansteuerung.Priorität: Priorität 5
 Ansteuerung.Zustand: ein 
\\2. Diagnostic - routine(0432): 
 Ansteuerung.Priorität: Priorität 5
 Ansteuerung.Zustand: aus </t>
  </si>
  <si>
    <t>1. Diagnose(Coding and Adaption.Kodierwert (0x0600).Anzeige Reichweite gesamt / VKM)=0x01
\\2. Diagnose(Coding and Adaption.RRW Schwellen (0x0400).RRW beachten ein) = 20
\\3. CAN(RW_Primaer_Reichweite_Anzeige) &lt; 20</t>
  </si>
  <si>
    <t>1. Diagnose(Coding and Adaption.Kodierwert (0x0600).Anzeige Reichweite gesamt / VKM)=0x00
\\2. Diagnose(Coding and Adaption.RRW Schwellen (0x0400).RRW beachten ein) = 20
\\3. CAN(RW_Gesamt_Reichweite_Anzeige) ) &lt; 20</t>
  </si>
  <si>
    <t xml:space="preserve">1. Ignition ON
\\2. CANoe ON
\\3. Tool RBS ON. Active Warning light id 41 at Coding and adaptation 0325 or 0327
</t>
  </si>
  <si>
    <t xml:space="preserve">1. BAP(Charisma(0x17).Sound(0x20).State.Bit 0) == True </t>
  </si>
  <si>
    <t xml:space="preserve"> 1. Set Diagnosis (Routines --&gt; Leuchtentest_einzeln_ansteuern_Start_Routine (0424)--&gt;Lampen Number == 41-SportAGA 
AND Lampen mode == active
\\2. Set Diagnosis (Routines --&gt; Leuchtentest_einzeln_ansteuern_Start_Routine (0424)--&gt;Lampen Number == 41-SportAGA 
AND Lampen mode == inactive</t>
  </si>
  <si>
    <t xml:space="preserve"> 1. Set Diagnosis (Routines --&gt; Leuchtentest_einzeln_ansteuern_Start_Routine (0424)--&gt;Lampen Number == 41-SportAGA 
AND Lampen mode == active
\\2. Run Diagnosis (Routines --&gt; Leuchtentest_einzeln_ansteuern_Stop_Routine (0424))</t>
  </si>
  <si>
    <t xml:space="preserve">1. Ignition ON
\\2. CANoe ON
\\3. Tool RBS ON. Active Warning light id 38 at Coding and adaptation 0325 or 0327
</t>
  </si>
  <si>
    <t>1. Diagnose(Coding and Adaption.Kodierwert(0x0600).vLimit 1) (ex: vlimit 1 = 90)
\\2. Gauge --&gt;Speed = 100 (s_KBI_V_Digital_kmh &gt; p_vLimit_1)</t>
  </si>
  <si>
    <t xml:space="preserve"> 1. Set Diagnosis (Routines --&gt; Leuchtentest_einzeln_ansteuern_Start_Routine (0424)--&gt;Lampen Number == 38 Limit_VAE
AND Lampen mode == active
\\2. Set Diagnosis (Routines --&gt; Leuchtentest_einzeln_ansteuern_Start_Routine (0424)--&gt;Lampen Number == 38 Limit_VAE
AND Lampen mode == inactive</t>
  </si>
  <si>
    <t xml:space="preserve"> 1. Set Diagnosis (Routines --&gt; Leuchtentest_einzeln_ansteuern_Start_Routine (0424)--&gt;Lampen Number == 38 Limit_VAE
AND Lampen mode == active
\\2. Run Diagnosis (Routines --&gt; Leuchtentest_einzeln_ansteuern_Stop_Routine (0424))</t>
  </si>
  <si>
    <t xml:space="preserve">1. Ignition ON
\\2. CANoe ON
\\3. Tool RBS ON. Active Warning light id 31 at Coding and adaptation 0325 or 0327
\\4. Diagnosis.Coding and adaption.Kodierwert(0x06000).Welcome Screen Karosserieform ==0x11 || 0x12 || 0x13 || 0x14 || 0x15 || 0x16 || 0x17 || 0x19 (Cayenne Variante)
</t>
  </si>
  <si>
    <t xml:space="preserve"> 1. Set Diagnosis (Routines --&gt; Leuchtentest_einzeln_ansteuern_Start_Routine (0424)--&gt;Lampen Number == 31 E-Sound-Symbol
AND Lampen mode == active
\\2. Set Diagnosis (Routines --&gt; Leuchtentest_einzeln_ansteuern_Start_Routine (0424)--&gt;Lampen Number == 31 E-Sound-Symbol
AND Lampen mode == inactive</t>
  </si>
  <si>
    <t xml:space="preserve"> 1. Set Diagnosis (Routines --&gt; Leuchtentest_einzeln_ansteuern_Start_Routine (0424)--&gt;Lampen Number == 31 E-Sound-Symbol
AND Lampen mode == active
\\2. Run Diagnosis (Routines --&gt; Leuchtentest_einzeln_ansteuern_Stop_Routine (0424))</t>
  </si>
  <si>
    <t xml:space="preserve">1. Ignition ON
\\2. CANoe ON
\\3. Tool RBS ON. Active Warning light id 31 at Coding and adaptation 0325 or 0327
\\4. Diagnosis.Coding and adaption.Kodierwert(0x06000).Welcome Screen Karosserieform !==0x11 || 0x12 || 0x13 || 0x14 || 0x15 || 0x16 || 0x17 || 0x19 (Cayenne Variante)
</t>
  </si>
  <si>
    <t xml:space="preserve">1. Ignition ON
\\2. CANoe ON
\\3. Tool RBS ON. Active Warning light id 18 at Coding and adaptation 0325 or 0327
</t>
  </si>
  <si>
    <t xml:space="preserve">1. Diagnose(Coding and Adaption.Kühlmittelauswertung (0x0380).Gelbe Meldung obere Motor Temperatur) = 20 (range: -48°C ~143.25°C )
\\2. Diagnose(Coding and Adaption.Kühlmittelauswertung (0x0380).Entprellzeit Motor läuft mit SensorCluster nicht aktiv) = 5 (range: 0~255 s)
\\3. (CAN(SARA_CF_Accel_X_r) == 0 AND \\CAN(SARA_CF_Accel_Y_r) == 0)
 AND
\\ (CAN(SARA_Accel_Y_r) &lt; |9.8| AND \\CAN(SARA_Accel_X_r &lt; |9.8|))
 AND
 \\CAN(BCM_Kuehlmittel_sensor == 1)
 AND
\\ CAN(MO_Kuehlmittel_Temp) &lt; 20
 AND
 \\(CAN(MO_Motor_laeuft) == 1 </t>
  </si>
  <si>
    <t>1. Diagnose(Coding and Adaption.Kühlmittelauswertung (0x0380).Gelbe Meldung obere Motor Temperatur) = 20 (range: -48°C ~143.25°C )
\\2. Diagnose(Coding and Adaption.Kühlmittelauswertung (0x0380).Entprellzeit Motor läuft mit SensorCluster nicht aktiv) = 5 (range: 0~255 s)
\\3. (CAN(SARA_CF_Accel_X_r) == 0 AND \\CAN(SARA_CF_Accel_Y_r) == 0)
 AND
\\ (CAN(SARA_Accel_Y_r) &lt; |9.8| AND \\CAN(SARA_Accel_X_r &lt; |9.8|))
 AND
\\ CAN(BCM_Kuehlmittel_sensor == 1)
 AND
 \\CAN(MO_Kuehlmittel_Temp) &lt; 20
 AND
\\TIMEOUT(Motor_14))</t>
  </si>
  <si>
    <t>1. Diagnose(Coding and Adaption.Kühlmittelauswertung (0x0380).Gelbe Meldung obere Motor Temperatur) = 30 (range: -48°C ~143.25°C )
\\2. (CAN(SARA_CF_Accel_X_r) == 0 AND \\CAN(SARA_CF_Accel_Y_r) == 0)
 AND
\\ (CAN(SARA_Accel_Y_r) &lt; |9.8| AND \\CAN(SARA_Accel_X_r &lt; |9.8|))
 AND
\\ CAN(BCM_Kuehlmittel_sensor == 1)
 AND
 \\CAN(MO_Kuehlmittel_Temp) &lt; 30
 AND
\\CAN(MO_Motor_laeuft) == 0</t>
  </si>
  <si>
    <t xml:space="preserve">1. Diagnose(Coding and Adaption.Kühlmittelauswertung (0x0380).Gelbe Meldung obere Motor Temperatur) = -20 (range: -48°C ~143.25°C )
\\2. Diagnose(Coding and Adaption.Kühlmittelauswertung (0x0380).Entprellzeit Motor läuft mit SensorCluster nicht aktiv) = 10 (range: 0~255 s)
\\3. CAN(SARA_CF_Accel_X_r) != 0 
 AND
\\ CAN(BCM_Kuehlmittel_sensor == 1)
 AND
 CAN(MO_Kuehlmittel_Temp) &lt; -20
 AND
 (CAN(MO_Motor_laeuft) == 1 </t>
  </si>
  <si>
    <t xml:space="preserve">1. Diagnose(Coding and Adaption.Kühlmittelauswertung (0x0380).Gelbe Meldung obere Motor Temperatur) = 0 (range: -48°C ~143.25°C )
\\2. Diagnose(Coding and Adaption.Kühlmittelauswertung (0x0380).Entprellzeit Motor läuft mit SensorCluster nicht aktiv) = 15 (range: 0~255 s)
\\3. CAN(SARA_CF_Accel_Y_r) != 0 
 AND
\\ CAN(BCM_Kuehlmittel_sensor == 1)
 AND
 CAN(MO_Kuehlmittel_Temp) &lt; 0
 AND
 (CAN(MO_Motor_laeuft) == 1 </t>
  </si>
  <si>
    <t>1. Diagnose(Coding and Adaption.Kühlmittelauswertung (0x0380).Gelbe Meldung obere Motor Temperatur) = 143 (range: -48°C ~143.25°C )
\\2. Diagnose(Coding and Adaption.Kühlmittelauswertung (0x0380).Entprellzeit Motor läuft mit SensorCluster nicht aktiv) = 20 (range: 0~255 s)
\\3. TIMEOUT(SARA_11)
 AND
\\ CAN(BCM_Kuehlmittel_sensor == 1)
 AND
 \\CAN(MO_Kuehlmittel_Temp) &lt; 143
 AND
\\TIMEOUT(Motor_14)</t>
  </si>
  <si>
    <t>1. Diagnose(Coding and Adaption.Kühlmittelauswertung (0x0380).Gelbe Meldung obere Motor Temperatur) = 143.25 (range: -48°C ~143.25°C )
\\2.  (CAN(SARA_CF_Accel_X_r) != 0 
 AND
\\ CAN(BCM_Kuehlmittel_sensor == 1)
 AND
\\ CAN(MO_Kuehlmittel_Temp) &lt; 143.25
 AND
 \\CAN(MO_Motor_laeuft) == 0</t>
  </si>
  <si>
    <t>1. Diagnose(Coding and Adaption.Kühlmittelauswertung (0x0380).Gelbe Meldung obere Motor Temperatur) = -1 (range: -48°C ~143.25°C )
\\ 2. CAN(SARA_CF_Accel_Y_r) != 0 
 AND
 CAN(BCM_Kuehlmittel_sensor == 1)
 AND
 CAN(MO_Kuehlmittel_Temp) &lt; -1
 AND
 CAN(MO_Motor_laeuft) == 0</t>
  </si>
  <si>
    <t>1. Diagnose(Coding and Adaption.Kühlmittelauswertung (0x0380).Gelbe Meldung obere Motor Temperatur) = 100 (range: -48°C ~143.25°C )
\\2. TIMEOUT(SARA_11)
 AND
 \\CAN(BCM_Kuehlmittel_sensor == 1)
 AND
\\ CAN(MO_Kuehlmittel_Temp) &lt; 100
 AND
 \\CAN(MO_Motor_laeuft) == 0</t>
  </si>
  <si>
    <t xml:space="preserve">1. Diagnose(Coding and Adaption.Kühlmittelauswertung (0x0380).Entprellzeit Motor läuft mit SensorCluster nicht aktiv) = 15 (range: 0~255 s)
\\2. CAN(SARA_CF_Accel_X_r) == 0 AND CAN(SARA_CF_Accel_Y_r) == 0)
 AND
\\ (CAN(SARA_Accel_Y_r) &lt; |9.8| AND CAN(SARA_Accel_X_r &lt; |9.8|))
 AND
 \\CAN(TME_Kuehlmittel_sensor == 1)
 AND
\\ (CAN(MO_Motor_laeuft) == 1 </t>
  </si>
  <si>
    <t>1. Diagnose(Coding and Adaption.Kühlmittelauswertung (0x0380).Entprellzeit Motor läuft mit SensorCluster nicht aktiv) = 8 (range: 0~255 s)
\\2.  (CAN(SARA_CF_Accel_X_r) == 0 AND CAN(SARA_CF_Accel_Y_r) == 0)
 AND
 (CAN(SARA_Accel_Y_r) &lt; |9.8| AND CAN(SARA_Accel_X_r &lt; |9.8|))
 AND
 CAN(TME_Kuehlmittel_sensor == 1)
 AND
TIMEOUT(Motor_14)</t>
  </si>
  <si>
    <t>1. (CAN(SARA_CF_Accel_X_r) == 0 AND CAN(SARA_CF_Accel_Y_r) == 0)
 AND
\\ (CAN(SARA_Accel_Y_r) &lt; |9.8| AND CAN(SARA_Accel_X_r &lt; |9.8|))
 AND
\\ CAN(TME_Kuehlmittel_sensor == 1)
 AND
\\ CAN(MO_Motor_laeuft) == 0</t>
  </si>
  <si>
    <t>1. Diagnose(Coding and Adaption.Kühlmittelauswertung (0x0380).Entprellzeit Motor läuft mit SensorCluster nicht aktiv) = 11 (range: 0~255 s)
\\2.  (CAN(SARA_CF_Accel_X_r) != 0 
 AND
 \\CAN(TME_Kuehlmittel_sensor == 1)
 AND
 \\CAN(MO_Motor_laeuft) == 1</t>
  </si>
  <si>
    <t>1. Diagnose(Coding and Adaption.Kühlmittelauswertung (0x0380).Entprellzeit Motor läuft mit SensorCluster nicht aktiv) = 25 (range: 0~255 s)
\\2. CAN(SARA_CF_Accel_Y_r) != 0 
 AND
 CAN(TME_Kuehlmittel_sensor == 1)
 AND
TIMEOUT(Motor_14)</t>
  </si>
  <si>
    <t>1. Diagnose(Coding and Adaption.Kühlmittelauswertung (0x0380).Entprellzeit Motor läuft mit SensorCluster nicht aktiv) = 30 (range: 0~255 s)
\\2. TIMEOUT(SARA_11)
 AND
 \\CAN(TME_Kuehlmittel_sensor == 1)
 AND
 \\CAN(MO_Motor_laeuft) == 1</t>
  </si>
  <si>
    <t>1.  (CAN(SARA_CF_Accel_X_r) != 0 
 AND
 \\CAN(TME_Kuehlmittel_sensor == 1)
 AND
 \\CAN(MO_Motor_laeuft) == 0</t>
  </si>
  <si>
    <t>1. CAN(SARA_CF_Accel_Y_r) != 0 
 AND
 \\CAN(TME_Kuehlmittel_sensor == 1)
 AND
 \\CAN(MO_Motor_laeuft) == 0</t>
  </si>
  <si>
    <t>1. TIMEOUT(SARA_11)
 AND
\\ CAN(TME_Kuehlmittel_sensor == 1)
 AND
\\ CAN(MO_Motor_laeuft) == 0</t>
  </si>
  <si>
    <t xml:space="preserve">1. Ignition ON 
\\2. CANoe ON 
\\3. Tool RBS ON. Active Warning light id  at Coding and adaptation 0325  OR 0327
\\4. Run Diagnosis (Routines --&gt; Stop Routine (0424) </t>
  </si>
  <si>
    <t xml:space="preserve">1. CAN(MO_Drehzahl_Warnung) == 1 </t>
  </si>
  <si>
    <t>1. Set Diagnosis (Routines --&gt; Leuchtentest_einzeln_ansteuern_Start_Routine (0424)--&gt;Lampen Number ==  90
\\AND Lampen mode == active
\\2.  Run Diagnosis (Routines --&gt;Leuchtentest_einzeln_ansteuern_Stop_Routine (0424)</t>
  </si>
  <si>
    <t>1. Set Diagnosis (Routines --&gt; Leuchtentest_einzeln_ansteuern_Start_Routine (0424)--&gt;Lampen Number ==  90
\\AND Lampen mode == active
\\2. Set Diagnosis (Routines --&gt; Leuchtentest_einzeln_ansteuern_Start_Routine (0424)--&gt;Lampen Number ==  90
\\AND Lampen mode == inactive</t>
  </si>
  <si>
    <t xml:space="preserve">1. Set Diagnosis (Routines --&gt; (0432)Ansteuerung.Priorität: Priorität 2
\\Ansteuerung.Zustand: ein 
2. . Set Diagnosis (Routines --&gt; (0432)Ansteuerung.Priorität: Priorität 2
\\Ansteuerung.Zustand: aus </t>
  </si>
  <si>
    <t xml:space="preserve">1. TIMEOUT(Motor_04) </t>
  </si>
  <si>
    <t xml:space="preserve">1. CAN(MO_OBD2_Lampe) == 1 </t>
  </si>
  <si>
    <t>1. Set Diagnosis (Routines --&gt; Leuchtentest_einzeln_ansteuern_Start_Routine (0424)--&gt;Lampen Number ==  6
\\AND Lampen mode == active
\\2.  Run Diagnosis (Routines --&gt;Leuchtentest_einzeln_ansteuern_Stop_Routine (0424)</t>
  </si>
  <si>
    <t>1. Set Diagnosis (Routines --&gt; Leuchtentest_einzeln_ansteuern_Start_Routine (0424)--&gt;Lampen Number ==  6
\\AND Lampen mode == active
\\2. Set Diagnosis (Routines --&gt; Leuchtentest_einzeln_ansteuern_Start_Routine (0424)--&gt;Lampen Number ==  6
\\AND Lampen mode == inactive</t>
  </si>
  <si>
    <t xml:space="preserve">1. Set Diagnosis (Routines --&gt; (0432)Ansteuerung.Priorität: Priorität 1
\\Ansteuerung.Zustand: ein 
2. Set Diagnosis (Routines --&gt; (0432)Ansteuerung.Priorität: Priorität 1
\\Ansteuerung.Zustand: aus </t>
  </si>
  <si>
    <t xml:space="preserve">1. Set Diagnosis (Routines --&gt; (0432)Ansteuerung.Priorität: Priorität 1
\\Ansteuerung.Zustand: ein 
2. . Set Diagnosis (Routines --&gt; (0432)Ansteuerung.Priorität: Priorität 1
\\Ansteuerung.Zustand: aus </t>
  </si>
  <si>
    <t>1. Set Diagnosis (Routines --&gt; Leuchtentest_einzeln_ansteuern_Start_Routine (0424)--&gt;Lampen Number ==  71
\\AND Lampen mode == active
\\2.  Run Diagnosis (Routines --&gt;Leuchtentest_einzeln_ansteuern_Stop_Routine (0424)</t>
  </si>
  <si>
    <t xml:space="preserve">1. Ignition ON 
\\2. CANoe ON 
\\3. Tool RBS ON. Active Warning light id  at Coding and adaptation 0325  OR 0327
\\3.1. Diagnose(Coding and Adaption.Kodierwert(0x0600).Welcome Screen ID) == 0x11 || 0x12 || 0x13 || 0x14 || 0x15 || 0x16 || 0x17 || 0x19
\\4. Run Diagnosis (Routines --&gt; Stop Routine (0424) </t>
  </si>
  <si>
    <t>1. Set Diagnosis (Routines --&gt; Leuchtentest_einzeln_ansteuern_Start_Routine (0424)--&gt;Lampen Number ==  44
\\AND Lampen mode == active
\\2.  Run Diagnosis (Routines --&gt;Leuchtentest_einzeln_ansteuern_Stop_Routine (0424)</t>
  </si>
  <si>
    <t xml:space="preserve">1. Ignition ON 
\\2. CANoe ON 
\\3. Tool RBS ON. Active Warning light id  at Coding and adaptation 0325  OR 0327
\\3.1. Diagnose(Coding and Adaption.Kodierwert(0x0600).Welcome Screen ID) == 0x00
\\4. Run Diagnosis (Routines --&gt; Stop Routine (0424) </t>
  </si>
  <si>
    <t>1. Set Diagnosis (Routines --&gt; Leuchtentest_einzeln_ansteuern_Start_Routine (0424)--&gt;Lampen Number ==  44
\\AND Lampen mode == active
\\2. Set Diagnosis (Routines --&gt; Leuchtentest_einzeln_ansteuern_Start_Routine (0424)--&gt;Lampen Number == 44
\\AND Lampen mode == inactive</t>
  </si>
  <si>
    <t>1. Set Diagnosis (Routines --&gt; Leuchtentest_einzeln_ansteuern_Start_Routine (0424)--&gt;Lampen Number ==  22
\\AND Lampen mode == active
\\2. Set Diagnosis (Routines --&gt; Leuchtentest_einzeln_ansteuern_Start_Routine (0424)--&gt;Lampen Number == 22
\\AND Lampen mode == inactive</t>
  </si>
  <si>
    <t>1. Set Diagnosis (Routines --&gt; Leuchtentest_einzeln_ansteuern_Start_Routine (0424)--&gt;Lampen Number ==  22
\\AND Lampen mode == active
\\2.  Run Diagnosis (Routines --&gt;Leuchtentest_einzeln_ansteuern_Stop_Routine (0424)</t>
  </si>
  <si>
    <t xml:space="preserve">1. Set Diagnosis (Routines --&gt; (0432)Ansteuerung.Priorität: Priorität 4
\\Ansteuerung.Zustand: ein 
2. . Set Diagnosis (Routines --&gt; (0432)Ansteuerung.Priorität: Priorität 4
\\Ansteuerung.Zustand: aus </t>
  </si>
  <si>
    <t>1. Set Speed = 0 km/h (that meanINTERNAL(FZ_FAEHRT) == FALSE)  
\\2. CAN (MO_Anzeige_StSt_gueltig) == 0
\\3.CAN(MO_Text_Motorstart) == 5</t>
  </si>
  <si>
    <t xml:space="preserve">1. Set Speed = 0 km/h (that meanINTERNAL(FZ_FAEHRT) == FALSE)  
\\2. CAN(MO_Anzeige_StSt_gueltig) == 1
\\3.CAN(MO_Anzeige_StSt_Symbol) == 2 </t>
  </si>
  <si>
    <t>1. Set Speed = 0 km/h (that meanINTERNAL(FZ_FAEHRT) == FALSE)  
\\2. CAN(MO_Anzeige_StSt_gueltig) == 1
\\3.CAN(MO_Anzeige_StSt_Symbol) == 3</t>
  </si>
  <si>
    <t>\\1. CAN(MO_Anzeige_StSt_gueltig) == 0
\\2.CAN(MO_Text_Motorstart) == 1</t>
  </si>
  <si>
    <t xml:space="preserve">\\1. CAN(MO_Anzeige_StSt_Symbol) == 1 
\\CAN(MO_Anzeige_StSt_gueltig) == 1 </t>
  </si>
  <si>
    <t>1. Set Diagnosis (Routines --&gt; Leuchtentest_einzeln_ansteuern_Start_Routine (0424)--&gt;Lampen Number ==  52
\\AND Lampen mode == active
\\2. Set Diagnosis (Routines --&gt; Leuchtentest_einzeln_ansteuern_Start_Routine (0424)--&gt;Lampen Number == 52</t>
  </si>
  <si>
    <t>1. Set Diagnosis (Routines --&gt; Leuchtentest_einzeln_ansteuern_Start_Routine (0424)--&gt;Lampen Number ==  52
\\AND Lampen mode == active
\\2.  Run Diagnosis (Routines --&gt;Leuchtentest_einzeln_ansteuern_Stop_Routine (0424)</t>
  </si>
  <si>
    <t xml:space="preserve">1. Set Diagnosis (Routines --&gt; (0432)Ansteuerung.Priorität: Priorität 1
\\Ansteuerung.Zustand: ein 
2.Set Diagnosis (Routines --&gt; (0432)Ansteuerung.Priorität: Priorität 1
\\Ansteuerung.Zustand: aus </t>
  </si>
  <si>
    <t>1. CAN(MO_HYB_VM_aktiv) == 0  
\\2. CAN MO_Anzeige_Fahrbereitschaft) == 1</t>
  </si>
  <si>
    <t>1. Set Diagnosis (Routines --&gt; Leuchtentest_einzeln_ansteuern_Start_Routine (0424)--&gt;Lampen Number ==  55
\\AND Lampen mode == active
\\2. Set Diagnosis (Routines --&gt; Leuchtentest_einzeln_ansteuern_Start_Routine (0424)--&gt;Lampen Number == 55
\\AND Lampen mode == inactive</t>
  </si>
  <si>
    <t>1. Set Diagnosis (Routines --&gt; Leuchtentest_einzeln_ansteuern_Start_Routine (0424)--&gt;Lampen Number ==  55
\\AND Lampen mode == active
\\2.  Run Diagnosis (Routines --&gt;Leuchtentest_einzeln_ansteuern_Stop_Routine (0424)</t>
  </si>
  <si>
    <t>1. CAN(WBA_GE_Texte ) == 7</t>
  </si>
  <si>
    <t>1. Set Diagnosis (Routines --&gt; Leuchtentest_einzeln_ansteuern_Start_Routine (0424)--&gt;Lampen Number ==  46
\\AND Lampen mode == active
\\2. Set Diagnosis (Routines --&gt; Leuchtentest_einzeln_ansteuern_Start_Routine (0424)--&gt;Lampen Number == 46
\\AND Lampen mode == inactive</t>
  </si>
  <si>
    <t>1. Set Diagnosis (Routines --&gt; Leuchtentest_einzeln_ansteuern_Start_Routine (0424)--&gt;Lampen Number ==  46
\\AND Lampen mode == active
\\2.  Run Diagnosis (Routines --&gt;Leuchtentest_einzeln_ansteuern_Stop_Routine (0424)</t>
  </si>
  <si>
    <t>1. Set Diagnosis (Routines --&gt; Leuchtentest_einzeln_ansteuern_Start_Routine (0424)--&gt;Lampen Number ==  82
\\AND Lampen mode == active
\\2. Set Diagnosis (Routines --&gt; Leuchtentest_einzeln_ansteuern_Start_Routine (0424)--&gt;Lampen Number == 82</t>
  </si>
  <si>
    <t>1. Set Diagnosis (Routines --&gt; Leuchtentest_einzeln_ansteuern_Start_Routine (0424)--&gt;Lampen Number ==  82
\\AND Lampen mode == active
\\2.  Run Diagnosis (Routines --&gt;Leuchtentest_einzeln_ansteuern_Stop_Routine (0424)</t>
  </si>
  <si>
    <t xml:space="preserve">1. Set Diagnosis (Routines --&gt; (0432)Ansteuerung.Priorität: Priorität 3
\\Ansteuerung.Zustand: ein 
2.Set Diagnosis (Routines --&gt; (0432)Ansteuerung.Priorität: Priorität 3
\\Ansteuerung.Zustand: aus </t>
  </si>
  <si>
    <t xml:space="preserve">1. Diagnose(Coding and Adaption, RRW Schwellen (0x0400), Strichanzeige E-RRW ein) (ex: 3 km)
\\2. CAN(RW_Sekundaer_Reichweite_Anzeige)  &lt; p_Strichanzeige_E-RRW_ein </t>
  </si>
  <si>
    <t>1. Set Diagnosis (Routines --&gt; Leuchtentest_einzeln_ansteuern_Start_Routine (0424)--&gt;Lampen Number ==  2
\\AND Lampen mode == active
\\2. Set Diagnosis (Routines --&gt; Leuchtentest_einzeln_ansteuern_Start_Routine (0424)--&gt;Lampen Number == 2
\\AND Lampen mode == inactive</t>
  </si>
  <si>
    <t>1. Set Diagnosis (Routines --&gt; Leuchtentest_einzeln_ansteuern_Start_Routine (0424)--&gt;Lampen Number ==  2
\\AND Lampen mode == active
\\2.  Run Diagnosis (Routines --&gt;Leuchtentest_einzeln_ansteuern_Stop_Routine (0424)</t>
  </si>
  <si>
    <t>1. Set Diagnosis (Routines --&gt; Leuchtentest_einzeln_ansteuern_Start_Routine (0424)--&gt;Lampen Number ==  85
\\AND Lampen mode == active
\\2. Set Diagnosis (Routines --&gt; Leuchtentest_einzeln_ansteuern_Start_Routine (0424)--&gt;Lampen Number == 85
\\AND Lampen mode == inactive</t>
  </si>
  <si>
    <t>1. Set Diagnosis (Routines --&gt; Leuchtentest_einzeln_ansteuern_Start_Routine (0424)--&gt;Lampen Number == 85
\\AND Lampen mode == active
\\2.  Run Diagnosis (Routines --&gt;Leuchtentest_einzeln_ansteuern_Stop_Routine (0424)</t>
  </si>
  <si>
    <t>1. Set Diagnosis (Routines --&gt; Leuchtentest_einzeln_ansteuern_Start_Routine (0424)--&gt;Lampen Number ==  28
\\AND Lampen mode == active
\\2. Set Diagnosis (Routines --&gt; Leuchtentest_einzeln_ansteuern_Start_Routine (0424)--&gt;Lampen Number == 28
\\AND Lampen mode == inactive</t>
  </si>
  <si>
    <t>1. Set Diagnosis (Routines --&gt; Leuchtentest_einzeln_ansteuern_Start_Routine (0424)--&gt;Lampen Number ==  28
\\AND Lampen mode == active
\\2.  Run Diagnosis (Routines --&gt;Leuchtentest_einzeln_ansteuern_Stop_Routine (0424)</t>
  </si>
  <si>
    <t xml:space="preserve">1. Set Diagnosis (Routines --&gt; (0432)Ansteuerung.Priorität: Priorität 2
\\Ansteuerung.Zustand: ein 
2.Set Diagnosis (Routines --&gt; (0432)Ansteuerung.Priorität: Priorität 2
\\Ansteuerung.Zustand: aus </t>
  </si>
  <si>
    <t>1. Set Diagnosis (Routines --&gt; Leuchtentest_einzeln_ansteuern_Start_Routine (0424)--&gt;Lampen Number ==  70
\\AND Lampen mode == active
\\2. Set Diagnosis (Routines --&gt; Leuchtentest_einzeln_ansteuern_Start_Routine (0424)--&gt;Lampen Number == 70
\\AND Lampen mode == inactive</t>
  </si>
  <si>
    <t>1. Set Diagnosis (Routines --&gt; Leuchtentest_einzeln_ansteuern_Start_Routine (0424)--&gt;Lampen Number ==  70
\\2.  Run Diagnosis (Routines --&gt;Leuchtentest_einzeln_ansteuern_Stop_Routine (0424)</t>
  </si>
  <si>
    <t>1. CAN(LDW_Texte) == 7</t>
  </si>
  <si>
    <t>1. CAN(LDW_Texte) == 8</t>
  </si>
  <si>
    <t xml:space="preserve">1. CAN(ACF_Lampe_Hands_Off) == 1 (Hands_Off_erkannt) </t>
  </si>
  <si>
    <t>1. Set Diagnosis (Routines --&gt; Leuchtentest_einzeln_ansteuern_Start_Routine (0424)--&gt;Lampen Number ==  18
\\AND Lampen mode == active
\\2. Set Diagnosis (Routines --&gt; Leuchtentest_einzeln_ansteuern_Start_Routine (0424)--&gt;Lampen Number == 18
\\AND Lampen mode == inactive</t>
  </si>
  <si>
    <t>1. Set Diagnosis (Routines --&gt; Leuchtentest_einzeln_ansteuern_Start_Routine (0424)--&gt;Lampen Number ==  18
\\2.  Run Diagnosis (Routines --&gt;Leuchtentest_einzeln_ansteuern_Stop_Routine (0424)</t>
  </si>
  <si>
    <t>1. Set Diagnose(Coding and Adaption, Kodierwert (0x0600), Kühlmittelanzeige) = 0
2. CAN(MO_Kuehlmittel_Temp) == 0xFE (Init)</t>
  </si>
  <si>
    <t>1. Set Diagnose(Coding and Adaption, Kodierwert (0x0600), Kühlmittelanzeige) = 0
2. CAN(MO_Kuehlmittel_Temp) == 0xFF (Init)</t>
  </si>
  <si>
    <t>1. Set Diagnose(Coding and Adaption, Kodierwert (0x0600), Kühlmittelanzeige) = 0
\\2. TIMEOUT(Motor_07)</t>
  </si>
  <si>
    <t>1. Set Diagnose(Coding and Adaption, Kodierwert (0x0600), Kühlmittelanzeige) = 1
\\2. TIMEOUT(Motor_09)</t>
  </si>
  <si>
    <t>1. Set Diagnose(Coding and Adaption, Kodierwert (0x0600), Kühlmittelanzeige) = 1
\\2. CAN(MO_ITM_Kuehlmittel_Temp) == 1 (Init)</t>
  </si>
  <si>
    <t>1. Set Diagnose(Coding and Adaption, Kodierwert (0x0600), Kühlmittelanzeige) = 1
\\2. CAN(MO_ITM_Kuehlmittel_Temp) == 2 (Fehler)</t>
  </si>
  <si>
    <t xml:space="preserve">1. CAN(MO_Heissleuchte) == 1 </t>
  </si>
  <si>
    <t>1. E2E(Allrad_06)</t>
  </si>
  <si>
    <t>1. CAN(ALR_Texte) == 1</t>
  </si>
  <si>
    <t xml:space="preserve">1. CAN(ALR_Texte) == 3 </t>
  </si>
  <si>
    <t>Checking display Anzeige Standlicht Lamptest (Nr.133)</t>
  </si>
  <si>
    <t>Checking display aLDW AKTIV Lamptest (Nr.119)</t>
  </si>
  <si>
    <t>Checking display aLDW EINGRIFF Lamptest (Nr.118)</t>
  </si>
  <si>
    <t>Checking display aLDW PASSIV Lamptest (Nr.117)</t>
  </si>
  <si>
    <t>Checking display aLDW OFF Lamptest (Nr.116)</t>
  </si>
  <si>
    <t>Checking display aLDW FEHLER Lamptest (Nr.115)</t>
  </si>
  <si>
    <t>Checking display PAS System inaktiv Lamptest (Nr.45)</t>
  </si>
  <si>
    <t>Checking display Ice Lamptest (Nr.58)</t>
  </si>
  <si>
    <t>Checking display Symbol "Schneeflocke" neben Außentemperaturanzeige  Lamptest (Nr.58)</t>
  </si>
  <si>
    <t>Checking display Symbol "Schneeflocke" neben Außentemperaturanzeige Lamptest (Nr.58)</t>
  </si>
  <si>
    <t>Checking display Icon zur Anzeige der Zapfsäule Lamptest (Nr.81)</t>
  </si>
  <si>
    <t>Checking display Telefon lamptest (Nr.102)</t>
  </si>
  <si>
    <t>Checking display Warnmerker lamptest (Nr.99)</t>
  </si>
  <si>
    <t>Checking display Warnmerker lamptest (Nr.98)</t>
  </si>
  <si>
    <t>Checking display StartStopp-Anzeige lamptest (Nr.22)</t>
  </si>
  <si>
    <t>Checking display Tief niveau eins lamptest (Nr.66)</t>
  </si>
  <si>
    <t>Checking display Luftfeder_Sport lamptest (Nr.53)</t>
  </si>
  <si>
    <t>Checking display Allrad lamptest (Nr.33)</t>
  </si>
  <si>
    <t>Checking display PSM Sport Label lamptest (Nr.40)</t>
  </si>
  <si>
    <t>Checking display Icon zur Anzeige der Zapfsäule lamptest (Nr.81)</t>
  </si>
  <si>
    <t>Checking display SportAGA lamptest (Nr.41)</t>
  </si>
  <si>
    <t>Checking display Limit-Symbol ab Überschreiten Geschwindigkeitsschwelle lamptest (Nr.41)</t>
  </si>
  <si>
    <t>Checking displayE-Sound-Symbol lamptest (Nr.31)</t>
  </si>
  <si>
    <t>Checking display Kühlmittel lamptest (Nr.18)</t>
  </si>
  <si>
    <t>Check Motor kalt (wird bei niedrigen Temperaturen für ca. 2 Minuten angezeigt) (Nr90)</t>
  </si>
  <si>
    <t>Check OBD Gelb/Yellow  (Nr.6)</t>
  </si>
  <si>
    <t>Check OBD Gelb/Yellow (Nr.6) displaying</t>
  </si>
  <si>
    <t>Check Motor (Nr.6)</t>
  </si>
  <si>
    <t>Check E_Motor Nr 71 displaying</t>
  </si>
  <si>
    <t>Check EPC-Warnlampe Rot / Motorschutz-Anzeige displaying (Nr.44)</t>
  </si>
  <si>
    <t>Check StartStopp-Anzeige displaying (Nr.22)</t>
  </si>
  <si>
    <t>Ready  Nr 52</t>
  </si>
  <si>
    <t>Launch Control  Nr 55</t>
  </si>
  <si>
    <t>Check Hybrid-Anzeige  Nr 46 displaying</t>
  </si>
  <si>
    <t>Check Anzeige des Symbols bei niedrigem State of Charge (SoC)  Nr 82 displaying</t>
  </si>
  <si>
    <t>Check China StatusIcon für HV-Bat. bei niedrigem SOC angezeigt displaying  Nr 82</t>
  </si>
  <si>
    <t>Check Reifendruck displaying (Nr.2)</t>
  </si>
  <si>
    <t>Check Ladesteckerstatus displaying (Nr.85)</t>
  </si>
  <si>
    <t>Check PAS Symbol Latentwarnung Nr28 displaying</t>
  </si>
  <si>
    <t>Check HandsOffOn Nr.70 displaying</t>
  </si>
  <si>
    <t>Check Kühlmittel  Nr.18 displaying</t>
  </si>
  <si>
    <t>Check Allrad Nr.33 displaying</t>
  </si>
  <si>
    <t>[WarningLight]E3PA-G3_PAG_Base_SyRS-001</t>
  </si>
  <si>
    <t>[WarningLight]E3PA-G3_PAG_Base_SyRS-002</t>
  </si>
  <si>
    <t>[WarningLight]E3PA-G3_PAG_Base_SyRS-003</t>
  </si>
  <si>
    <t>[WarningLight]E3PA-G3_PAG_Base_SyRS-004</t>
  </si>
  <si>
    <t>[WarningLight]E3PA-G3_PAG_Base_SyRS-005</t>
  </si>
  <si>
    <t>[ISSUE:15242068]</t>
  </si>
  <si>
    <t>[ISSUE:15242069]</t>
  </si>
  <si>
    <t>[ISSUE:15242069],[ISSUE:15242077]</t>
  </si>
  <si>
    <t>[ISSUE:15242070],[ISSUE:15242090],[ISSUE:15242089]</t>
  </si>
  <si>
    <t>[ISSUE:15242083]</t>
  </si>
  <si>
    <t xml:space="preserve">Check System shall not enter in the quiescent current(sleep mode) while all conditions for activating the warning lights are met ( even if switching Off of Kl.15 ). </t>
  </si>
  <si>
    <t xml:space="preserve">Check System shall provide configuration option for each control lamp via EEPROM bit 
</t>
  </si>
  <si>
    <t>Check System shall provide configuration option for each control lamp via EEPROM bit 
Diagnose(Coding and Adaption, Warnlampen (0x0325)</t>
  </si>
  <si>
    <t xml:space="preserve">Check System shall cyclically check whether a warning and status light changes state according to the cycle time of the most frequently transmitted CAN signal. </t>
  </si>
  <si>
    <t xml:space="preserve">Check System shall set CAN(KBI_Fehler_Anzeige_ACC) if it detects failure for the display, which is used for displaying ACC-contents. </t>
  </si>
  <si>
    <t>1. Ignition ON 
\\2. CANoe ON 
\\3. Tool RBS ON.</t>
  </si>
  <si>
    <t xml:space="preserve">1. Ignition ON 
\\2. CANoe ON 
\\3. Tool RBS ON. Inactive Warning light id 10 at Coding and adaptation 0325  
\\4. Run Diagnosis (Routines --&gt; Stop Routine (0424) </t>
  </si>
  <si>
    <t xml:space="preserve">1. Ignition ON 
\\2. CANoe ON 
\\3. Tool RBS ON. Inactive Warning light id 44 at Coding and adaptation 0325  
\\4. Run Diagnosis (Routines --&gt; Stop Routine (0424) </t>
  </si>
  <si>
    <t xml:space="preserve">1. Ignition ON 
\\2. CANoe ON 
\\3. Tool RBS ON. Inactive Warning light id 40 at Coding and adaptation 0325  
\\4. Run Diagnosis (Routines --&gt; Stop Routine (0424) </t>
  </si>
  <si>
    <t xml:space="preserve">1. Ignition ON 
\\2. CANoe ON 
</t>
  </si>
  <si>
    <t>\\1. KL15 off
\\2. Open warningLight button at RBS tool, turn on hazard(Turn left and Turn right) (refer guide at comment on http://vscb.lge.com:8080/cb/issue/15242068)
\\3. Wait some minutes</t>
  </si>
  <si>
    <t>3. Cluster do not enter in "sleep mode"</t>
  </si>
  <si>
    <t>1. Input: CAN(EPB_Funktionslampe_02) == 1 
\\2. KL15 OFF</t>
  </si>
  <si>
    <t xml:space="preserve">2. The Brake Rot/red indicator light (IconID: 0x1080 , Position: 12 ) is not displayed on cluster. 
</t>
  </si>
  <si>
    <t xml:space="preserve">1. Input: CAN(MO_EPCL) == 3 </t>
  </si>
  <si>
    <t xml:space="preserve">1. The EPC-Warnlampe Rot / Motorschutz-Anzeige indicator (Nr.44) light (IconID:0x1675 , Farbe (Color):rot, Position: 29a ) is not displayed on the cluster
</t>
  </si>
  <si>
    <t xml:space="preserve">1. CAN(ASR_Tastung_passiv) == 1 
 AND 
 CAN(ESP_Tastung_passiv) == 0 
2. CAN(ASR_Tastung_passiv) == 0 </t>
  </si>
  <si>
    <t>1. The PSM Sport indicator (Nr.40) light will be displayed: 
\\IconID:0x1860 
\\Farbe (Color):weiß 
\\Frequenz (Frequency):statisch 
\\Prüfzyklus (Test cycle)ms:- 
\\Position:40b 
2. The PSM Sport indicator (Nr.40) light is not displayed</t>
  </si>
  <si>
    <t xml:space="preserve"> 1. Diagnose(Coding and Adaption, Assistenzsysteme (0x0391), ACC verbaut == nein </t>
  </si>
  <si>
    <t>1. Trace log: CAN (KBI_Fehler_Anzeige_ACC) = 1</t>
  </si>
  <si>
    <t>[Diagnosis]E3PA-G3_RangeData_DIAG_Base_SyRS_001</t>
  </si>
  <si>
    <t>[Diagnosis]E3PA-G3_RangeData_DIAG_Base_SyRS_002</t>
  </si>
  <si>
    <t>[Diagnosis]E3PA-G3_RangeData_DIAG_Base_SyRS_003</t>
  </si>
  <si>
    <t>[Diagnosis]E3PA-G3_RangeData_DIAG_Base_SyRS_004</t>
  </si>
  <si>
    <t>[Diagnosis]E3PA-G3_RangeData_DIAG_Base_SyRS_005</t>
  </si>
  <si>
    <t>[Diagnosis]E3PA-G3_RangeData_DIAG_Base_SyRS_006</t>
  </si>
  <si>
    <t>[Diagnosis]E3PA-G3_RangeData_DIAG_Base_SyRS_007</t>
  </si>
  <si>
    <t>[Diagnosis]E3PA-G3_RangeData_DIAG_Base_SyRS_008</t>
  </si>
  <si>
    <t>[Diagnosis]E3PA-G3_RangeData_DIAG_Base_SyRS_009</t>
  </si>
  <si>
    <t>[Diagnosis]E3PA-G3_RangeData_DIAG_Base_SyRS_010</t>
  </si>
  <si>
    <t>[Diagnosis]E3PA-G3_RangeData_DIAG_Base_SyRS_011</t>
  </si>
  <si>
    <t>[Diagnosis]E3PA-G3_DigitalSpeedometer_DIAG_001</t>
  </si>
  <si>
    <t>[Diagnosis]E3PA-G3_DigitalSpeedometer_DIAG_Base_SyRS_002</t>
  </si>
  <si>
    <t>[Diagnosis]E3PA-G3_DigitalSpeedometer_DIAG_Base_SyRS_003</t>
  </si>
  <si>
    <t>[Diagnosis]E3PA-G3_DigitalSpeedometer_DIAG_Base_SyRS_004</t>
  </si>
  <si>
    <t>[Diagnosis]E3PA-G3_ExpertMenu_DIAG_Base_SyRS_001</t>
  </si>
  <si>
    <t>[Diagnosis]E3PA-G3_PowerManagement_DIAG_Base_SyRS_001</t>
  </si>
  <si>
    <t>[Diagnosis]E3PA-G3_PowerManagement_DIAG_Base_SyRS_002</t>
  </si>
  <si>
    <t>[Diagnosis]E3PA-G3_PowerManagement_DIAG_Base_SyRS_003</t>
  </si>
  <si>
    <t>[Diagnosis]E3PA-G3_PowerManagement_DIAG_Base_SyRS_004</t>
  </si>
  <si>
    <t>[Diagnosis]E3PA-G3_PowerManagement_DIAG_Base_SyRS_005</t>
  </si>
  <si>
    <t>[Diagnosis]E3PA-G3_PowerManagement_DIAG_Base_SyRS_006</t>
  </si>
  <si>
    <t>[Diagnosis]E3PA-G3_PowerManagement_DIAG_Base_SyRS_007</t>
  </si>
  <si>
    <t>[Diagnosis]E3PA-G3_PowerManagement_DIAG_Base_SyRS_008</t>
  </si>
  <si>
    <t>[Diagnosis]E3PA-G3_PowerManagement_DIAG_Base_SyRS_009</t>
  </si>
  <si>
    <t>[Diagnosis]E3PA-G3_PowerManagement_DIAG_Base_SyRS_010</t>
  </si>
  <si>
    <t>[Diagnosis]E3PA-G3_PowerManagement_DIAG_Base_SyRS_011</t>
  </si>
  <si>
    <t>[Diagnosis]E3PA-G3_PowerManagement_DIAG_Base_SyRS_012</t>
  </si>
  <si>
    <t>[Diagnosis]E3PA-G3_PowerManagement_DIAG_Base_SyRS_013</t>
  </si>
  <si>
    <t>[Diagnosis]E3PA-G3_PowerManagement_DIAG_Base_SyRS_014</t>
  </si>
  <si>
    <t>[Diagnosis]E3PA-G3_NighVision_DIAG_Base_SyRS_001</t>
  </si>
  <si>
    <t>[Diagnosis]E3PA-G3_NighVision_DIAG_Base_SyRS_002</t>
  </si>
  <si>
    <t>[Diagnosis]E3PA-G3_NighVision_DIAG_Base_SyRS_003</t>
  </si>
  <si>
    <t>[Diagnosis]E3PA-G3_NighVision_DIAG_Base_SyRS_004</t>
  </si>
  <si>
    <t>[Diagnosis]E3PA-G3_NighVision_DIAG_Base_SyRS_005</t>
  </si>
  <si>
    <t>[Diagnosis]E3PA-G3_NighVision_DIAG_Base_SyRS_006</t>
  </si>
  <si>
    <t>[Diagnosis]E3PA-G3_NighVision_DIAG_Base_SyRS_007</t>
  </si>
  <si>
    <t>[Diagnosis]E3PA-G3_TripComputer_DIAG_Base_SyRS_001</t>
  </si>
  <si>
    <t>[Diagnosis]E3PA-G3_TripComputer_DIAG_Base_SyRS_002</t>
  </si>
  <si>
    <t>[Diagnosis]E3PA-G3_TripComputer_DIAG_Base_SyRS_003</t>
  </si>
  <si>
    <t>[Diagnosis]E3PA-G3_TripComputer_DIAG_Base_SyRS_004</t>
  </si>
  <si>
    <t>[Diagnosis]E3PA-G3_HMI_DIAG_Base_SyRS_001</t>
  </si>
  <si>
    <t>[Diagnosis]E3PA-G3_HMI_DIAG_Base_SyRS_002</t>
  </si>
  <si>
    <t>[Diagnosis]E3PA-G3_HMI_DIAG_Base_SyRS_003</t>
  </si>
  <si>
    <t>[Diagnosis]E3PA-G3_PDC_DIAG_Base_SyRS_001</t>
  </si>
  <si>
    <t>[Diagnosis]E3PA-G3_PDC_DIAG_Base_SyRS_002</t>
  </si>
  <si>
    <t>[Diagnosis]E3PA-G3_PDC_DIAG_Base_SyRS_003</t>
  </si>
  <si>
    <t>[Diagnosis]E3PA-G3_PDC_DIAG_Base_SyRS_004</t>
  </si>
  <si>
    <t>[Diagnosis]E3PA-G3_PDC_DIAG_Base_SyRS_005</t>
  </si>
  <si>
    <t>[Diagnosis]E3PA-G3_PDC_DIAG_Base_SyRS_006</t>
  </si>
  <si>
    <t>[Diagnosis]E3PA-G3_PDC_DIAG_Base_SyRS_007</t>
  </si>
  <si>
    <t>[Diagnosis]E3PA-G3_PDC_DIAG_Base_SyRS_008</t>
  </si>
  <si>
    <t>[Diagnosis]E3PA-G3_PDC_DIAG_Base_SyRS_009</t>
  </si>
  <si>
    <t>[Diagnosis]E3PA-G3_PDC_DIAG_Base_SyRS_010</t>
  </si>
  <si>
    <t>[Diagnosis]E3PA-G3_PDC_DIAG_Base_SyRS_011</t>
  </si>
  <si>
    <t>[Diagnosis]E3PA-G3_PDC_DIAG_Base_SyRS_012</t>
  </si>
  <si>
    <t>[Diagnosis]E3PA-G3_PDC_DIAG_Base_SyRS_013</t>
  </si>
  <si>
    <t>[Diagnosis]E3PA-G3_PDC_DIAG_Base_SyRS_014</t>
  </si>
  <si>
    <t>[Diagnosis]E3PA-G3_PDC_DIAG_Base_SyRS_015</t>
  </si>
  <si>
    <t>[Diagnosis]E3PA-G3_AudioOutput_DIAG_Base_SyRS_001</t>
  </si>
  <si>
    <t>[Diagnosis]E3PA-G3_AudioOutput_DIAG_Base_SyRS_002</t>
  </si>
  <si>
    <t>[Diagnosis]E3PA-G3_AudioOutput_DIAG_Base_SyRS_003</t>
  </si>
  <si>
    <t>[Diagnosis]E3PA-G3_Clock_DIAG_Base_SyRS_001</t>
  </si>
  <si>
    <t>[Diagnosis]E3PA-G3_Clock_DIAG_Base_SyRS_002</t>
  </si>
  <si>
    <t>[Diagnosis]E3PA-G3_Clock_DIAG_Base_SyRS_003</t>
  </si>
  <si>
    <t>[Diagnosis]E3PA-G3_Clock_DIAG_Base_SyRS_004</t>
  </si>
  <si>
    <t>[Diagnosis]E3PA-G3_OilTemperature_DIAG_Base_SyRS_001</t>
  </si>
  <si>
    <t>[Diagnosis]E3PA-G3_OilTemperature_DIAG_Base_SyRS_002</t>
  </si>
  <si>
    <t>[Diagnosis]E3PA-G3_OilTemperature_DIAG_Base_SyRS_003</t>
  </si>
  <si>
    <t>[Diagnosis]E3PA-G3_OilPressure _DIAG_Base_SyRS_001</t>
  </si>
  <si>
    <t>[Diagnosis]E3PA-G3_OilPressure _DIAG_Base_SyRS_002</t>
  </si>
  <si>
    <t>[Diagnosis]E3PA-G3_OilPressure _DIAG_Base_SyRS_003</t>
  </si>
  <si>
    <t>[Diagnosis]E3PA-G3_OilPressure _DIAG_Base_SyRS_004</t>
  </si>
  <si>
    <t>[Diagnosis]E3PA-G3_OilPressure _DIAG_Base_SyRS_005</t>
  </si>
  <si>
    <t>[Diagnosis]E3PA-G3_OilPressure _DIAG_Base_SyRS_006</t>
  </si>
  <si>
    <t>[Diagnosis]E3PA-G3_OilPressure _DIAG_Base_SyRS_007</t>
  </si>
  <si>
    <t>[Diagnosis]E3PA-G3_OilLevel _DIAG_Base_SyRS_001</t>
  </si>
  <si>
    <t>[Diagnosis]E3PA-G3_OilLevel _DIAG_Base_SyRS_002</t>
  </si>
  <si>
    <t>[Diagnosis]E3PA-G3_OilLevel _DIAG_Base_SyRS_003</t>
  </si>
  <si>
    <t>[Diagnosis]E3PA-G3_OilLevel _DIAG_Base_SyRS_004</t>
  </si>
  <si>
    <t>[Diagnosis]E3PA-G3_OilLevel _DIAG_Base_SyRS_005</t>
  </si>
  <si>
    <t>[Diagnosis]E3PA-G3_OilLevel _DIAG_Base_SyRS_006</t>
  </si>
  <si>
    <t>[Diagnosis]E3PA-G3_OilLevel _DIAG_Base_SyRS_007</t>
  </si>
  <si>
    <t>[Diagnosis]E3PA-G3_OilLevel _DIAG_Base_SyRS_008</t>
  </si>
  <si>
    <t>[Diagnosis]E3PA-G3_OilLevel _DIAG_Base_SyRS_009</t>
  </si>
  <si>
    <t>[Diagnosis]E3PA-G3_OilLevel _DIAG_Base_SyRS_010</t>
  </si>
  <si>
    <t>[Diagnosis]E3PA-G3_OilLevel _DIAG_Base_SyRS_011</t>
  </si>
  <si>
    <t>[Diagnosis]E3PA-G3_OilLevel _DIAG_Base_SyRS_012</t>
  </si>
  <si>
    <t>[Diagnosis]E3PA-G3_VehicleCondition_DIAG_Base_SyRS_001</t>
  </si>
  <si>
    <t>[Diagnosis]E3PA-G3_VehicleCondition_DIAG_Base_SyRS_002</t>
  </si>
  <si>
    <t>[Diagnosis]E3PA-G3_VehicleCondition_DIAG_Base_SyRS_003</t>
  </si>
  <si>
    <t>[Diagnosis]E3PA-G3_GearPosition_DIAG_Base_SyRS_001</t>
  </si>
  <si>
    <t>[Diagnosis]E3PA-G3_GearPosition_DIAG_Base_SyRS_002</t>
  </si>
  <si>
    <t>[Diagnosis]E3PA-G3_SIA(ServiceLifeTime)_DIAG_Base_SyRS_002</t>
  </si>
  <si>
    <t>[Diagnosis]E3PA-G3_SIA(ServiceLifeTime)_DIAG_Base_SyRS_003</t>
  </si>
  <si>
    <t>[Diagnosis]E3PA-G3_SIA(ServiceLifeTime)_DIAG_Base_SyRS_004</t>
  </si>
  <si>
    <t>[Diagnosis]E3PA-G3_SIA(ServiceLifeTime)_DIAG_Base_SyRS_005</t>
  </si>
  <si>
    <t>[Diagnosis]E3PA-G3_SIA(ServiceLifeTime)_DIAG_Base_SyRS_006</t>
  </si>
  <si>
    <t>[Diagnosis]E3PA-G3_SIA(ServiceLifeTime)_DIAG_Base_SyRS_007</t>
  </si>
  <si>
    <t>[Diagnosis]E3PA-G3_SIA(ServiceLifeTime)_DIAG_Base_SyRS_008</t>
  </si>
  <si>
    <t>[Diagnosis]E3PA-G3_SIA(ServiceLifeTime)_DIAG_Base_SyRS_009</t>
  </si>
  <si>
    <t>[Diagnosis]E3PA-G3_SIA(ServiceLifeTime)_DIAG_Base_SyRS_010</t>
  </si>
  <si>
    <t>[Diagnosis]E3PA-G3_SIA(ServiceLifeTime)_DIAG_Base_SyRS_011</t>
  </si>
  <si>
    <t>[Diagnosis]E3PA-G3_SIA(ServiceLifeTime)_DIAG_Base_SyRS_012</t>
  </si>
  <si>
    <t>[Diagnosis]E3PA-G3_SIA(ServiceLifeTime)_DIAG_Base_SyRS_013</t>
  </si>
  <si>
    <t>[Diagnosis]E3PA-G3_SIA(ServiceLifeTime)_DIAG_Base_SyRS_014</t>
  </si>
  <si>
    <t>[Diagnosis]E3PA-G3_SIA(ServiceLifeTime)_DIAG_Base_SyRS_015</t>
  </si>
  <si>
    <t>[Diagnosis]E3PA-G3_SIA(ServiceLifeTime)_DIAG_Base_SyRS_016</t>
  </si>
  <si>
    <t>[Diagnosis]E3PA-G3_SIA(ServiceLifeTime)_DIAG_Base_SyRS_017</t>
  </si>
  <si>
    <t>[Diagnosis]E3PA-G3_SIA(ServiceLifeTime)_DIAG_Base_SyRS_018</t>
  </si>
  <si>
    <t>[Diagnosis]E3PA-G3_SIA(ServiceLifeTime)_DIAG_Base_SyRS_019</t>
  </si>
  <si>
    <t>[Diagnosis]E3PA-G3_SIA(ServiceLifeTime)_DIAG_Base_SyRS_020</t>
  </si>
  <si>
    <t>[Diagnosis]E3PA-G3_SIA(ServiceLifeTime)_DIAG_Base_SyRS_021</t>
  </si>
  <si>
    <t>[Diagnosis]E3PA-G3_SIA(ServiceLifeTime)_DIAG_Base_SyRS_022</t>
  </si>
  <si>
    <t>[Diagnosis]E3PA-G3_SIA(ServiceLifeTime)_DIAG_Base_SyRS_023</t>
  </si>
  <si>
    <t>[Diagnosis]E3PA-G3_SIA(ServiceLifeTime)_DIAG_Base_SyRS_024</t>
  </si>
  <si>
    <t>[Diagnosis]E3PA-G3_SIA(ServiceLifeTime)_DIAG_Base_SyRS_025</t>
  </si>
  <si>
    <t>[Diagnosis]E3PA-G3_SIA(ServiceLifeTime)_DIAG_Base_SyRS_026</t>
  </si>
  <si>
    <t>[Diagnosis]E3PA-G3_SIA(ServiceLifeTime)_DIAG_Base_SyRS_027</t>
  </si>
  <si>
    <t>[Diagnosis]E3PA-G3_SIA(ServiceLifeTime)_DIAG_Base_SyRS_028</t>
  </si>
  <si>
    <t>[Diagnosis]E3PA-G3_SIA(ServiceLifeTime)_DIAG_Base_SyRS_029</t>
  </si>
  <si>
    <t>[Diagnosis]E3PA-G3_SIA(ServiceLifeTime)_DIAG_Base_SyRS_030</t>
  </si>
  <si>
    <t>[Diagnosis]E3PA-G3_SIA(ServiceLifeTime)_DIAG_Base_SyRS_031</t>
  </si>
  <si>
    <t>[Diagnosis]E3PA-G3_SIA(ServiceLifeTime)_DIAG_Base_SyRS_032</t>
  </si>
  <si>
    <t>[Diagnosis]E3PA-G3_SIA(ServiceLifeTime)_DIAG_Base_SyRS_033</t>
  </si>
  <si>
    <t>[Diagnosis]E3PA-G3_SIA(ServiceLifeTime)_DIAG_Base_SyRS_034</t>
  </si>
  <si>
    <t>[Diagnosis]E3PA-G3_SIA(ServiceLifeTime)_DIAG_Base_SyRS_035</t>
  </si>
  <si>
    <t>[Diagnosis]E3PA-G3_SIA(ServiceLifeTime)_DIAG_Base_SyRS_036</t>
  </si>
  <si>
    <t>[Diagnosis]E3PA-G3_SIA(ServiceLifeTime)_DIAG_Base_SyRS_037</t>
  </si>
  <si>
    <t>[Diagnosis]E3PA-G3_SIA(ServiceLifeTime)_DIAG_Base_SyRS_038</t>
  </si>
  <si>
    <t>[Diagnosis]E3PA-G3_SIA(ServiceLifeTime)_DIAG_Base_SyRS_039</t>
  </si>
  <si>
    <t>[Diagnosis]E3PA-G3_SIA(ServiceLifeTime)_DIAG_Base_SyRS_040</t>
  </si>
  <si>
    <t>[Diagnosis]E3PA-G3_SIA(ServiceLifeTime)_DIAG_Base_SyRS_041</t>
  </si>
  <si>
    <t>[Diagnosis]E3PA-G3_SIA(ServiceLifeTime)_DIAG_Base_SyRS_042</t>
  </si>
  <si>
    <t>[Diagnosis]E3PA-G3_SIA(ServiceLifeTime)_DIAG_Base_SyRS_043</t>
  </si>
  <si>
    <t>[Diagnosis]E3PA-G3_SIA(ServiceLifeTime)_DIAG_Base_SyRS_044</t>
  </si>
  <si>
    <t>[Diagnosis]E3PA-G3_SIA(ServiceLifeTime)_DIAG_Base_SyRS_045</t>
  </si>
  <si>
    <t>[Diagnosis]E3PA-G3_SIA(ServiceLifeTime)_DIAG_Base_SyRS_046</t>
  </si>
  <si>
    <t>[Diagnosis]E3PA-G3_SIA(ServiceLifeTime)_DIAG_Base_SyRS_047</t>
  </si>
  <si>
    <t>[Diagnosis]E3PA-G3_SIA(ServiceLifeTime)_DIAG_Base_SyRS_048</t>
  </si>
  <si>
    <t>[Diagnosis]E3PA-G3_SIA(ServiceLifeTime)_DIAG_Base_SyRS_049</t>
  </si>
  <si>
    <t>[Diagnosis]E3PA-G3_SIA(ServiceLifeTime)_DIAG_Base_SyRS_050</t>
  </si>
  <si>
    <t>[Diagnosis]E3PA-G3_SIA(ServiceLifeTime)_DIAG_Base_SyRS_051</t>
  </si>
  <si>
    <t>[Diagnosis]E3PA-G3_SIA(ServiceLifeTime)_DIAG_Base_SyRS_052</t>
  </si>
  <si>
    <t>[Diagnosis]E3PA-G3_SIA(ServiceLifeTime)_DIAG_Base_SyRS_053</t>
  </si>
  <si>
    <t>[Diagnosis]E3PA-G3_SIA(ServiceLifeTime)_DIAG_Base_SyRS_054</t>
  </si>
  <si>
    <t>[Diagnosis]E3PA-G3_SIA(ServiceLifeTime)_DIAG_Base_SyRS_055</t>
  </si>
  <si>
    <t>[Diagnosis]E3PA-G3_SIA(ServiceLifeTime)_DIAG_Base_SyRS_056</t>
  </si>
  <si>
    <t>15240125, 15240126, 15240120</t>
  </si>
  <si>
    <t>15240119, 15240120</t>
  </si>
  <si>
    <t>15509454, 15515569</t>
  </si>
  <si>
    <t>15515658, 15502949</t>
  </si>
  <si>
    <t xml:space="preserve">15765232,15765233,15765238 </t>
  </si>
  <si>
    <t>15705279, 15705282</t>
  </si>
  <si>
    <t>15705284, 15705285</t>
  </si>
  <si>
    <t>15241207, 15241208, 15241209</t>
  </si>
  <si>
    <t>15241210, 15241211, 15241212</t>
  </si>
  <si>
    <t>1. Ignition ON
\\2. CANoe ON
\\3. Tool RBS ON
\\4. DIAG, Coding and Adaption, RRW Schwellen ($0x0400), Set value of Strichanzeige E-RRW ein: (value range 0-255 km)</t>
  </si>
  <si>
    <t>1. Ignition ON
\\2. CANoe ON
\\3. Tool RBS ON
\\4. DIAG, Coding and Adaption, RRW Schwellen ($0x0400), Set value of Strichanzeige E-RRW ein == 0: (value range 0-255 km)</t>
  </si>
  <si>
    <t>1. Ignition ON
\\2. CANoe ON
\\3. Tool RBS ON
\\4. DIAG, Coding and Adaption, RRW Schwellen ($0x0400), Set value of Strichanzeige E-RRW ein: (value range 0-255 km)
\\5. DIAG, Coding and Adaption, RRW Schwellen ($0x0400), Set value of Strichanzeige E-RRW aus: (value range 0-255 km).  Strichanzeige E-RRW ein &lt; Strichanzeige E-RRW aus</t>
  </si>
  <si>
    <t>1. Ignition ON
\\2. CANoe ON
\\3. Tool RBS ON
\\4. DIAG, Coding and Adaption, RRW Schwellen ($0x0400), Set value of Strichanzeige E-RRW aus: (value range 0-255 km)</t>
  </si>
  <si>
    <t>1. Ignition ON
\\2. CANoe ON
\\3. Tool RBS ON
\\4. DIAG, Coding and Adaption, RRW Schwellen ($0x0400), Set value of Strichanzeige E-RRW ein: (value range 0-255 km) = 1
\\5. DIAG, Coding and Adaption, Kodierwert Write (0060), Set Anzeige Reichweite gesamt / VKM = [0x00] Gesamtreichweite</t>
  </si>
  <si>
    <t>1. Ignition ON
\\2. CANoe ON
\\3. Tool RBS ON
\\4. DIAG, Coding and Adaption, RRW Schwellen ($0x0400), Set value of Strichanzeige E-RRW ein: (value range 0-255 km) = 1
\\5. DIAG, Coding and Adaption, Kodierwert Write (0060), Set Anzeige Reichweite gesamt / VKM =[0x01] Reichweite mit VKM</t>
  </si>
  <si>
    <t xml:space="preserve">1. Ignition ON
\\2. CANoe ON
\\3. Tool RBS ON
\\4. DIAG, Coding and Adaption, RRW Schwellen ($0x0400), Set value of Strichanzeige E-RRW ein: (value range 0-255 km) </t>
  </si>
  <si>
    <t xml:space="preserve">1. Ignition ON
\\2. CANoe ON
\\3. Tool RBS ON. Focus at Powermeter at tube C </t>
  </si>
  <si>
    <t>1. Ignition ON
\\2. CANoe ON
\\3. Tool RBS ON. Focus at Powermeter at tube C
\\4.  Set DIAG, Coding and Adaption,Kodierwert($0600),  Set Radumfang maximal (ex: Radumfang maximal == 2222).</t>
  </si>
  <si>
    <t>1. Ignition ON
\\2. CANoe ON
\\3. Tool RBS ON. Focus at Powermeter at tube C
\\4.  Set DIAG, Coding and Adaption.Kodierwert (0x0600) .Varianten.Marktvariante == 1 (USA / Canada)
\\5.  Set DIAG, Coding and Adaption.Werkseinstellung Write(0x0352). Werkseinstellung Einheiten.Geschwindigkeit = unit_km_per_h</t>
  </si>
  <si>
    <t>1. Ignition ON
\\2. CANoe ON
\\3. Tool RBS ON. Focus at Powermeter at tube C
\\4.  Set DIAG, Coding and Adaption.Kodierwert (0x0600) .Varianten.Marktvariante == ECE/RdW
\\5.  Set DIAG, Coding and Adaption.Werkseinstellung Write(0x0352). Werkseinstellung Einheiten.Geschwindigkeit = unit_km_per_h</t>
  </si>
  <si>
    <t>1. Ignition ON
\\2. CANoe ON
\\3. Tool RBS ON. Tube D is focus.
\\4. Diagnosis (Coding and Adaptation. Coding value (0x0600). Weitere Kodierungen III.Expertenmenü permanente Aktivierung == aktiv
\\5. Diagnosis (Coding and Adaptation. Coding value (0x0600). Weitere Kodierungen III.Expertenmenü temporäre Aktivierung == aktiv</t>
  </si>
  <si>
    <t>1. Ignition ON
\\2. CANoe ON
\\3. Tool RBS ON</t>
  </si>
  <si>
    <t>1. Ignition ON
\\2. CANoe ON
\\3. Tool RBS ON
\\4. Diagnosis (Coding and Adaptation.  ECUKnockOutTimer (02CB). Set ECUKnockOutTimer ==6 min</t>
  </si>
  <si>
    <t>1. Ignition ON
\\2. CANoe ON
\\3. Tool RBS ON
\\4. Diagnosis (Coding and Adaptation.  ECUKnockOutTimer (02CB). Set ECUKnockOutTimer ==15 min</t>
  </si>
  <si>
    <t>1. Ignition ON
\\2. CANoe ON
\\3. Tool RBS ON
\\4. Diagnosis (Coding and Adaptation.  ECUKnockOutTimer (02CB). Set BusKnockOut Timer ==15 min</t>
  </si>
  <si>
    <t>1. Ignition ON
\\2. CANoe ON
\\3. Tool RBS ON. NightVision screen is focus at tube C
\\4. LVDS is connected with bench</t>
  </si>
  <si>
    <t>1. Ignition ON
\\2. CANoe ON
\\3. Tool RBS ON. Select power meter in Tube C 
\\4. LVDS is connected with bench</t>
  </si>
  <si>
    <t>1. Ignition ON
\\2. CANoe ON
\\3. Tool RBS ON. Select power meter in Tube C 
\\4. LVDS is connected with bench
\\5. p_NV_Dauer_Zwangsaufschaltung ==[0~255]. Fixed value = 7s</t>
  </si>
  <si>
    <t xml:space="preserve">1. Ignition ON
\\2. CANoe ON
\\3. Tool RBS ON. </t>
  </si>
  <si>
    <t>1. Ignition ON
\\2. CANoe ON
\\3. Tool RBS ON.</t>
  </si>
  <si>
    <t>1. Ignition ON
\\2. CANoe ON
\\3. Tool RBS ON.
\\4. Focus at tube D. Select Information at tube D menu</t>
  </si>
  <si>
    <t>1. Ignition ON
\\2. CANoe ON
\\3. Tool RBS ON.
\\4. Focus at tube D. Select Information at tube D menu. Press the RBS OK button at 10 s. Then select Information at the popup menu</t>
  </si>
  <si>
    <t xml:space="preserve">1.1. Existed External speaker device connected to Cluster HW
\\1. Ignition ON
\\2. CANoe ON
\\3. Tool RBS ON.
\\4. Active NightVision function via DIAG $0391:      
\\Night Vision.NV verbaut == Ja;     
\\Night Vision.NV Tiererkennung == ja
\\Night Vision.NV Personenerkennung == ja
\\  5. Active Nr.471 via DIAG $0320
</t>
  </si>
  <si>
    <t xml:space="preserve">1.1. Existed Internal speaker device connected to Cluster HW
\\1. Ignition ON
\\2. CANoe ON
\\3. Tool RBS ON.
\\4. Active NightVision function via DIAG $0391:      
\\Night Vision.NV verbaut == Ja;     
\\Night Vision.NV Tiererkennung == ja
\\Night Vision.NV Personenerkennung == ja
\\  5. Active Nr.471 via DIAG $0320
</t>
  </si>
  <si>
    <t xml:space="preserve">1.1. Existed Internal speaker device connected to Cluster HW
\\1. Ignition ON
\\2. CANoe ON
\\3. Tool RBS ON.
</t>
  </si>
  <si>
    <t xml:space="preserve">1. Ignition ON
\\2. CANoe ON
\\3. Tool RBS ON.
\\4.  Diag&gt; Coding and Adaption &gt; Kodierwert($0600) with selectable value range: p_PDC_Variante = BCM1 
</t>
  </si>
  <si>
    <t xml:space="preserve">1. Ignition ON
\\2. CANoe ON
\\3. Tool RBS ON.
\\4.  Diag&gt; Coding and Adaption &gt; Kodierwert($0600) with selectable value range: p_PDC_Variante == zFAS 
</t>
  </si>
  <si>
    <t>1. J1 : On 
\\2. KL15 : On 
\\3. execute RBS 
\\4. make a KL15 ON 
\\5. select Diagnostic Console 
\\6. select 266: 3D - ReadWriteMemoryByAddress_Write_Memory_by_Address 4.1 select "MemoryLength=3, MemorySize=1" to ALFID 
\\6.2 write "0x10004E" to Memory Address 
\\6.3 write 0x63 (dec : 99 byte) to Memory Length. 
\\6.4 wirte hex values to Data 
\\"0xBF 0xCB 0xD5 0xC6 0xD2 0xDC 0xC6 0xD2 0xDC 0xC3 0xCF 0xD9 0xC5 0xD1 0xDB 0xC6 0xD2 0xDC 0xC2 0xCE 0xD4 0xBD 0xC9 0xD3 0xBD 0xC9 0xD3 0xBD 0xC9 0xD3 0xBD 0xC9 0xD3 0xBD 0xC9 0xD3 0xBD 0xC9 0xD3 0xBD 0xC9 0xD3 0xBD 0xC9 0xD3 0xBD 0xC9 0xD3 0xD0 0xDC 0xE6 0xD0 0xDC 0xE6 0xD0 0xDC 0xE6 0xD0 0xDC 0xE6 0xD0 0xDC 0xE6 0xD0 0xDC 0xE6 0xD0 0xDC 0xE6 0xD0 0xDC 0xE6 0xBD 0xC9 0xD3 0xBD 0xC9 0xD3 0xBD 0xC9 0xD3 0xC7 0xD3 0xDD 0xCF 0xDB 0xE5 0xC1 0xCD 0xD7 0xC1 0xCD 0xD7 0xC6 0xD2 0xDC 0xDA 0xE6 0xF0" 
\\7. click execute button 
\\8. select 265: 23 - ReadWriteMemoryByAddress_Read_Memory_by_Address 
\\8.1 select "MemoryLength=3, MemorySize=1" to ALFID 6.2 write "0x10004E" to Memory Address 
\\8.3 write 0x63 (dec : 99 byte) to Memory Length. 
\\9. click execute button</t>
  </si>
  <si>
    <t xml:space="preserve">1. Ignition ON
\\2. CANoe ON 
\\3. Kl15 ON </t>
  </si>
  <si>
    <t>1. Ignition ON
\\2. CANoe ON 
\\3. Kl15 ON 
\\4. Set valiue at  DIAG, Coding and Adaption - Benutzerkonten Write($0353).Gast Individual Options Zeile 1 == Oil temperature</t>
  </si>
  <si>
    <t xml:space="preserve">1. Ignition ON
\\2. CANoe ON 
\\3. Kl15 ON 
\\4. Set valiue at  DIAG, Coding and Adaption - Benutzerkonten Write($0353).Gast Individual Options Zeile 1 == Oil temperature
\\5. Set unit in BAP (UnitMaster (19) .TemperatureUnit (17) .Unit </t>
  </si>
  <si>
    <t>1. Ignition ON
\\2. CANoe ON 
\\3. Kl15 ON 
\\4. Set valiue at  DIAG, Coding and Adaption - Benutzerkonten Write($0353).Gast Individual Options Zeile 1 == Oil pressure
\\5. Set unit in BAP (UnitMaster (19) .TemperatureUnit (17) .Unit ==1
\\6. Diagnostic Parameters below are Set via Coding values 0x033A:
 \\- Einheit Öldruckanzeige == Bar
\\- Dämpfung Öldruck
\\- Anzeigekennlinie Oeldruck (set Set value for Anzeige 1 X1 to Anzeige 1 Y5, first 10 bytes)
\\7. 11 01-Hard Reset Ecu Reset 
\\8. Select tube D -&gt; Infomation -&gt; Oil Pressure
\\9. Select Infomation, press MFL OK button on 10s, choose Car Infomation, look at oil pressure at row 3</t>
  </si>
  <si>
    <t xml:space="preserve">1. Ignition ON
\\2. CANoe ON 
\\3. Kl15 ON 
\\4. Set valiue at  DIAG, Coding and Adaption - Benutzerkonten Write($0353).Gast Individual Options Zeile 1 == Oil pressure
\\5. Diagnostic Parameters below are Set via Coding values 0x033A:
 \\- Einheit Öldruckanzeige == Bar
\\- Dämpfung Öldruck
\\- Anzeigekennlinie Oeldruck (set Set value for Anzeige 1 X1 to Anzeige 1 Y5, first 10 bytes)
\\6. 11 01-Hard Reset Ecu Reset 
\\7. Select Infomation, press MFL OK button on 10s, choose Car Infomation, look at oil pressure at row </t>
  </si>
  <si>
    <t xml:space="preserve">1. Ignition ON
\\2. CANoe ON 
\\3. Kl15 ON 
\\4. Set valiue at  DIAG, Coding and Adaption - Benutzerkonten Write($0353).Gast Individual Options Zeile 1 == Oil pressure
\\5. Diagnostic Parameters below are Set via Coding values 0x033A:
 \\- Einheit Öldruckanzeige == Auto
\\- Dämpfung Öldruck
\\- Anzeigekennlinie Oeldruck (set Set value for Anzeige 1 X1 to Anzeige 1 Y5, first 10 bytes)
\\6. 11 01-Hard Reset Ecu Reset 
\\7. Select Infomation, press MFL OK button on 10s, choose Car Infomation, look at oil pressure at row </t>
  </si>
  <si>
    <t xml:space="preserve">1. Ignition ON
\\2. CANoe ON 
\\3. Kl15 ON 
\\4. Select tube D -&gt; Infomation -&gt; Press MFL OK 10s then select Level Information
\\ 5. Odometer =&lt; 2000 km
</t>
  </si>
  <si>
    <t xml:space="preserve">1. Ignition ON
\\2. CANoe ON 
\\3. Kl15 ON 
\\4. Select tube D -&gt; Infomation -&gt; Press MFL OK 10s then select Level Information
</t>
  </si>
  <si>
    <t>1. Ignition ON
\\2. CANoe ON 
\\3. Kl15 ON 
\\4. Diagnosis StartStopFilter(DID0x0600) == 1.</t>
  </si>
  <si>
    <t>1. Ignition ON
\\2. CANoe ON
\\3. Tool RBS ON
\\4. Start routine DiagnosticID 0x0490 (0-46Byte, Wartungshistorie)</t>
  </si>
  <si>
    <t xml:space="preserve">Check The system display the electrical remaining range "---" as soon as the displayed electrical remaining range in the unit kilometers is smaller than the parameter "Strichanzeige E-RRW ein". </t>
  </si>
  <si>
    <t xml:space="preserve">Check The system display the electrical remaining range as soon as the signal for displaying the electrical remaining range in the unit kilometers is greater than the parameter "Strichanzeige E-RRW aus". </t>
  </si>
  <si>
    <t xml:space="preserve">Check The system  send the remaining range of the signal CAN (RW_Gesamt_Reichbreite_Ananzeige) via BAP (BC_MFA (15.0xF) .CurrentRange (20.0x14) .Range1_Value) when the parameter "Display total range / VKM" == 0 (total range) </t>
  </si>
  <si>
    <t xml:space="preserve">Check The system send the remaining range of the signal CAN (RW_Primaer_Reichbreite_Ananzeige) via BAP (BC_MFA (15,0xF) .CurrentRange (20,0x14) .Range1_Value ) when the parameter "Display total range / VKM" == 1 </t>
  </si>
  <si>
    <t xml:space="preserve">Check The system shall send the signal value 0xFFFD (Init) when no valid values are available for the "Range1_Value" parameter (e.g. when starting the control unit). </t>
  </si>
  <si>
    <t xml:space="preserve">Check The system shall send BAP (BC_MFA (15.0xF) .CurrentRange (20.0x14) .Range2_Value) BAP (BC_MFA (15.0xF) .CurrentRange (20.0x14) .Range2_Value) when the condition from KI_FB_RR_51 is fulfilled and "---" is displayed in the instrument cluster as the range. </t>
  </si>
  <si>
    <t>Check System shall perform the "Standard Tachometer" function(not euroNCAP), if the "Geschwindigkeit NCAP" diagnostic value is 0(Standard).</t>
  </si>
  <si>
    <t xml:space="preserve">Check  System calculates the velocity v_tatsächlich via average wheel rotational speed and the maxium tyre circumference considering the K number. </t>
  </si>
  <si>
    <t xml:space="preserve">Check The System Will Calculate The Unit differently for USA/Canada Market Variant </t>
  </si>
  <si>
    <t xml:space="preserve">Check The System Will Calculate The Unit differently for ECE/RdW Market Variant </t>
  </si>
  <si>
    <t xml:space="preserve">Check System must always display menu when EEPROM coding is set. 
Otherwise menu is not displayed. System must provide possibility to adjust this coding via Diagnose. 
</t>
  </si>
  <si>
    <t xml:space="preserve">Check The system shall not switch off any display as long as the following condition is fulfilled. </t>
  </si>
  <si>
    <t xml:space="preserve">Check The system shall implement ECU-KnockOut as safeguards against functional blocks and increased power consumption. </t>
  </si>
  <si>
    <t xml:space="preserve">Check The system shall implement BUS-KnockOut function as safeguards against functional blocks and increased power consumption during CAN BUS wakeup. </t>
  </si>
  <si>
    <t>Check Buzzer1 is active</t>
  </si>
  <si>
    <t>Check Buzzer1 is inactive</t>
  </si>
  <si>
    <t>Check Buzzer2 is active</t>
  </si>
  <si>
    <t>Check Buzzer2 is inactive</t>
  </si>
  <si>
    <t>Check Buzzer3 is active</t>
  </si>
  <si>
    <t>Check Buzzer3 is inactive</t>
  </si>
  <si>
    <t xml:space="preserve">Check The system shall change the Y-position of the picture via a Diagnosis service. </t>
  </si>
  <si>
    <t xml:space="preserve">Check The system shall ensure that the instrument cluster has to trigger synchonously an acoustic signal accTon, to the night-vision image by forced activation. </t>
  </si>
  <si>
    <t xml:space="preserve">Check The system shall make sure that if the ASG parameter "p_NV_Zwangsaufschaltung_Aktiv" has the value 0, the function "Forced Displaying(activation)" feature shall not be processed. </t>
  </si>
  <si>
    <t xml:space="preserve">Check The system shall display the nightvision during the minimum display time "p_NV_Dauer_Zwangsaufschaltung" even if the CAN(NV_Symbol) AND the CAN(NV_Symbol_Tierwarnung) set to 0. </t>
  </si>
  <si>
    <t xml:space="preserve">Check The system shall send the following values: 
⦁ BAP (BC_MFA (15) .FSG_Setup (14) .PrimaryEngineType) == 0x04 (petrol gasoline) 
⦁ BAP (BC_MFA (15) .FSG_Setup (14) .SecondaryEngineType) == 0x01 (type is electric) 
when
⦁ p_Antriebsvariante== 0x01 (PHEV) </t>
  </si>
  <si>
    <t xml:space="preserve">Check The system shall send the following values: 
⦁ BAP (BC_MFA (15) .FSG_Setup (14) .PrimaryEngineType) == 0x04 (petrol gasoline) 
⦁ BAP (BC_MFA (15) .FSG_Setup (14) .SecondaryEngineType) == 0x00 (not installed) 
when
⦁ p_Antriebsvariante == 0x00 (VKM) </t>
  </si>
  <si>
    <t>Check The system shall send the value "Comfort Consumption_seit_Tanken" as BAP (BC_MFA (15) .CycleFIS2 (27) .ComfortPowerConsumption) together with BAP (BC_MFA (15) .CycleFIS2 (27) .ComfortPowerConsumption_Unit</t>
  </si>
  <si>
    <t xml:space="preserve">Check system shall provide MyInfo Screen from Tube D Menu via selecting items on it 
MyInfo Screen includes 4 lines and content in each line can be modified by diagnostic. 
</t>
  </si>
  <si>
    <t>Check The system shall play the rear sound via external speakers when the value of "Externer Lautsprecher PDC verbaut" is equal to "1" in the diagnostics instance "Kodierwert($0600)" of the diagnostics class "Coding and Adaption" . 
Kodierwert($0600)</t>
  </si>
  <si>
    <t xml:space="preserve">Check The system shall play the rear sound via instrument cluster internal speakers when the value of "Externer Lautsprecher PDC verbaut" is equal to "0(default value)" in the diagnostics instance "Kodierwert($0600)" of the diagnostics class "Coding and Adaption" . </t>
  </si>
  <si>
    <t>Check The system shall be able to have CAN communication with the BCM1(8-channel-PDC) or zFAS(12-channel-PDC) by below CAN signals.</t>
  </si>
  <si>
    <t xml:space="preserve">Check System shall receive speed factor(V) list from "X1_Geschwindigkeit"~"X7_Geschwindigkeit" (1~7 Byte) of diagnostics "Lautst?rkeregelung" (0x0374) in "Coding and adaptation"(value range 0 - 255km/h, resolution 1km/h). </t>
  </si>
  <si>
    <t xml:space="preserve">Check System shall receive gain factor(Y) list for perspective speed value from "Y1_Geschwindigkeitsfaktor"~"Y7_Geschwindigkeitsfaktor" (8~14 Byte) of diagnostics "Lautst?rkeregelung" (0x0374) in "Coding and adaptation"(value range 0 - 255, resolution 1). </t>
  </si>
  <si>
    <t xml:space="preserve">Check System shall decide gain factor(Y) by speed level Table by refering to CAN(KBI_angez_Geschw) value and below mapping table. </t>
  </si>
  <si>
    <t xml:space="preserve">Check The System shall send LIN (KBI_Uhrzeit_Kompass) value by last value DisplayConfig (69). AdditionalInstrument (25) .Setup.Bit2, when CAN(ZAS_Kl_15) = 1 and Diagnose(Coding and Adaption, Kodierwert (0x0600), Auswahl Zusatzinstrument == 3 (compass)). </t>
  </si>
  <si>
    <t xml:space="preserve">Check The instrument cluster must linearly interpolate the support points of display characteristic(p_Anzeigekennlinie) for Bar Graph Display. </t>
  </si>
  <si>
    <t xml:space="preserve">Check System will send -40 in BAP signal for All oil Temperature values which are equal  -40. </t>
  </si>
  <si>
    <t xml:space="preserve">Check System will send -40 in BAP signal for All oil Temperature values which are less than  -40. </t>
  </si>
  <si>
    <t>Check If Oil Pressue Unit to be Displayed is Bar then the Oil Pressure Value After Damping will be sent to Display.that is there is no Unit Conversion .</t>
  </si>
  <si>
    <t>Check If the Displayed Unit is Bar then Maximum value of Oil Pressure to be Displayed is 9.9 Bar</t>
  </si>
  <si>
    <t xml:space="preserve">If the Displayed Unit is psi then Maximum value of Oil Pressure to be Displayed is 99 psi </t>
  </si>
  <si>
    <t>If the Displayed Unit is kpa then Maximum value of Oil Pressure to be Displayed is 999 kpa</t>
  </si>
  <si>
    <t>Check If Oil Pressue Unit to be Displayed is KPa then the Oil Pressure Value After Damping will be converted to KPa for Display</t>
  </si>
  <si>
    <t xml:space="preserve">Check If Oil Pressue Unit to be Displayed is Psi then the Oil Pressure Value After Damping will be converted to psi for Display. </t>
  </si>
  <si>
    <t>Check The System Shall Didplay the Bar Graph as follows 
The Oil Pressure After PT1 filter is Passed through Diagnostic Parameter (p_Anzeigekennlinie_Oeldruck ) and the Output Will be Displayed in the Cluster.</t>
  </si>
  <si>
    <t>Check If:
 s_Zustand_Oelstand == 1 (invalid)
 applies:
 p_Oelstand_Ringspeicher (mean value Y) = 0xFF</t>
  </si>
  <si>
    <t>Check If s_Zustand_Oelstand == 0 (valid) 
AND 
s_Gesamtwegstrecke == X * 2,000 km 
Then 
p_Oelstand_Ringspeicher (mean value "Y") = mean value (s_Oelstand) F</t>
  </si>
  <si>
    <t xml:space="preserve">Check If:
 s_Zustand_Oelstand == 0 (valid)
 applies:
 p_Oelstand = CAN (WIV_Oelstand)
 otherwise:
 p_Oelstand = 0x00 (invalid) </t>
  </si>
  <si>
    <t xml:space="preserve">Check If s_Zustand_Oelstand Value Changed to 7 
Then 
p_Oelstand_Prueffauffrage (Element X: Mileage) = s_Gesamtwegstrecke 
p_ Oil level test request (element X: oil level) = s_ oil level 
X == 0 to 9 ascending cyclically
</t>
  </si>
  <si>
    <t xml:space="preserve">Check If s_Zustand_Oelstand Value Changed to 8 
Then 
p_Oelstand_Prueffauffrage (Element X: Mileage) = s_Gesamtwegstrecke 
p_ Oil level test request (element X: oil level) = s_ oil level 
X == 0 to 9 ascending cyclically
</t>
  </si>
  <si>
    <t xml:space="preserve">Check If s_Zustand_Oelstand Value Changed to 6
Then 
p_Oelstand_Prueffauffrage (Element X: Mileage) = s_Gesamtwegstrecke 
p_ Oil level test request (element X: oil level) = s_ oil level 
X == 0 to 9 ascending cyclically
</t>
  </si>
  <si>
    <t xml:space="preserve">KL 15 on and then If s_Zustand_Oelstand Value Changed to 6
Then 
p_Oelstand_Prueffauffrage (Element X: Mileage) = s_Gesamtwegstrecke 
p_ Oil level test request (element X: oil level) = s_ oil level 
X == 0 to 9 ascending cyclically
</t>
  </si>
  <si>
    <t xml:space="preserve">Check If s_Zustand_Oelstand Value Changed to 8 
And KL15 Sts Chaged to ON AND s_Zustand_Oelstand == 6  
Then 
p_Oelstand_Prueffauffrage (Element X: Mileage) = s_Gesamtwegstrecke 
p_ Oil level test request (element X: oil level) = s_ oil level 
X == 0 to 9 ascending cyclicallyly
</t>
  </si>
  <si>
    <t>To verify the system shall activate production mode via the Coding DID$ "Produktionsmodus" (04FE)" and set DTC P000009 as active.</t>
  </si>
  <si>
    <t>To verify the system shall show status "Production mode" according to HMI display specification till production mode is deactivated.</t>
  </si>
  <si>
    <t>Check The system shall recognize the motor startstopfilter is on when 
[ CAN(MOStartStopp_Motorstopp) == 1 
AND 
INTERNAL(KL15) == TRUE AND 
Diagnosis StartStopFilter(DID0x0600) == 1.</t>
  </si>
  <si>
    <t xml:space="preserve">Check display Gear Eco Shift up Indication </t>
  </si>
  <si>
    <t>Check System hide Gear Eco Shift up Indication condition within E2E(WBA_03)</t>
  </si>
  <si>
    <t>Check system shall calculate trip distance in Killometer, when check oil inspection condition by trip distance(It’s a condition where specified distance is travelled by vehicle as reached)</t>
  </si>
  <si>
    <t xml:space="preserve">Check system shall convert the calculated distance according to the unit conversion requirement(1 km/h = 0,6213712 mile/h), when trip distance needs to be displayed in miles by country code FB_Unit Conversion" KI_FB_EU_6" . </t>
  </si>
  <si>
    <t xml:space="preserve">Check the system must save the mileage of the last oil service in the EEPROM. </t>
  </si>
  <si>
    <t xml:space="preserve">Check the System must save the date and time of the last oil service in the EEPROM. </t>
  </si>
  <si>
    <t xml:space="preserve">Check the System shall only has to count whole days to calculate the time until oil service. </t>
  </si>
  <si>
    <t xml:space="preserve">Check the System must change the day at 0:00 a.m. </t>
  </si>
  <si>
    <t xml:space="preserve">Check The System must perform the calculation to the day by a valid calendar year (including leap year) apply for the calculation. </t>
  </si>
  <si>
    <t xml:space="preserve">Check the system applies the static oil service (KI_FB_WS_509), As soon as the values p_WIV_W_min and p_WIV_W_max contain identical values OR the values p_WIV_T_min and p_WIV_T_max contain identical values, otherwise The system applies the dynamic oil service (KI_FB_WS_502). </t>
  </si>
  <si>
    <t xml:space="preserve">Check the System shall calculate the distance to the oil service according to the specification "FB_Distance display" KI_FB_WA_13 as well as the kilometers / miles driven since the last oil service and the oil service interval set using p_WIV_W_max. </t>
  </si>
  <si>
    <t xml:space="preserve">Check the System shall calculate the time and date until to oil service with current time and date according to the specification "FB_Uhrzeit" KI_FB_UH_1 as well as the date and time of the last oil service and the oil service interval time set using p_WIV_T_max. </t>
  </si>
  <si>
    <t xml:space="preserve">Check the system shall calculate theoretical maintenance interval is calculated with KL15 == ON and after every 100km (after recalculation of s_wear index) as soon as s_Km_seit_Ölservice &gt;= 500km AND s_Zeit_seit_Ölservice &gt;= 5 days. </t>
  </si>
  <si>
    <t xml:space="preserve">Check the system shall calculate "distance to oil service" and Time to oil service" </t>
  </si>
  <si>
    <t xml:space="preserve">Check the system reset the diagnostic instance 0x0451 "Reset service interval" of the diagnostic class "Routines" must contain the values in the diagnostic instance 0x0512 "SIA - Oil service" 
- KM was last service 
- Date of last service day 
- Date of last service month 
- Date of last service year 
replace with the current values at the time the routine "reset service interval" was executed. 
The System must save the current time information (EEPROM counter time) and the current route information (EEPROM counter distance), When the "Reset service interval" routine is executed 
The System must send the value "1" on the signal "KBI_Oelwechsel_durchgefuehr" for a distance of 200 km, As soon as the date of the oil service has been reset by the routine "Reset service interval",
</t>
  </si>
  <si>
    <t>Check the System shall be be read out values determined by the diagnostic instance 0x0530 "Calculated, displayed values" of the diagnostic class "Measurements" 
- Distance to the next oil service 
- Time until the next oil service 
\\The System shall be be read out value of cumulative wear index (s_wear index) using the diagnostic instance 0x0512 "SIA - Oil Service" of the diagnostic class "Measurements".</t>
  </si>
  <si>
    <t xml:space="preserve">Check the System shall handling error take place as described in KI_FB_WS_414. 
\\1. When reset KL30, system shall continue to calculate time "condition to service" with current date, when recieve valid time information is available at first CAN(ZAS_Kl_15) = TRUE. 
\\Info :KL30 is battery positive, KL31 is battery negative 
</t>
  </si>
  <si>
    <t xml:space="preserve">Check system shall not calculate time "condition to oil service", when no valid time/date information is present. 
</t>
  </si>
  <si>
    <t xml:space="preserve">Check system shall continue to calculate time "condition to oil service" on the basis of the current date. 
</t>
  </si>
  <si>
    <t xml:space="preserve">Check system shall not calculate distance "condition to oil service", when no valid signal of trip distance information is present. 
</t>
  </si>
  <si>
    <t>Check system shall continue to calculate distance "condition to oil service" by last saved distance, when valid trip distance informations is present.</t>
  </si>
  <si>
    <t xml:space="preserve">Check the System shall send the remaining distance to oil service WAnzeige (Wegstrecke bis Öl-Service) via BAP (FC_SIA (18) .Distance_Oil (16)). </t>
  </si>
  <si>
    <t xml:space="preserve">Check the instrument cluster must send the remaining time to oil service TAnzeige (Zeit bis Öl-Service) via BAP (FC_SIA (18) .Time_Oil (17)). </t>
  </si>
  <si>
    <t xml:space="preserve">Check the system shall store the entries of the maintenance history persistently in the EEPROM. 
Info: Up to 66 entries with a total of 3036 bytes can be stored in the maintenance history. (KI_FB_WH_179)
</t>
  </si>
  <si>
    <t xml:space="preserve">Check the system shall not delete any coding parameters of the maintenance history during software updates and automatic coding(ZDC). </t>
  </si>
  <si>
    <t xml:space="preserve">Check the system shall execute the routine diagnostics (Routines, maintenance history(0x0490) to write an entry in the maintenace history. </t>
  </si>
  <si>
    <t xml:space="preserve">Check system shall initialize Default values for the diagnostic parameters: </t>
  </si>
  <si>
    <t xml:space="preserve">Check the system shall move the existing data backwards by 46 bytes (storage space for an inspection) under "Coding and Adaption.Maintenance history(0x0309)) when new inspection data are to be stored in EEPROM. </t>
  </si>
  <si>
    <t xml:space="preserve">Check the system shall send changed arraylist, get status arraylist, send(transmit) status arraylist via BAP with the exception of the default values as soon as it receives a request to the maintenance history via BAP
</t>
  </si>
  <si>
    <t xml:space="preserve">Check the system shall send the stored value to the "Inspection" from the diagnosis "Coding and Adaption.Maintenance history (0x0309) .Inspection" (Byte X * 46 Bit0) via BAP SIA (18) .Service_History (26) .Data.Service_Type.Bit0. </t>
  </si>
  <si>
    <t xml:space="preserve">Check the system must send the stored value to the "Oil service" from the diagnosis "Coding and Adaptation.Maintenance history (0x0309). Oil service" (Byte X * 46 Bit1) via BAP SIA (18) .Service_History (26) .Data.Service_Type.Bit1. </t>
  </si>
  <si>
    <t>Check the system must save the stored value for "brake fluid change" from the diagnosis (coding and adaptation.Maintenance history (0x0309). Brake fluid change (byte X * 46 bit338)) and send via BAP (SIA (18) .Service_History (26) .Data.Service_Attributes.Bit0</t>
  </si>
  <si>
    <t xml:space="preserve">Check the system must send the stored value to the "Replacing spark plugs" from the diagnosis "Coding and Adaptation. Maintenance history (0x0309). Replacing spark plugs" (byte X * 46 Bit339) via BAP SIA (18) .Service_History (26) .Data.Service_Attributes.bit1. </t>
  </si>
  <si>
    <t xml:space="preserve">Check the system must send the stored value to the "Air filter replacement" from the diagnosis "Coding and Adaptation. Maintenance history (0x0309). Air filter replacement" (Byte X * 46 Bit340) via BAP SIA (18) .Service_History (26). Data.Service_Attributes.bit2. </t>
  </si>
  <si>
    <t xml:space="preserve">Check the system must send the stored value to the "Exchange fuel filter" from the diagnosis "Coding and adaptation. Maintenance history (0x0309). Exchange fuel filter" (byte X * 46 bit 341) via BAP SIA (18) .Service_History (26) .Data.Service_Attributes. bit3. </t>
  </si>
  <si>
    <t xml:space="preserve">Check the system must send the stored value to the "exchange tire sealant" from the diagnosis (coding and adaptation. Maintenance history (0x0309). tire sealant replacement "(byte X * 46 Bit342)) via BAP (SIA (18) .Service_History (26) .Data.Service_Attributes.Bit4. </t>
  </si>
  <si>
    <t xml:space="preserve">Check the system must send the stored value to the "gear oil change" from the diagnosis "Coding and Adaptation.Maintenance history (0x0309). Gear oil change" (byte X * 46 bit343) via BAP SIA (18) .Service_History (26) .Data.Service_Attributes.Bit5 </t>
  </si>
  <si>
    <t xml:space="preserve">Check the system must send the stored value to the  "Change oil drive" from the diagnosis "Coding and adaptation. Maintenance history (0x0309). Change oil drive" (byte X * 46 bit 344) via BAP SIA (18) .Service_History (26) .Data.Service_Attributes.Bit6. </t>
  </si>
  <si>
    <t xml:space="preserve">Check the system must send the stored value to the "Change drive belt" from the diagnosis "Coding and Adaptation. Maintenance history (0x0309). Change drive belt" (byte X * 46 Bit345) via BAP SIA (18) .Service_History (26) .Data.Service_Attributes.bit7. </t>
  </si>
  <si>
    <t xml:space="preserve">Check the system shall must send the stored value for the "year" from the diagnosis (Coding and Adaptation.Maintenance history (0x0309) .year (byte X * 46 Bit18)) via BAP (SIA (18) .Service_History (26) .Data.Year) </t>
  </si>
  <si>
    <t xml:space="preserve">Check the system shall must send the stored value for the "month" from the diagnosis (Coding and Adaptation.Maintenance history (0x0309) .month (byte X * 46 Bit10)) via BAP (SIA (18) .Service_History (26) .Data.Month) </t>
  </si>
  <si>
    <t xml:space="preserve">Check the system shall must send the stored value to the "Tag" from the diagnosis (Coding and Adaptation.Maintenance history (0x0309) .day (byte X * 46 Bit2)) via BAP (SIA (18) .Service_History (26) .Data.Day) </t>
  </si>
  <si>
    <t xml:space="preserve">Check the system shall must return the stored value to the "Order No." from the diagnostics (Coding and adaptation.Maintenance history (0x0309) .Order no. (byte X * 46 Bit26)) via BAP (SIA (18) .Service_History (26) .Data.OrderCode). </t>
  </si>
  <si>
    <t xml:space="preserve">Check the system shall must use the stored value for the "Mileage" from the diagnosis (Coding and Adaptation.Maintenance history (0x0309). At KM (byte X * 46 Bit130)) per BAP (SIA (18) .Service_History (26) .Data.Mileage) </t>
  </si>
  <si>
    <t xml:space="preserve">Check the system shall convert the km/h to mph according(KI_FB_WH_164) to the unit set by the driver, before sending to the BAP. </t>
  </si>
  <si>
    <t xml:space="preserve">Check the system shall must send the stored value to the "dealer" from the diagnostics (Coding and Adaptation.Maintenance history (0x0309). Dealer (Byte X * 46 Bit178)) via BAP (SIA (18) .Service_History (26) .Data.DealerName) </t>
  </si>
  <si>
    <t>1. Set CAN (RW_Sekundaer_Reichweite_Anzeige) &lt; Strichanzeige E-RRW ein</t>
  </si>
  <si>
    <t>1. The cluster is displayed electrical remaining range "---" in tube C (Refer HMI specification, 3_Permanent_Visible_Information|3_2_2_Rest_Range VKM/PHEV| Electrical rest range + unit )</t>
  </si>
  <si>
    <t>1. Set CAN (RW_Sekundaer_Reichweite_Anzeige) = Strichanzeige E-RRW ein</t>
  </si>
  <si>
    <t>1. The cluster is displayed electrical remaining range  in tube C (Refer HMI specification, 3_Permanent_Visible_Information|3_2_2_Rest_Range VKM/PHEV| Electrical rest range + unit )</t>
  </si>
  <si>
    <t>1. The cluster is displayed electrical remaining range = 0  in tube C (Refer HMI specification, 3_Permanent_Visible_Information|3_2_2_Rest_Range VKM/PHEV| Electrical rest range + unit )</t>
  </si>
  <si>
    <t>1. Set CAN (RW_Sekundaer_Reichweite_Anzeige) &gt; Strichanzeige E-RRW ein
\\AND  (RW_Sekundaer_Reichweite_Anzeige) &gt; Strichanzeige E-RRW aus</t>
  </si>
  <si>
    <t>1. Set CAN (RW_Sekundaer_Reichweite_Anzeige) == Strichanzeige E-RRW aus
\\2. Check range value</t>
  </si>
  <si>
    <t>2. The cluster is displayed electrical remaining range value in tube C (Refer HMI specification, 3_Permanent_Visible_Information|3_2_2_Rest_Range VKM/PHEV| Electrical rest range + unit )</t>
  </si>
  <si>
    <t>1. Set CAN (RW_Sekundaer_Reichweite_Anzeige) &gt; Strichanzeige E-RRW aus
\\2. Check range value</t>
  </si>
  <si>
    <t xml:space="preserve">1.Set CAN (RW_Gesamt_Reichweite_Anzeige) = 0~2044
\\2. Check BAP (BC_MFA (15.0xF) .CurrentRange (20.0x14) .Range1_Value)
</t>
  </si>
  <si>
    <t xml:space="preserve">2. Display  BAP (BC_MFA (15.0xF) .CurrentRange (0x14) .Range1_Value) == CAN (RW_Gesamt_Reichbreite_Anzeige) value
</t>
  </si>
  <si>
    <t xml:space="preserve">1.Set CAN (RW_Primaer_Reichweite_Anzeige) = 0~2044
\\2. Check BAP (BC_MFA (15.0xF) .CurrentRange (20.0x14) .Range1_Value)
</t>
  </si>
  <si>
    <t xml:space="preserve">2. Display  BAP (BC_MFA (15.0xF) .CurrentRange (0x14) .Range1_Value) == CAN (RW_Primaer_Reichbreite_Anzeige) value
</t>
  </si>
  <si>
    <t xml:space="preserve">1.Set CAN (RW_Gesamt_Reichweite_Anzeige) = 2046
\\2. Check BAP (BC_MFA (15.0xF) .CurrentRange (20.0x14) .Range1_Value)
</t>
  </si>
  <si>
    <t>2. Display  BAP (BC_MFA (15.0xF) .CurrentRange (0x14) .Range1_Value) = 0xfffd== 65533</t>
  </si>
  <si>
    <t>1. Set CAN (RW_Primaer_Reichweite_Anzeige) &lt; Strichanzeige RRW ein 
\\2. Check BAP (BC_MFA (15.0xF) .CurrentRange (20.0x14) .Range1_Value)</t>
  </si>
  <si>
    <t>2. Display  BAP (BC_MFA (15.0xF) .CurrentRange (0x14) .Range1_Value) = 0xfffe = = 65534. The cluster is displayed "---" as of range value</t>
  </si>
  <si>
    <t>1. Set CAN (RW_Sekundaer_Reichweite_Anzeige) &lt; Strichanzeige RRW ein 
\\2. Check BAP (BC_MFA (15.0xF) .CurrentRange (20.0x14) .Range2_Value)</t>
  </si>
  <si>
    <t>2. Display  BAP (BC_MFA (15.0xF) .CurrentRange (0x14) .Range2_Value) = 0xfffe == 65534. The cluster is displayed "---" as of range value</t>
  </si>
  <si>
    <t>1. Set DIAG, Coding and Adaption,Kodierwert($0600),  Set Geschwindigkeit NCAP = 0(Standard).</t>
  </si>
  <si>
    <t>1. Check display as Standard Tachometer (Refer HMI specification (UI2020 _IC_Spec_v65_DRAFT page 110/214 5_3_0_Tachometer))</t>
  </si>
  <si>
    <t>1. Send CAN(ESP_m_Raddrehz = 178E(HEX)
2. Check displaying of speed value</t>
  </si>
  <si>
    <t>2. Speed value = (WheelSpeed) * (Maximum Tire circumference * K-Number) * 3.6 = [6030(178E) *0.002] *(2222*1.03)*3.6 ==  99.36 km/h</t>
  </si>
  <si>
    <t>1. Set Speed in Gauges. Look at Speed unit at Cluster
\\2. Set BAP: UnitMaster(19).(0x12) DistanceSpeedUnit. Speed = 1
\\3. Set DIAG, Coding and Adaption.Werkseinstellung Write(0x0352). Werkseinstellung Einheiten.Geschwindigkeit = unit_mph</t>
  </si>
  <si>
    <t xml:space="preserve">1. Speed value unit = km/h on tube C
\\2. Speed value unit = km/h on tube C 
\\3. Speed value unit = mph on tube C </t>
  </si>
  <si>
    <t>1. Set Speed in Gauges. 
\\2. Set BAP: UnitMaster(19).(0x12) DistanceSpeedUnit. Speed = 1
\\3. Set DIAG, Coding and Adaption.Werkseinstellung Write(0x0352). Werkseinstellung Einheiten.Geschwindigkeit = unit_km_per_h
\\4. Set BAP: UnitMaster(19).(0x12) DistanceSpeedUnit. Speed = 0</t>
  </si>
  <si>
    <t xml:space="preserve">\\2. Speed value unit = mph on tube C 
\\3. Speed value unit = mph on tube C 
\\4. Speed value unit = km/h on tube C </t>
  </si>
  <si>
    <t>RBS Function List : MFL 
\\1.Enter My Info in area D 
\\2.Press "Mute/OK" button during 10s 
\\3.Select Expert Menu then Press "OK" button 
\\4. Diagnosis (Coding and Adaptation. Coding value (0x0600). Weitere Kodierungen III.Expertenmenü permanente Aktivierung == inaktiv
\\5. Diagnosis (Coding and Adaptation. Coding value (0x0600). Weitere Kodierungen III.Expertenmenü temporäre Aktivierung == inaktiv
\\6.Enter My Info in area D 
\\7.Press "Mute/OK" button during 10s. Verify dipplaying of Expert menu option at the popup</t>
  </si>
  <si>
    <t>3. Expert menu is displayed.
\\7. Expert menu is not displayed.</t>
  </si>
  <si>
    <t xml:space="preserve">1. DIAG, Coding and Adaption - 2E 06 00 Kodierwet Write Displaynachlaufzeit.Displaynachlaufzeit = 240s 
\\2. DIAG, ECU Reset -11 02 KeyOffOn Ecu Reset 
\\5. CAN (WBA_Fahrstufe_02) != 1 
\\6. CAN ZAS_Kl_15 == 0 
\\7. Wait 4 minute
</t>
  </si>
  <si>
    <t xml:space="preserve">7. Display will be ON as long as gear position is not 'P'. (Always LCD BLU on) </t>
  </si>
  <si>
    <t xml:space="preserve">1. DIAG, Coding and Adaption - 2E 06 00 Kodierwet Write Displaynachlaufzeit.Displaynachlaufzeit = 240s 
\\2. DIAG, ECU Reset -11 02 KeyOffOn Ecu Reset 
\\5. CAN (WBA_Fahrstufe_02) != 1 
\\6. CAN ZAS_Kl_15 == 0 
\\7. Wait 4 minute
\\8. CAN (WBA_Fahrstufe_02) = 1 
</t>
  </si>
  <si>
    <t xml:space="preserve">7. Display will be ON as long as gear position is not 'P'. (Always LCD BLU on) 
\\8. Display will be OFF. </t>
  </si>
  <si>
    <t>1. CAN ZAS_Kl_15 == 0 
(Make sleep mode)
\\2. CAN(STH_LED) == 1
\\3. Wait after 6 min</t>
  </si>
  <si>
    <t xml:space="preserve">2. Check that: KN_Kombi_ECUKnockOut = 1 in the Trace of Can 
\\3.  Shutdown by ECU KnockOut. </t>
  </si>
  <si>
    <t>1. CAN ZAS_Kl_15 == 0 
(Make sleep mode)
\\2. CAN(KL_STH_aktiv) = 1 
\\3. Wait after 6 min</t>
  </si>
  <si>
    <t>1. CAN ZAS_Kl_15 == 0 
(Make sleep mode)
\\2. CAN(KL_STL_aktiv) = 1
\\3. Wait after 6 min</t>
  </si>
  <si>
    <t>1. CAN ZAS_Kl_15 == 0 
(Make sleep mode)
\\2. BAP(BatteryControl(0x25).ClimateState(0x12).ClimateState) == 0xC ("running") 
\\3. Wait after 6 min</t>
  </si>
  <si>
    <t>1. CAN ZAS_Kl_15 == 1 
\\2. Wait after 15 min</t>
  </si>
  <si>
    <t>2.  The cluster is still display ON as normal.</t>
  </si>
  <si>
    <t>1. At RBS, open [Network]: Checked n NM and set DELAY= 900
\\2. CAN ZAS_Kl_15 == 0 
\\3.  Set DIAG, Coding and Adaption.Kodierwert (0x0600) .Displaynachlaufzeit == 910 sec
\\4. CAN(BEM_02_Abschaltstu) == 3 
\\5. Wait after 15 min</t>
  </si>
  <si>
    <t>3. The cluster displaying is ON
\\5. Cluster is shutdown</t>
  </si>
  <si>
    <t xml:space="preserve"> 1.($0602) DiagService(Vorkonditionierung), Buzzer 1 == active 
\\2.Clock(17).Date(16) 
\\Year == 16, Month == 8, Day == 24 
\\3.Clock(17).Time(17) 
\\Time == 12, Minute == 0, Second == 0 
\\4.Clock(17).Buzzer1(27) 
\\Year == 16, Month == 8, Day == 24, Time == 12, Minute == 5, Second == 0 
\\5.Enter to sleep mode by KL15 off
\\6.Check the cluster after 5 minutes
 </t>
  </si>
  <si>
    <t xml:space="preserve">6. Cluster is waked up </t>
  </si>
  <si>
    <t xml:space="preserve"> 1.($0602) DiagService(Vorkonditionierung), Buzzer 1 == inactive 
\\2.Clock(17).Date(16) 
\\Year == 16, Month == 8, Day == 24 
\\3.Clock(17).Time(17) 
\\Time == 12, Minute == 0, Second == 0 
\\4.Clock(17).Buzzer1(27) 
\\Year == 16, Month == 8, Day == 24, Time == 12, Minute == 5, Second == 0 
\\5.Enter to sleep mode by KL15 off
\\6.Check the cluster after 5 minutes
 </t>
  </si>
  <si>
    <t xml:space="preserve">6. Cluster is NOT waked up </t>
  </si>
  <si>
    <t xml:space="preserve"> 1.($0602) DiagService(Vorkonditionierung), Buzzer 2 == active 
\\2.Clock(17).Date(16) 
\\Year == 16, Month == 8, Day == 24 
\\3.Clock(17).Time(17) 
\\Time == 12, Minute == 0, Second == 0 
\\4.Clock(17).Buzzer1(27) 
\\Year == 16, Month == 8, Day == 24, Time == 12, Minute == 5, Second == 0 
\\5.Enter to sleep mode by KL15 off
\\6.Check the cluster after 5 minutes
 </t>
  </si>
  <si>
    <t xml:space="preserve"> 1.($0602) DiagService(Vorkonditionierung), Buzzer 2 == inactive 
\\2.Clock(17).Date(16) 
\\Year == 16, Month == 8, Day == 24 
\\3.Clock(17).Time(17) 
\\Time == 12, Minute == 0, Second == 0 
\\4.Clock(17).Buzzer1(27) 
\\Year == 16, Month == 8, Day == 24, Time == 12, Minute == 5, Second == 0 
\\5.Enter to sleep mode by KL15 off
\\6.Check the cluster after 5 minutes
 </t>
  </si>
  <si>
    <t xml:space="preserve"> 1.($0602) DiagService(Vorkonditionierung), Buzzer 3 == active 
\\2.Clock(17).Date(16) 
\\Year == 16, Month == 8, Day == 24 
\\3.Clock(17).Time(17) 
\\Time == 12, Minute == 0, Second == 0 
\\4.Clock(17).Buzzer1(27) 
\\Year == 16, Month == 8, Day == 24, Time == 12, Minute == 5, Second == 0 
\\5.Enter to sleep mode by KL15 off
6.Check the cluster after 5 minutes
 </t>
  </si>
  <si>
    <t xml:space="preserve">5. Cluster is waked up </t>
  </si>
  <si>
    <t xml:space="preserve"> 1.($0602) DiagService(Vorkonditionierung), Buzzer3 == inactive 
\\2.Clock(17).Date(16) 
\\Year == 16, Month == 8, Day == 24 
\\3.Clock(17).Time(17) 
\\Time == 12, Minute == 0, Second == 0 
\\4.Clock(17).Buzzer1(27) 
\\Year == 16, Month == 8, Day == 24, Time == 12, Minute == 5, Second == 0 
\\5.Enter to sleep mode by KL15 off
\\6.Check the cluster after 5 minutes
 </t>
  </si>
  <si>
    <t>1. CAN NV_Aktiv == 1 
\\2. Write DID 0x0391 Byte 10 : NV_Ypos [ -20 ~20]</t>
  </si>
  <si>
    <t xml:space="preserve">1. Output Night Vision screen.
2.\\ Changed Night Vision Picture Y position [value] </t>
  </si>
  <si>
    <t xml:space="preserve">1. select Diagnostic Console 
\\2. select 266: 3D - ReadWriteMemoryByAddress_Write_Memory_by_Address 
\\3.1 select "MemoryLength=3, MemorySize=1" to ALFID 
\\3.2 write "0x100030" to Memory Address 
\\3.3 write 0x01 (dec : 1 byte) to Memory Length. 
\\3.4 wirte "0x01" to Data 
\\3.5. click execute button 
\\4. select 265: 23 - ReadWriteMemoryByAddress_Read_Memory_by_Address 
\\4.1 select "MemoryLength=3, MemorySize=1" to ALFID 
\\4.2 write "0x100030" to Memory Address 
\\4.3 write 0x01 (dec : 1 byte) to Memory Length. 
\\4.4. click execute button 
\\5. Power off/on
\\6. CAN NV_aktiv=1 AND CAN NV_Symbol_Tierwarnung=1 </t>
  </si>
  <si>
    <t>6. check that night vision frame is displayed forcely in Tube C with Animal warning symbol AND accTon acoustic  (#Nr.472)</t>
  </si>
  <si>
    <t xml:space="preserve">1. select Diagnostic Console 
\\2. select 266: 3D - ReadWriteMemoryByAddress_Write_Memory_by_Address 
\\3.1 select "MemoryLength=3, MemorySize=1" to ALFID 
\\3.2 write "0x100030" to Memory Address 
\\3.3 write 0x01 (dec : 1 byte) to Memory Length. 
\\3.4 wirte "0x01" to Data 
\\3.5. click execute button 
\\4. select 265: 23 - ReadWriteMemoryByAddress_Read_Memory_by_Address 
\\4.1 select "MemoryLength=3, MemorySize=1" to ALFID 
\\4.2 write "0x100030" to Memory Address 
\\4.3 write 0x01 (dec : 1 byte) to Memory Length. 
\\4.4. click execute button 
\\5. Power off/on
\\6. CAN NV_aktiv=1 AND CAN NV_Symbol == 1
</t>
  </si>
  <si>
    <t>6. check that night vision frame is displayed forcely in Tube C with  Pedestrian-warning symbol and accTon acoustic. (#Nr.471)</t>
  </si>
  <si>
    <t xml:space="preserve">1. select Diagnostic Console 
\\2. select 266: 3D - ReadWriteMemoryByAddress_Write_Memory_by_Address 
\\3.1 select "MemoryLength=3, MemorySize=1" to ALFID 
\\3.2 write "0x100030" to Memory Address 
\\3.3 write 0x01 (dec : 1 byte) to Memory Length. 
\\3.4 wirte "0x00" to Data 
\\3.5. click execute button 
\\4. select 265: 23 - ReadWriteMemoryByAddress_Read_Memory_by_Address 
\\4.1 select "MemoryLength=3, MemorySize=1" to ALFID 
\\4.2 write "0x100030" to Memory Address 
\\4.3 write 0x01 (dec : 1 byte) to Memory Length. 
\\4.4. click execute button 
\\5. Power off/on
\\6. CAN NV_aktiv=1 AND CAN NV_Symbol == 1
</t>
  </si>
  <si>
    <t>6. The night vision frame is not displayed forcely in Tube C</t>
  </si>
  <si>
    <t xml:space="preserve">1. select Diagnostic Console 
\\2. select 266: 3D - ReadWriteMemoryByAddress_Write_Memory_by_Address 
\\3.1 select "MemoryLength=3, MemorySize=1" to ALFID 
\\3.2 write "0x100030" to Memory Address 
\\3.3 write 0x01 (dec : 1 byte) to Memory Length. 
\\3.4 wirte "0x00" to Data 
\\3.5. click execute button 
\\4. select 265: 23 - ReadWriteMemoryByAddress_Read_Memory_by_Address 
\\4.1 select "MemoryLength=3, MemorySize=1" to ALFID 
\\4.2 write "0x100030" to Memory Address 
\\4.3 write 0x01 (dec : 1 byte) to Memory Length. 
\\4.4. click execute button 
\\5. Power off/on
\\6. CAN NV_aktiv=1 AND CAN NV_Symbol_Tierwarnung=1 </t>
  </si>
  <si>
    <t>1. select Diagnostic Console 
\\2. select 266: 3D - ReadWriteMemoryByAddress_Write_Memory_by_Address 
\\3.1 select "MemoryLength=3, MemorySize=1" to ALFID 
\\3.2 write "0x100030" to Memory Address 
\\3.3 write 0x01 (dec : 1 byte) to Memory Length. 
\\3.4 wirte "0x01" to Data 
\\3.5. click execute button 
\\4. select 265: 23 - ReadWriteMemoryByAddress_Read_Memory_by_Address 
\\4.1 select "MemoryLength=3, MemorySize=1" to ALFID 
\\4.2 write "0x100030" to Memory Address 
\\4.3 write 0x01 (dec : 1 byte) to Memory Length. 
\\4.4. click execute button 
\\5. Power off/on
\\6. CAN NV_aktiv=1 AND CAN NV_Symbol_Tierwarnung=1 
\\7. CAN NV_Symbol_Tierwarnung==0</t>
  </si>
  <si>
    <t>7. check that night vision frame is displayed forcely in Tube C in 7s Then the NightVision BC page changes back in the background</t>
  </si>
  <si>
    <t>1. select Diagnostic Console 
\\2. select 266: 3D - ReadWriteMemoryByAddress_Write_Memory_by_Address 
\\3.1 select "MemoryLength=3, MemorySize=1" to ALFID 
\\3.2 write "0x100030" to Memory Address 
\\3.3 write 0x01 (dec : 1 byte) to Memory Length. 
\\3.4 wirte "0x01" to Data 
\\3.5. click execute button 
\\4. select 265: 23 - ReadWriteMemoryByAddress_Read_Memory_by_Address 
\\4.1 select "MemoryLength=3, MemorySize=1" to ALFID 
\\4.2 write "0x100030" to Memory Address 
\\4.3 write 0x01 (dec : 1 byte) to Memory Length. 
\\4.4. click execute button 
\\5. Power off/on
\\6. CAN NV_aktiv=1 AND CAN NV_Symbol=1
\\7. CAN NV_Symbol == 0</t>
  </si>
  <si>
    <t xml:space="preserve">1. Set Diagnose(Coding and Adaption, Kodierwert (0x0600), Antriebsvariante) == 0x01 PHEV 
\\2. Verify value at BAP (BC_MFA (15) .FSG_Setup (0xe) </t>
  </si>
  <si>
    <t xml:space="preserve">2.  BAP (BC_MFA (15) .FSG_Setup (0xe) .PrimaryEngineType) == 0x04 (petrol gasoline) 
\\BAP (BC_MFA (15) .FSG_Setup (0xe) .SecondaryEngineType) == 0x01 (type is electric) 
</t>
  </si>
  <si>
    <t xml:space="preserve">1. Set Diagnose(Coding and Adaption, Kodierwert (0x0600), Antriebsvariante) == 0x00 (VKM) 
\\2. Verify value at BAP (BC_MFA (15) .FSG_Setup (0xe) </t>
  </si>
  <si>
    <t xml:space="preserve">2.  BAP (BC_MFA (15) .FSG_Setup (0xe) .PrimaryEngineType) == 0x04 (petrol gasoline) 
\\BAP (BC_MFA (15) .FSG_Setup (0xe) .SecondaryEngineType) == 0x00 (not installed)  
</t>
  </si>
  <si>
    <t xml:space="preserve"> 1. CAN(MO_HYB_Fahrbereitschaft) == 1 AND CAN(MO_HYB_VM_aktiv) == 0 
\\2. BAP 
(Charisma(0x17).SetupOperationMode(0x16).OperationModeIdentifier) == 0x01 (E-Power) 
\\3. Set consumption CAN signal 
\\CAN(MO_Verbrauch_EM_Ges) evDriveROC = 1000 
\\CAN(Thermo_Verbrauch_BTL) eveDriveRecoup = 0 
\\CAN(Thermo_Verbrauch_Innen) eveClimateUse = 1000 
\\CAN(DC_Verbrauch) eveClimateInterior = 1000 
\\4. VehicleSpeed = 60km/h
 </t>
  </si>
  <si>
    <t xml:space="preserve">4. Check that BAP (BC_MFA(15).CycleFIS2(27).ComfortPowerConsumption) were sent </t>
  </si>
  <si>
    <t xml:space="preserve"> 1. CAN(MO_HYB_Fahrbereitschaft) == 1 AND CAN(MO_HYB_VM_aktiv) == 0 
\\2. BAP 
(Charisma(0x17).SetupOperationMode(0x16).OperationModeIdentifier) == 0x02 (Hybrid-Auto) 
\\3. Set consumption CAN signal 
\\CAN(MO_Verbrauch_EM_Ges) evDriveROC = 1000 
\\CAN(Thermo_Verbrauch_BTL) eveDriveRecoup = 0 
\\CAN(Thermo_Verbrauch_Innen) eveClimateUse = 1000 
\\CAN(DC_Verbrauch) eveClimateInterior = 1000 
\\4. VehicleSpeed = 60km/h
 </t>
  </si>
  <si>
    <t xml:space="preserve">1. Set valiue at  DIAG, Coding and Adaption - Benutzerkonten Write($0353).Gast Individual Options Zeile 1 
\\ Set valiue at  DIAG, Coding and Adaption - Benutzerkonten Write($0353).Gast Individual Options Zeile 3 
</t>
  </si>
  <si>
    <t>1. Check the Options Zeile 1, Options Zeile 3 are displayed correctly on Information page with data setting at DIAG</t>
  </si>
  <si>
    <t xml:space="preserve">1. Set valiue at  DIAG, Coding and Adaption - Benutzerkonten Write($0353).Gast Individual Options Zeile 2
\\ Set valiue at  DIAG, Coding and Adaption - Benutzerkonten Write($0353).Gast Individual Options Zeile 4 
</t>
  </si>
  <si>
    <t>1. Check the Options Zeile 2, Options Zeile 4 are displayed correctly on Information page with data setting at DIAG</t>
  </si>
  <si>
    <t xml:space="preserve">1. Set valiue at  DIAG, Coding and Adaption - Benutzerkonten Write($0353).Gast Individual Options Zeile 1 
\\ Set valiue at  DIAG, Coding and Adaption - Benutzerkonten Write($0353).Gast Individual Options Zeile 2 
\\ Set valiue at  DIAG, Coding and Adaption - Benutzerkonten Write($0353).Gast Individual Options Zeile 3 
\\ Set valiue at  DIAG, Coding and Adaption - Benutzerkonten Write($0353).Gast Individual Options Zeile 4 
</t>
  </si>
  <si>
    <t>1. Check the Options Zeile 1, Options Zeile 2,  Options Zeile 3, Options Zeile 4 are displayed correctly on Information page with data setting at DIAG</t>
  </si>
  <si>
    <t xml:space="preserve">1. Set Diagnose(Coding and Adaption, Kodierwert (0x0600), Codierbyte 04.Externer Lautsprecher PDC verbaut) == verbaut 
\\2. CAN(NV_Symbol) == 1 </t>
  </si>
  <si>
    <t xml:space="preserve">2. Nr.471 is displayed on tube B. The AccTon sound played via External speaker </t>
  </si>
  <si>
    <t xml:space="preserve">1. Set Diagnose(Coding and Adaption, Kodierwert (0x0600), Codierbyte 04.Externer Lautsprecher PDC verbaut) == nicht verbaut
\\2. CAN(NV_Symbol) == 1 </t>
  </si>
  <si>
    <t xml:space="preserve">2. Nr.471 is displayed on tube B. The AccTon sound played via Internal speaker </t>
  </si>
  <si>
    <t xml:space="preserve">1. Set Diagnose(Coding and Adaption, Kodierwert (0x0600), Codierbyte 04.Externer Lautsprecher PDC verbaut) == nicht verbaut
3. Parkhilfe_01 PH_Lautstaerke_hinten == 5 4.Parkhilfe2_01 PDC_Tonausgabe_Heck == 1
</t>
  </si>
  <si>
    <t xml:space="preserve">2. The sound played via Internal speaker </t>
  </si>
  <si>
    <t>1. CAN  PDC_Tonausgabe_Front == 0~9</t>
  </si>
  <si>
    <t>Check signal value matches to the entered value in the Trace of CAN
\\ (PDC_Tonausgabe_Front == 0~9)</t>
  </si>
  <si>
    <t>1. CAN  PDC_Tonausgabe_Heck  == 0~9</t>
  </si>
  <si>
    <t>Check signal value matches to the entered value in the Trace of CAN
\\ (PDC_Tonausgabe_Heck  == 0~9)</t>
  </si>
  <si>
    <t>1. CAN  PH_Lautstaerke_vorn == 5</t>
  </si>
  <si>
    <t>Check signal value matches to the entered value in the Trace of CAN
\\ (PH_Lautstaerke_vorn == 5)</t>
  </si>
  <si>
    <t>1. CAN PH_Lautstaerke_hinten == 4</t>
  </si>
  <si>
    <t>Check signal value matches to the entered value in the Trace of CAN
\\ (PH_Lautstaerke_hinten = 4)</t>
  </si>
  <si>
    <t>1. CAN  PH_Stoermeldung == 0~8</t>
  </si>
  <si>
    <t>Check signal value matches to the entered value in the Trace of CAN
\\ (PH_Stoermeldung   = 0~8)</t>
  </si>
  <si>
    <t>1. CAN  PH_Verschmutzungsmeldung  == 0~8</t>
  </si>
  <si>
    <t>Check signal value matches to the entered value in the Trace of CAN
\\ (PH_Verschmutzungsmeldung  = 0~8)</t>
  </si>
  <si>
    <t>1. CAN  PDC2_Tonausgabe_Front == 0~8</t>
  </si>
  <si>
    <t>Check signal value matches to the entered value in the Trace of CAN
\\ (PDC2_Tonausgabe_Front == 0~8)</t>
  </si>
  <si>
    <t>1. CAN  PDC2_Tonausgabe_Heck == 0~8</t>
  </si>
  <si>
    <t>Check signal value matches to the entered value in the Trace of CAN
\\ (PDC2_Tonausgabe_Heck  == 0~8)</t>
  </si>
  <si>
    <t>1. CAN  PH2_Lautstaerke_hinten == 0</t>
  </si>
  <si>
    <t>Check signal value matches to the entered value in the Trace of CAN
\\ (PH2_Lautstaerke_hinten  == 0)</t>
  </si>
  <si>
    <t>1. CAN PH2_Lautstaerke_vorn == 0</t>
  </si>
  <si>
    <t>Check signal value matches to the entered value in the Trace of CAN
\\ (PH2_Lautstaerke_vorn  == 0)</t>
  </si>
  <si>
    <t>1. CAN PH2_Stoermeldung  == 0~8</t>
  </si>
  <si>
    <t>Check signal value matches to the entered value in the Trace of CAN
\\ (PH2_Stoermeldung  == 0~8)</t>
  </si>
  <si>
    <t>1. CAN  PH2_Verschmutzungsmeldung  == 0~8</t>
  </si>
  <si>
    <t>Check signal value matches to the entered value in the Trace of CAN
\\ (PH2_Verschmutzungsmeldung  == 0~8)</t>
  </si>
  <si>
    <t>1. Click Feature list button -&gt; ParkingAssistant(PDC)
\\2.PDC-1 Front Sensors
 \\select [Chime Interval 1], [Medium]
 \\3. Click Gauges
\\ 4. in Gauges pannel 
\\4.1 Set veicle speed ( 0 -&gt; 109 -&gt; 182 -&gt; 255 km/h)</t>
  </si>
  <si>
    <t xml:space="preserve">4. The volume depends on the vehicle speed (it gets bigger) </t>
  </si>
  <si>
    <t xml:space="preserve">1. Click Feature list button -&gt; ParkingAssistant(PDC)
\\1.1 in parking distance control
 \\1.1.1 select Chime Interval 1 at Front Sensors
 \\1.1.2 select Ouiet at Front Sensors
 \\1.2 in Gauges
 \\1.2.1 Vehicle speed set 0 to 350(max)
 \\2. check the volume 
</t>
  </si>
  <si>
    <t>2. The volume has increased steadily</t>
  </si>
  <si>
    <t xml:space="preserve">1. click Feature list button -&gt; PDC button
 \\1.1 in parking distance control
 \\1.1.1 select Chime Interval 1 at Front Sensors
 \\1.1.2 select Ouiet at Front Sensors
 \\1.2 in Gauges
 \\1.2.1 Vehicle speed set 0 to 350(max)
 \\2. check the volume 
</t>
  </si>
  <si>
    <t>2. the volume has increased steadily</t>
  </si>
  <si>
    <t xml:space="preserve">1. Sending CAN signal ZAS_Kl_15 = 1 
\\2. Diagnose(Coding and Adaption, Kodierwert (0x0600), Auswahl Zusatzinstrument == 3 (compass)) 
\\3. BAP 6.DisplayConfig (69). AdditionalInstrument (25) .Setup.Bit0 == true 
\\4.DisplayConfig (69). AdditionalInstrument (25) .Setup.Bit2 == false
</t>
  </si>
  <si>
    <t xml:space="preserve">4. output KBI_St_Disp value is displayed 1 in LIN trace
\\KBI_Uhrzeit_Kompass value is displayed 0 in LIN trace </t>
  </si>
  <si>
    <t xml:space="preserve">1. Sending CAN signal ZAS_Kl_15 = 1 
\\2. Diagnose(Coding and Adaption, Kodierwert (0x0600), Auswahl Zusatzinstrument == 3 (compass)) 
\\3. BAP 6.DisplayConfig (69). AdditionalInstrument (25) .Setup.Bit0 == true 
\\4.DisplayConfig (69). AdditionalInstrument (25) .Setup.Bit2 == true
</t>
  </si>
  <si>
    <t xml:space="preserve">4. output KBI_St_Disp value is displayed 1 in LIN trace 
\\KBI_Uhrzeit_Kompass value is displayed 1 in LIN trace </t>
  </si>
  <si>
    <t xml:space="preserve">1. Sending CAN signal ZAS_Kl_15 = 1 
\\2. Diagnose(Coding and Adaption, Kodierwert (0x0600), Auswahl Zusatzinstrument == 3 (compass)) 
\\3. BAP 6.DisplayConfig (69). AdditionalInstrument (25) .Setup.Bit0 == false 
\\4.DisplayConfig (69). AdditionalInstrument (25) .Setup.Bit2 == false
</t>
  </si>
  <si>
    <t xml:space="preserve">4. output KBI_St_Disp value is displayed 0 in LIN trace 
\\KBI_Uhrzeit_Kompass value is displayed 0 in LIN trace </t>
  </si>
  <si>
    <t xml:space="preserve">1. Sending CAN signal ZAS_Kl_15 = 1 
\\2. Diagnose(Coding and Adaption, Kodierwert (0x0600), Auswahl Zusatzinstrument == 3 (compass)) 
\\3. BAP 6.DisplayConfig (69). AdditionalInstrument (25) .Setup.Bit0 == false 
\\4.DisplayConfig (69). AdditionalInstrument (25) .Setup.Bit2 == true
</t>
  </si>
  <si>
    <t xml:space="preserve">4. output KBI_St_Disp value is displayed 0 in LIN trace 
\\KBI_Uhrzeit_Kompass value is displayed 1 in LIN trace </t>
  </si>
  <si>
    <t>1. Set Dämpfung Öltemperatur in Diagnostic = 5000 ms (for ex) in Diagnostic 0x0600
\\2. Set value for X1 to X5, Y1 to Y5 in Diagnostic 0x033A (for ex: X1= 10, X2= 20, X3= 60, X4= 80,X5= 100; Y1= 30, Y2= 50,Y3=50,Y4=80 ..) 
\\3. CAN signal MO_OEL_TEMP = 70
\\4. Select tube D, Infomation, verify value of Y=(y2-y1)/(x2-x1) *x ==(50-30)/(20-10) * 70 that mean Y = 140 
\\5. Select Infomation, press MFL OK button on 10s, choose Car Infomation, look at OilTemperature at row 2</t>
  </si>
  <si>
    <t>4.  Oil temperature == 70 /Y = 140 in bar
\\5.  Oil temperature == 70 /Y = 140 in bar</t>
  </si>
  <si>
    <t>1. Set Dämpfung Öltemperatur in Diagnostic = 5000 ms (for ex) in Diagnostic 0x0600
\\2. Set value for X1 to X5, Y1 to Y5 in Diagnostic 0x033A (for ex: X1= 10, X2= 20, X3= 60, X4= 80,X5= 100; Y1= 30, Y2= 50,Y3=50,Y4=80 ..) 
\\3. CAN signal MO_OEL_TEMP = -20
\\4.  Select Infomation, press MFL OK button on 10s, choose Car Infomation, look at OilTemperature at row 2, verify value of Y= Oil temperature =  Y=(y2-y1)/(x2-x1) *x ==(50-30)/(20-10) * (-20) that mean Y = -40 
\\5. Open BAP (BC_MFA (15) .OilTemperature (33) .Temperature_Value</t>
  </si>
  <si>
    <t>5. BAP (BC_MFA (15) .OilTemperature (33) .Temperature_Value is -40</t>
  </si>
  <si>
    <t>1. Set Dämpfung Öltemperatur in Diagnostic = 5000 ms (for ex) in Diagnostic 0x0600
\\2. Set value for X1 to X5, Y1 to Y5 in Diagnostic 0x033A (for ex: X1= 10, X2= 20, X3= 60, X4= 80,X5= 100; Y1= 40, Y2= 50,Y3=50,Y4=80 ..) 
\\3. CAN signal MO_OEL_TEMP = -20
\\4.  Select Infomation, press MFL OK button on 10s, choose Car Infomation, look at OilTemperature at row 2, verify value of Y= Oil temperature =  Y=(y2-y1)/(x2-x1) *x ==(50-40)/(20-10) * (-41) that mean Y = -41 
\\5. Open BAP (BC_MFA (15) .OilTemperature (33) .Temperature_Value</t>
  </si>
  <si>
    <t xml:space="preserve">1. Send Can signal MO_Oeldruck with a valid value (for ex: 9) 
\\2. Set BAP(UnitMaster(19).PressureUnit(19).Unit) == 0 
\\3. Set Einheit_Oeldruck = Bar in Diagnostic 0x033A 
\\4. Look at Oil Pressure
\\5. Set BAP(UnitMaster(19).PressureUnit(19).Unit) == 1
</t>
  </si>
  <si>
    <t xml:space="preserve">\\4. System display Oil Pressure in Bar and value of Oil Pressure == CAN MO_Oeldruck
\\5. Displaying of Oil Pressure in Bar is not changed. </t>
  </si>
  <si>
    <t>1. Set unit via BAP (UnitMaster (19) .PressureUnit (19) .Unit) == 0x00 (Bar)
\\2.  Send CAN signal MO_Oeldruck with valid value to have Maximum value of Oil Pressure
\\3.Check Oil Pressure</t>
  </si>
  <si>
    <t>3. Maximum value of Oil Pressure to be Displayed is 9.9 Bar</t>
  </si>
  <si>
    <t>1. Set unit via BAP (UnitMaster (19) .PressureUnit (19) .Unit) == 1 (psi)
\\2.  Send CAN signal MO_Oeldruck with valid value to have Maximum value of Oil Pressure
\\3. Check Oil Pressure</t>
  </si>
  <si>
    <t>3. Maximum value of Oil Pressure to be Displayed is 99 psi</t>
  </si>
  <si>
    <t>1. Set unit via BAP (UnitMaster (19) .PressureUnit (19) .Unit) == 2 (kpa)
\\2.  Send CAN signal MO_Oeldruck with valid value to have Maximum value of Oil Pressure
\\3. Check Oil Pressure</t>
  </si>
  <si>
    <t>3. Maximum value of Oil Pressure to be Displayed is 999 kpa</t>
  </si>
  <si>
    <t>\\1. Send Can signal MO_Oeldruck with a valid value (for ex: 50)
\\2. Set BAP(BC_MFA(15).OilTemperature(33).Temperature_Unit) == 2 (kpa)
\\3. Set Einheit Öldruckanzeige = = 0 (Auto) in Diagnostic 0x033A
\\4. Check Oil Pressure</t>
  </si>
  <si>
    <t>4. System display Oil Pressure in Kpa</t>
  </si>
  <si>
    <t xml:space="preserve">\\1. Send Can signal MO_Oeldruck with a valid value (for ex: 50) 
\\2. Set Einheit_Oeldruck = 0 (Auto) in Diagnostic 0x033A 
\\3. Set BAP(UnitMaster(19).PressureUnit(19).Unit) == 1 (psi) 
\\4. Check Oil Pressure
</t>
  </si>
  <si>
    <t xml:space="preserve">4. System display Oil Pressure in Psi </t>
  </si>
  <si>
    <t xml:space="preserve">1. Set unit in the BAP(UnitMaster(19).PressureUnit(19).Unit) 
\\2. Send Can signal MO_Oeldruck with a valid value (for ex: 50)
\\3. Change value of those parameter:Diagnostic Parameters below are Set via Coding values 0x033A:
\\- Dämpfung Öldruck
\\- Anzeigekennlinie Oeldruck (set Set value for Anzeige 1 X1 to Anzeige 1 Y5, first 10 bytes)
</t>
  </si>
  <si>
    <t xml:space="preserve">2. System displayed BAR Graph
\\3. BAR Graph of the OilPressure is changed </t>
  </si>
  <si>
    <t>1. Input CAN WIV_Sensorfehler == 0
2. ESP_M_raddrehz = 100
3. CAN WIV_Oelstand &gt; 8 (ex: WIV_Oelstand == 9)
4. Execute DID lstand Ringspeicher Read Data By Identifier (0x0561). Verify data</t>
  </si>
  <si>
    <t xml:space="preserve">3. The instrument cluster is greyed out the oil level bar graph in accordance with the HMI display specification.
\\4. That corresponding first Byte average Oil level Become will become 0xFF </t>
  </si>
  <si>
    <t>1. Input CAN WIV_Sensorfehler == 0
\\2. ESP_M_raddrehz = 100
\\3. CAN WIV_Oelstand == 0~8
\\4. CAN WIV_Oelmin_Warn == 0
\\5. CAN WIV_Unterfuell_Warn == 0
\\6. CAN WIV_Ueberfuell_Warn == 0
\\7. CAN OLEV_Systemsterung == 0
\\8. CAN WIV_Oelsystem_aktiv == 1
\\9. CAN OLEV_Oelstand nicht_vorhanden == 0
\\10. Execute DID lstand Ringspeicher Read Data By Identifier (0x0561). Verify data</t>
  </si>
  <si>
    <t>10. first Byte show Data Corresponding odo value and Average Fuel Level. (s_Oelstand = Rounded Off to an Integer[CAN(WIV_Oelstand) * 12,5)</t>
  </si>
  <si>
    <t>1. Input CAN WIV_Sensorfehler == 0
\\2. ESP_M_raddrehz = 100
\\3. CAN WIV_Oelstand == 0~8
\\4. CAN WIV_Oelmin_Warn == 0
\\5. CAN WIV_Unterfuell_Warn == 0
\\6. CAN WIV_Ueberfuell_Warn == 0
\\7. CAN OLEV_Systemsterung == 0
\\8. CAN WIV_Oelsystem_aktiv == 1
\\9. CAN OLEV_Oelstand nicht_vorhanden == 0
\\10. Execute DID Berechnete, angezeigte Werte Read Data By Identifier (0x0530). Verify data</t>
  </si>
  <si>
    <t>10. Show current Level of Oil. (s_Oelstand = Rounded Off to an Integer[CAN(WIV_Oelstand) * 12,5)</t>
  </si>
  <si>
    <t>1. Input CAN WIV_Sensorfehler == 0
\\2. ESP_M_raddrehz = 100
\\3. CAN WIV_Oelstand == 0~8
\\4. CAN WIV_Oelmin_Warn == 0
\\5. CAN WIV_Unterfuell_Warn == 1
\\6. CAN WIV_Ueberfuell_Warn == 0
\\7. CAN OLEV_Systemsterung == 0
\\8. CAN WIV_Oelsystem_aktiv == 1
\\9. CAN OLEV_Oelstand nicht_vorhanden == 0
\\10. Execute DID Ölstandringspeicher Prüfaufforderung Read Data By Identifier
 (0x0560). Verify data</t>
  </si>
  <si>
    <t>10. Show current Level of Oil. (s_Oelstand = -100 %)</t>
  </si>
  <si>
    <t>1. Input CAN WIV_Sensorfehler == 0
\\2. ESP_M_raddrehz = 100
\\3. CAN WIV_Oelstand == 0~8
\\4. CAN WIV_Oelmin_Warn == 0
\\5. CAN WIV_Unterfuell_Warn == 1
\\6. CAN WIV_Ueberfuell_Warn == 1
\\7. CAN OLEV_Systemsterung == 0
\\8. CAN WIV_Oelsystem_aktiv == 1
\\9. CAN OLEV_Oelstand nicht_vorhanden == 0
\\10. Execute DID Ölstandringspeicher Prüfaufforderung Read Data By Identifier
 (0x0560). Verify data</t>
  </si>
  <si>
    <t>1. Input CAN WIV_Sensorfehler == 0
\\2. ESP_M_raddrehz = 100
\\3. CAN WIV_Oelstand == 0~8
\\4. CAN WIV_Oelmin_Warn == 1
\\5. CAN WIV_Unterfuell_Warn == 1
\\6. CAN WIV_Ueberfuell_Warn == 0
\\7. CAN OLEV_Systemsterung == 0
\\8. CAN WIV_Oelsystem_aktiv == 1
\\9. CAN OLEV_Oelstand nicht_vorhanden == 0
\\10. Execute DID Ölstandringspeicher Prüfaufforderung Read Data By Identifier
 (0x0560). Verify data</t>
  </si>
  <si>
    <t>1. Input CAN WIV_Sensorfehler == 0
\\2. ESP_M_raddrehz = 100
\\3. CAN WIV_Oelstand == 0~8
\\4. CAN WIV_Oelmin_Warn == 1
\\5. CAN WIV_Unterfuell_Warn == 1
\\6. CAN WIV_Ueberfuell_Warn == 1
\\7. CAN OLEV_Systemsterung == 0
\\8. CAN WIV_Oelsystem_aktiv == 1
\\9. CAN OLEV_Oelstand nicht_vorhanden == 0
\\10. Execute DID Ölstandringspeicher Prüfaufforderung Read Data By Identifier
 (0x0560). Verify data</t>
  </si>
  <si>
    <t>1. Input CAN WIV_Sensorfehler == 0
\\2. ESP_M_raddrehz = 100
\\3. CAN WIV_Oelstand == 0~8
\\4. CAN WIV_Oelmin_Warn == 1
\\5. CAN WIV_Unterfuell_Warn == 0
\\6. CAN WIV_Ueberfuell_Warn == 0
\\7. CAN OLEV_Systemsterung == 0
\\8. CAN WIV_Oelsystem_aktiv == 1
\\9. CAN OLEV_Oelstand nicht_vorhanden == 0
\\10. Execute DID Ölstandringspeicher Prüfaufforderung Read Data By Identifier
 (0x0560). Verify data</t>
  </si>
  <si>
    <t>10. Show current Level of Oil. (s_Oelstand = -10 %)</t>
  </si>
  <si>
    <t>1. Input CAN WIV_Sensorfehler == 0
\\2. ESP_M_raddrehz = 100
\\3. CAN WIV_Oelstand == 0~8
\\4. CAN WIV_Oelmin_Warn == 1
\\5. CAN WIV_Unterfuell_Warn == 0
\\6. CAN WIV_Ueberfuell_Warn == 1
\\7. CAN OLEV_Systemsterung == 0
\\8. CAN WIV_Oelsystem_aktiv == 1
\\9. CAN OLEV_Oelstand nicht_vorhanden == 0
\\10. Execute DID Ölstandringspeicher Prüfaufforderung Read Data By Identifier
 (0x0560). Verify data</t>
  </si>
  <si>
    <t>1. Input CAN WIV_Sensorfehler == 0
\\2. ESP_M_raddrehz = 100
\\3. CAN WIV_Oelstand == 0~8
\\4. CAN WIV_Oelmin_Warn == 0
\\5. CAN WIV_Unterfuell_Warn == 0
\\6. CAN WIV_Ueberfuell_Warn == 1
\\7. CAN OLEV_Systemsterung == 0
\\8. CAN WIV_Oelsystem_aktiv == 1
\\9. CAN OLEV_Oelstand nicht_vorhanden == 0
\\10. Execute DID Ölstandringspeicher Prüfaufforderung Read Data By Identifier
 (0x0560). Verify data</t>
  </si>
  <si>
    <t>10. Show current Level of Oil. (s_Oelstand = 110 %)</t>
  </si>
  <si>
    <t>1. Input CAN WIV_Sensorfehler == 0
\\2. ESP_M_raddrehz = 100
\\3. CAN WIV_Oelstand == 0~8
\\4. CAN WIV_Oelmin_Warn == 0
\\5. CAN WIV_Unterfuell_Warn == 0
\\6. CAN WIV_Ueberfuell_Warn == 1
\\7. CAN OLEV_Systemsterung == 0
\\8. CAN WIV_Oelsystem_aktiv == 1
\\9. CAN OLEV_Oelstand nicht_vorhanden == 0
\\10. Execute DID Ölstandringspeicher Prüfaufforderung Read Data By Identifier
 (0x0560). Verify data
\\11. KL15 off then ON
\\12. Execute DID Ölstandringspeicher Prüfaufforderung Read Data By Identifier
 (0x0560). Verify data</t>
  </si>
  <si>
    <t>10. Show current Level of Oil. (s_Oelstand = 110 %)
\\12. Show current Level of Oil. (s_Oelstand = 110 %)</t>
  </si>
  <si>
    <t>1. Input CAN WIV_Sensorfehler == 0
\\2. ESP_M_raddrehz = 100
\\3. CAN WIV_Oelstand == 0~8
\\4. CAN WIV_Oelmin_Warn == 1
\\5. CAN WIV_Unterfuell_Warn == 0
\\6. CAN WIV_Ueberfuell_Warn == 1
\\7. CAN OLEV_Systemsterung == 0
\\8. CAN WIV_Oelsystem_aktiv == 1
\\9. CAN OLEV_Oelstand nicht_vorhanden == 0
\\10. Execute DID Ölstandringspeicher Prüfaufforderung Read Data By Identifier
 (0x0560). Verify data
\\11. KL 15 off then ON
\\12. CAN WIV_Oelmin_Warn == 0
\\13. Execute DID Ölstandringspeicher Prüfaufforderung Read Data By Identifier
 (0x0560). Verify data</t>
  </si>
  <si>
    <t>10. Show current Level of Oil. (s_Oelstand = -10 %)
\\13. Show current Level of Oil. (s_Oelstand = 110 %)</t>
  </si>
  <si>
    <t>Set diagnosis
\\1.Diagnose(Coding and Adaption.Produktionsmodus(0x4FE)).P-Mode SG-spezifische Funktion 1(0 bit) = 0x01 (active)</t>
  </si>
  <si>
    <t>1. The Production Mode activated (The word PRODUCTION MODE is displayed on the tube B)</t>
  </si>
  <si>
    <t>Set diagnosis
\\1.Diagnose(Coding and Adaption.Produktionsmodus(0x4FE)).P-Mode SG-spezifische Funktion 1(0 bit) = 0x01 (active)
\\2. Wait for over 2 minutes &gt; Observe the displaying of the word PRODUCTION MODE
\\3. Diagnose(Coding and Adaption.Produktionsmodus(0x4FE)).P-Mode SG-spezifische Funktion 1(0 bit) = 0x00 (deactive)</t>
  </si>
  <si>
    <t>1. The Production Mode activated (The word PRODUCTION MODE is displayed on the tube B)
\\2. The word PRODUCTION MODE still is being displayed.
\\3. The Production Mode deactivated (The word PRODUCTION MODE is not displayed anymore).</t>
  </si>
  <si>
    <t xml:space="preserve">1. Input: 
 MO_StartStopp_Motorstopp == 1 AND  KL15 ON </t>
  </si>
  <si>
    <t xml:space="preserve">1. StartStoppFilterState == 1 </t>
  </si>
  <si>
    <t xml:space="preserve">1. On Diagnosis - Coding and adaptation 0600 - Weitere Kodierungen II.EcoHochschaltanzeige Filter == active
\\ 2. Set CAN value:
\\CAN(WBA_Fahrstufe_02) == 6 (Position_M_Tippfunktion) 
\\ AND \\CAN(GE_Sollgang) == x (x from 1 to 8)
\\ AND CAN(WBA_eing_Gang_02) == y (y from 1 to 8)
\\ AND CAN(GE_Sollgang) - CAN(WBA_eing_Gang_02) &gt; 0 
</t>
  </si>
  <si>
    <t>1. "Eco shift up indication" is displayed on tube E</t>
  </si>
  <si>
    <t>1. On Diagnosis - Coding and adaptation 0600 - Weitere Kodierungen II.EcoHochschaltanzeige Filter == active
\\ 2. Set CAN value:
\\CAN(WBA_Fahrstufe_02) == 6 (Position_M_Tippfunktion) 
\\ AND \\CAN(GE_Sollgang) == x (x from 1 to 8)
\\ AND CAN(WBA_eing_Gang_02) == y (y from 1 to 8)
\\ AND CAN(GE_Sollgang) - CAN(WBA_eing_Gang_02) &gt; 0 
\\3. Set: E2E (WBA_03)</t>
  </si>
  <si>
    <t>2. "Eco shift up indication" is displayed on tube E
\\3. Hide Eco shift up indication</t>
  </si>
  <si>
    <t>Set Diagnosis:
\\1.(Coding and Adaption.SIA - Ölservice(0x0372)).Obere Wegstrecke Wartungsintervall = Present Odometer value + 5045 km 
\\2.(Coding and Adaption.SIA - Ölservice(0x0372)).Untere Wegstrecke Wartungsintervall =Present Odometer value + 5045 km 
\\3.(Coding and Adaption.SIA - Ölservice(0x0372)).Oberes zeitliches Intervall = 50 days 
\\4.(Coding and Adaption.SIA - Ölservice(0x0372)).Unteres zeitliches Intervall = 50 days 
\\5.(Routines.Serviceintervall rücksetzen(0x0451)).Ölservice= 1 (Ja) 
\\6.(Routines.Serviceintervall rücksetzen(0x0451)).Aktuelles Datum beim Rücksetzen Jahr= 20 
\\7.(Routines.Serviceintervall rücksetzen(0x0451)).Aktuelles Datum beim Rücksetzen Monat= Today Month 
\\8.(Routines.Serviceintervall rücksetzen(0x0451)).Aktuelles Datum beim Rücksetzen Tag= Today day 
\\9.(Routines.Serviceintervall rücksetzen(0x0451)).KM Stand letzter Service=Present Odometer value 
\\10. Read Diagnose( Measurements .Berechnete, angezeigte Werte( 0x0530 )).Strecke bis zum nächsten Ölservice
\\11. Check Bap viewer</t>
  </si>
  <si>
    <t xml:space="preserve">10. Read Diagnose( Measurements .Berechnete, angezeigte Werte( 0x0530 )).Strecke bis zum nächsten Ölservice == 5100 km (round by 100) 
\\( Measurements .Berechnete, angezeigte Werte( 0x0530 )).Zeit bis zum nächsten Ölservice == 50 days 
\\11. Check Bap viewer output: 
\\BAP (FC_SIA (18) .Distance_Oil (16) ==  Obere Wegstrecke Wartungsintervall - Present Odometer value - Diagnose(Routines.Serviceintervall rücksetzen(0x0451)).KM Stand letzter Service ==5100 km (5045 round to higher limit 5100)
\\BAP (FC_SIA (18) .Time_Oil (17) ==Oberes zeitliches Intervall - present date - Diagnose(Routines.Serviceintervall rücksetzen(0x0451)) date== 50 days
</t>
  </si>
  <si>
    <t xml:space="preserve">Set Diagnosis
\\1.(Coding and Adaption.SIA - Ölservice(0x0372)).Obere Wegstrecke Wartungsintervall = Present Odometer value + 3126 km 
\\2.(Coding and Adaption.SIA - Ölservice(0x0372)).Untere Wegstrecke Wartungsintervall =Present Odometer value + 3126 km 
\\3.(Coding and Adaption.SIA - Ölservice(0x0372)).Oberes zeitliches Intervall = 37 days 
\\4.(Coding and Adaption.SIA - Ölservice(0x0372)).Unteres zeitliches Intervall = 37 days 
\\5.(Routines.Serviceintervall rücksetzen(0x0451)).Ölservice= 1 (Ja) 
\\6.(Routines.Serviceintervall rücksetzen(0x0451)).Aktuelles Datum beim Rücksetzen Jahr= 20 
\\7.(Routines.Serviceintervall rücksetzen(0x0451)).Aktuelles Datum beim Rücksetzen Monat= Today Month 
\\8.(Routines.Serviceintervall rücksetzen(0x0451)).Aktuelles Datum beim Rücksetzen Tag= Today day 
\\9.(Routines.Serviceintervall rücksetzen(0x0451)).KM Stand letzter Service=Present Odometer value </t>
  </si>
  <si>
    <t>9. Trip distance is displayed in miles
\\Read Diagnose( Measurements .Berechnete, angezeigte Werte( 0x0530 )).Strecke bis zum nächsten Ölservice == 2000 Miles ( 1942 round by 100 - round to higher) 
\\Read Diagnose( Measurements .Berechnete, angezeigte Werte( 0x0530 )).Zeit bis zum nächsten Ölservice == 37 days 
\\Check Bap viewer: 
\\BAP (FC_SIA (18) .Distance_Oil (16) == (Obere Wegstrecke Wartungsintervall - Present Odometer value - Diagnose(Routines.Serviceintervall rücksetzen(0x0451)).KM Stand letzter Service) *  0,6213712 == 3126 * 0,6213712== 2000 (1942 round by 100) Miles 
\\BAP (FC_SIA (18) .Time_Oil (17) ==Oberes zeitliches Intervall - present date - Diagnose(Routines.Serviceintervall rücksetzen(0x0451)) date== 37 days</t>
  </si>
  <si>
    <t xml:space="preserve">Set Diagnosis
1.(Routines.Serviceintervall rücksetzen(0x0451)).Ölservice= 1 (Ja) 
\\2.(Routines.Serviceintervall rücksetzen(0x0451)).Aktuelles Datum beim Rücksetzen Jahr= 20 
\\3.(Routines.Serviceintervall rücksetzen(0x0451)).Aktuelles Datum beim Rücksetzen Monat= Today Month 
\\4.(Routines.Serviceintervall rücksetzen(0x0451)).Aktuelles Datum beim Rücksetzen Tag= Today day 
\\5.(Routines.Serviceintervall rücksetzen(0x0451)).KM Stand letzter Service=Present Odometer value </t>
  </si>
  <si>
    <t>5. Read Diagnose( Measurements .SIA - Ölservice (0x0512 ) ) 
\\KM-Stand bei letztem Service == Present Odometer value 
\\Datum letzter Service Tag == Today day 
\\Datum letzter Service Monat == Today month 
\\Datum letzter Service Jahr == 20</t>
  </si>
  <si>
    <t xml:space="preserve">Set diagnosis
\\1.(Routines.Serviceintervall rücksetzen(0x0451)).Ölservice= 1 (Ja) 
\\2.(Routines.Serviceintervall rücksetzen(0x0451)).Aktuelles Datum beim Rücksetzen Jahr= 20 
\\3.(Routines.Serviceintervall rücksetzen(0x0451)).Aktuelles Datum beim Rücksetzen Monat= Today Month 
\\4.(Routines.Serviceintervall rücksetzen(0x0451)).Aktuelles Datum beim Rücksetzen Tag= Today day 
\\5.(Routines.Serviceintervall rücksetzen(0x0451)).KM Stand letzter Service=Present Odometer value </t>
  </si>
  <si>
    <t>5.Read Diagnose( Measurements .SIA - Ölservice (0x0512 ) ) 
\\Datum letzter Service Tag == Today day 
\\Datum letzter Service Monat == Today month 
\\Datum letzter Service Jahr == 20</t>
  </si>
  <si>
    <t xml:space="preserve">Set diagnosis
\\1.(Coding and Adaption.SIA - Ölservice(0x0372)).Oberes zeitliches Intervall = 35 days 
\\2.(Coding and Adaption.SIA - Ölservice(0x0372)).Unteres zeitliches Intervall = 35 days 
\\3.(Routines.Serviceintervall rücksetzen(0x0451)).Ölservice= 1 (Ja) 
\\4.(Routines.Serviceintervall rücksetzen(0x0451)).Aktuelles Datum beim Rücksetzen Jahr= 20 
\\5.(Routines.Serviceintervall rücksetzen(0x0451)).Aktuelles Datum beim Rücksetzen Monat= Today Month 
\\6.(Routines.Serviceintervall rücksetzen(0x0451)).Aktuelles Datum beim Rücksetzen Tag= Today day </t>
  </si>
  <si>
    <t>6.Read Diagnose( Measurements .Berechnete, angezeigte Werte( 0x0530 )).Zeit bis zum nächsten Ölservice == 35 days 
\\Check Bap viewer 
\\BAP (FC_SIA (18) .Time_Oil (17) == Oberes zeitliches Intervall - present date - Diagnose(Routines.Serviceintervall rücksetzen(0x0451)) date== 35 days</t>
  </si>
  <si>
    <t xml:space="preserve">Set diagnosis
\\1.(Coding and Adaption.SIA - Ölservice(0x0372)).Oberes zeitliches Intervall = 72 days 
\\2.(Coding and Adaption.SIA - Ölservice(0x0372)).Unteres zeitliches Intervall = 72 days 
\\3.(Routines.Serviceintervall rücksetzen(0x0451)).Ölservice= 1 (Ja) 
\\4.(Routines.Serviceintervall rücksetzen(0x0451)).Aktuelles Datum beim Rücksetzen Jahr= 20 
\\5.(Routines.Serviceintervall rücksetzen(0x0451)).Aktuelles Datum beim Rücksetzen Monat= Today Month 
\\6.(Routines.Serviceintervall rücksetzen(0x0451)).Aktuelles Datum beim Rücksetzen Tag= Today day 
\\7. Reset current time BAP(Clock(17_1).0x11) to 11:59 PM wait for 1 min </t>
  </si>
  <si>
    <t>7.Read Diagnose( Measurements .Berechnete, angezeigte Werte( 0x0530 )).Zeit bis zum nächsten Ölservice  == 71 days 
\\ Check Bap viewer output: 
\\BAP (FC_SIA (18) .Time_Oil (17) ==Oberes zeitliches Intervall - present date - Diagnose(Routines.Serviceintervall rücksetzen(0x0451)) date == 71 days</t>
  </si>
  <si>
    <t xml:space="preserve">Set diagnosis
\\1.Diagnose(Coding and Adaption.SIA - Ölservice(0x0372)).Oberes zeitliches Intervall = 50 days 
\\2.Diagnose(Coding and Adaption.SIA - Ölservice(0x0372)).Unteres zeitliches Intervall = 50 days 
\\3.Diagnose(Routines.Serviceintervall rücksetzen(0x0451)).Ölservice= 1 (Ja) 
\\4.Diagnose(Routines.Serviceintervall rücksetzen(0x0451)).Aktuelles Datum beim Rücksetzen Jahr= 20 
\\5.Diagnose(Routines.Serviceintervall rücksetzen(0x0451)).Aktuelles Datum beim Rücksetzen Monat= 02 
\\6.Diagnose(Routines.Serviceintervall rücksetzen(0x0451)).Aktuelles Datum beim Rücksetzen Tag= 01
\\7.Reset current date BAP(Clock(17_1) = 2020/03/01 
</t>
  </si>
  <si>
    <t>7. Read Diagnose( Measurements .Berechnete, angezeigte Werte( 0x0530 )).Zeit bis zum nächsten Ölservice == 21 days 
\\ Check Bap viewer output: 
\\BAP (FC_SIA (18) .Time_Oil (17)== Oberes zeitliches Intervall - present date - Diagnose(Routines.Serviceintervall rücksetzen(0x0451)) date  == 21 days</t>
  </si>
  <si>
    <t>Set diagnosis
\\1.(Coding and Adaption.SIA - Ölservice(0x0372)).Obere Wegstrecke Wartungsintervall = Present Odometer value + 5045 km 
\\2.(Coding and Adaption.SIA - Ölservice(0x0372)).Untere Wegstrecke Wartungsintervall =Present Odometer value + 10000 km 
\\3.(Coding and Adaption.SIA - Ölservice(0x0372)).Oberes zeitliches Intervall = 25 days 
\\4.(Coding and Adaption.SIA - Ölservice(0x0372)).Unteres zeitliches Intervall = 50 days 
\\5.(Routines.Serviceintervall rücksetzen(0x0451)).Ölservice= 1 (Ja) 
\\6.(Routines.Serviceintervall rücksetzen(0x0451)).Aktuelles Datum beim Rücksetzen Jahr= 20 
\\7.(Routines.Serviceintervall rücksetzen(0x0451)).Aktuelles Datum beim Rücksetzen Monat= Today Month 
\\8.(Routines.Serviceintervall rücksetzen(0x0451)).Aktuelles Datum beim Rücksetzen Tag= Today day 
\\9.(Routines.Serviceintervall rücksetzen(0x0451)).KM Stand letzter Service=Present Odometer value - 600 
\\Set Gateway
\\10.(CAN Message: WIV_2) Signal: WIV_Verschleissindex_02 = 0.5</t>
  </si>
  <si>
    <t>10.Read Diagnose( Measurements .Berechnete, angezeigte Werte( 0x0530 )).Strecke bis zum nächsten Ölservice == 5100 km (round by 100) 
\\Read Diagnose( Measurements .Berechnete, angezeigte Werte( 0x0530 )).Zeit bis zum nächsten Ölservice == 50 days 
\\Check Bap viewer output: 
\\BAP (FC_SIA (18) .Distance_Oil (16) == 5100 km 
\\BAP (FC_SIA (18) .Time_Oil (17) == 50 days</t>
  </si>
  <si>
    <t xml:space="preserve">Set diagnosis
\\1.Diagnose(Coding and Adaption.SIA - Ölservice(0x0372)).Obere Wegstrecke Wartungsintervall = Present Odometer value + 6233 km 
\\2.Diagnose(Coding and Adaption.SIA - Ölservice(0x0372)).Untere Wegstrecke Wartungsintervall =Present Odometer value + 6233 km </t>
  </si>
  <si>
    <t>2.Read Diagnose( Measurements .Berechnete, angezeigte Werte( 0x0530 )).Strecke bis zum nächsten Ölservice == 6300 km (round by 100) 
\\Check Bap viewer output: 
\\BAP (FC_SIA (18) .Distance_Oil (16) == Obere Wegstrecke Wartungsintervall - Present Odometer value - Diagnose(Routines.Serviceintervall rücksetzen(0x0451)).KM Stand letzter Service == 6300 km</t>
  </si>
  <si>
    <t xml:space="preserve">Input: 
\\1.Diagnose(Coding and Adaption.SIA - Ölservice(0x0372)).Oberes zeitliches Intervall = 45days 
\\2.Diagnose(Coding and Adaption.SIA - Ölservice(0x0372)).Unteres zeitliches Intervall = 45 days 
\\3.Diagnose(Routines.Serviceintervall rücksetzen(0x0451)).Ölservice= 1 (Ja) 
\\4.Diagnose(Routines.Serviceintervall rücksetzen(0x0451)).Aktuelles Datum beim Rücksetzen Jahr= 20 
\\5.Diagnose(Routines.Serviceintervall rücksetzen(0x0451)).Aktuelles Datum beim Rücksetzen Monat= Today Month 
\\6.Diagnose(Routines.Serviceintervall rücksetzen(0x0451)).Aktuelles Datum beim Rücksetzen Tag= Today day 
\\7.Diagnose(Routines.Serviceintervall rücksetzen(0x0451)).KM Stand letzter Service=Present Odometer value </t>
  </si>
  <si>
    <t>\\7.Read Diagnose( Measurements .Berechnete, angezeigte Werte( 0x0530 )).Zeit bis zum nächsten Ölservice  == 45 days 
\\Bap viewer output: 
\\BAP (FC_SIA (18) .Time_Oil (17) == Oberes zeitliches Intervall - present date - Diagnose(Routines.Serviceintervall rücksetzen(0x0451)) date== 45 days</t>
  </si>
  <si>
    <t xml:space="preserve">Input: 
\\1.Diagnose(Coding and Adaption.SIA - Ölservice(0x0372)).Obere Wegstrecke Wartungsintervall = 0 km 
\\2.Diagnose(Coding and Adaption.SIA - Ölservice(0x0372)).Untere Wegstrecke Wartungsintervall =5000km 
\\3.Diagnose(Coding and Adaption.SIA - Ölservice(0x0372)).Oberes zeitliches Intervall = 25 days 
\\4.Diagnose(Coding and Adaption.SIA - Ölservice(0x0372)).Unteres zeitliches Intervall = 50 days 
\\5.Diagnose(Routines.Serviceintervall rücksetzen(0x0451)).Ölservice= 1 (Ja) 
\\6.Diagnose(Routines.Serviceintervall rücksetzen(0x0451)).Aktuelles Datum beim Rücksetzen Jahr= 20 
\\7.Diagnose(Routines.Serviceintervall rücksetzen(0x0451)).Aktuelles Datum beim Rücksetzen Monat= Today Month 
\\8.Diagnose(Routines.Serviceintervall rücksetzen(0x0451)).Aktuelles Datum beim Rücksetzen Tag= Today day 
\\9.Diagnose(Routines.Serviceintervall rücksetzen(0x0451)).KM Stand letzter Service=Present Odometer value - 1000 
\\10.Gateway(CAN Message: WIV_2) Signal: WIV_Verschleissindex_Ueberlauf = 0 
\\11.Gateway(CAN Message: WIV_2) Signal: WIV_Verschleissindex_02 = 0 
\\12.KL15 = OFF 
\\13.KL15 = ON 
\\14.Gateway(CAN Message: WIV_2) Signal: WIV_Verschleissindex_02 = 0.5 
</t>
  </si>
  <si>
    <t xml:space="preserve">14. Read Diagnose( Measurements .Berechnete, angezeigte Werte( 0x0530 )).Strecke bis zum nächsten Ölservice == 1000 km 
\\Read Diagnose( Measurements .Berechnete, angezeigte Werte( 0x0530 )).Zeit bis zum nächsten Ölservice == 25 days 
\\Check Bap viewer output: 
\\BAP (FC_SIA (18) .Distance_Oil (16) == 1000 km 
\\BAP (FC_SIA (18) .Time_Oil (17) == 25 days
</t>
  </si>
  <si>
    <t xml:space="preserve">Input:
 \\1.Diagnose(Routines.Serviceintervall rücksetzen(0x0451)).Ölservice= 1 (Ja)
 \\2.Diagnose(Routines.Serviceintervall rücksetzen(0x0451)).Aktuelles Datum beim Rücksetzen Jahr= 20
 \\3.Diagnose(Routines.Serviceintervall rücksetzen(0x0451)).Aktuelles Datum beim Rücksetzen Monat= Today Month
 \\4.Diagnose(Routines.Serviceintervall rücksetzen(0x0451)).Aktuelles Datum beim Rücksetzen Tag= Today day
 \\5.Diagnose(Routines.Serviceintervall rücksetzen(0x0451)).KM Stand letzter Service=Present Odometer value
\\6. Click Feature list button -&gt; Odometer
\\In Odometer control
 \\Change ev_AvgWhellCircPrimary: 2214 --&gt;1
 \\ev_ESPZaehzahl: 48 --&gt;1
 \\ev_VehicleSpeed ==1
\\7. When odometer = current odometer + 200 km, set: \\ev_AvgWhellCircPrimary=2214
 \\ev_ESPZaehzahl: 48 
 \\ev_VehicleSpeed ==0
\\8. Check can trace KBI_Oelwechsel_durchgefuehr
</t>
  </si>
  <si>
    <t xml:space="preserve">\\5.Read Diagnose( Measurements .SIA - Ölservice (0x0512 ) )
\\ KM-Stand bei letztem Service == Present Odometer value
\\ Datum letzter Service Tag == Today day
 \\Datum letzter Service Monat == Today month
\\ Datum letzter Service Jahr == 20
 \\8. CAN trace: KBI_Oelwechsel_durchgefuehr ==1 when odometer = current odometer + 200 km (ex: 4000 km)
\\After 4000km, KBI_Oelwechsel_durchgefuehr ==0
</t>
  </si>
  <si>
    <t xml:space="preserve">Input:
\\1.Diagnose(Coding and Adaption.SIA - Ölservice(0x0372)).Obere Wegstrecke Wartungsintervall = Present Odometer value + 5045 km 
\\2. Diagnose(Coding and Adaption.SIA - Ölservice(0x0372)).Untere Wegstrecke Wartungsintervall =Present Odometer value + 5045 km 
\\3. Diagnose(Routines.Serviceintervall rücksetzen(0x0451)).Ölservice= 1 (Ja)
 \\4. Diagnose(Routines.Serviceintervall rücksetzen(0x0451)).Aktuelles Datum beim Rücksetzen Jahr= 20
\\5. Diagnose(Routines.Serviceintervall rücksetzen(0x0451)).Aktuelles Datum beim Rücksetzen Monat= Today Month
\\6. Diagnose(Routines.Serviceintervall rücksetzen(0x0451)).Aktuelles Datum beim Rücksetzen Tag= Today day
 \\7. Diagnose(Routines.Serviceintervall rücksetzen(0x0451)).KM Stand letzter Service=Present Odometer value
\\8. Gateway(CAN Message: WIV_2) Signal: WIV_Verschleissindex_02 = 0.5
</t>
  </si>
  <si>
    <t xml:space="preserve">8. Read Diagnose( Measurements .Berechnete, angezeigte Werte( 0x0530 )).Strecke bis zum nächsten Ölservice == 5100 km (round by 100) 
 \\Read Diagnose( Measurements .Berechnete, angezeigte Werte( 0x0530 )).Zeit bis zum nächsten Ölservice == 50 days 
 \\Read Diagnose( Measurements .SIA - Ölservice (0x0512 ) ) .Verschleissindex &gt;= 0.5 </t>
  </si>
  <si>
    <t xml:space="preserve">Input: 
1. Diagnose(Coding and Adaption.SIA - Ölservice(0x0372)).Oberes zeitliches Intervall = 5 days
\\2. Diagnose(Coding and Adaption.SIA - Ölservice(0x0372)).Unteres zeitliches Intervall = 5 days
\\3. Diagnose(Routines.Serviceintervall rücksetzen(0x0451)).Ölservice= 1 (Ja)
 \\4. Using 0x0451 Diagnose routine service, write the service date
\\ (Parameters: Aktuelles Datum beim Rucksetzen Jahr, Aktuelles Datum beim Rucksetzen Monat, Aktuelles Datum beim Rucksetzen Tag) (for ex: 06/06/2020)
 \\5.Set current date from clock module (for ex: 10/06/2020)
\\6. KL 15 OFF
 \\7. KL 15 ON
\\8. Check BAP
</t>
  </si>
  <si>
    <t xml:space="preserve">8. BAP (FC_SIA (18) .Time_Oil (17) == Oberes zeitliches Intervall - present date - Diagnose(Routines.Serviceintervall rücksetzen(0x0451)) date=1 days </t>
  </si>
  <si>
    <t>1. Diagnose(Coding and Adaption.SIA - Ölservice(0x0372)).Oberes zeitliches Intervall = 0 days
\\2.  Diagnose(Coding and Adaption.SIA - Ölservice(0x0372)).Unteres zeitliches Intervall = 0 days
 \\3. Diagnose(Routines.Serviceintervall rücksetzen(0x0451)).Ölservice= 1 (Ja)
\\4.  Using 0x0451 Diagnose routine service, we write the service date
\\ (Parameters: Aktuelles Datum beim Rucksetzen Jahr, Aktuelles Datum beim Rucksetzen Monat, Aktuelles Datum beim Rucksetzen Tag) (for ex: 06/06/2020)
 \\5. Set current date from clock module ( (for ex: 10/06/2020)
\\6. Check BAP</t>
  </si>
  <si>
    <t xml:space="preserve">6. BAP (FC_SIA (18) .Time_Oil (17) == Oberes zeitliches Intervall - present date - Diagnose(Routines.Serviceintervall rücksetzen(0x0451)) date=0 days 
</t>
  </si>
  <si>
    <t>1. Diagnose(Coding and Adaption.SIA - Ölservice(0x0372)).Oberes zeitliches Intervall = 5 days
\\2.  Diagnose(Coding and Adaption.SIA - Ölservice(0x0372)).Unteres zeitliches Intervall = 5 days
 \\3. Diagnose(Routines.Serviceintervall rücksetzen(0x0451)).Ölservice= 1 (Ja)
 \\4. Using 0x0451 Diagnose routine service, we write the service date
 \\(Parameters: Aktuelles Datum beim Rucksetzen Jahr, Aktuelles Datum beim Rucksetzen Monat, Aktuelles Datum beim Rucksetzen Tag) (for ex: 06/06/2020)
 \\5. Set current date from clock module (for ex: 10/06/2020)
\\6. Check BAP</t>
  </si>
  <si>
    <t xml:space="preserve">6. BAP (FC_SIA (18) .Time_Oil (17) == Oberes zeitliches Intervall - present date - Diagnose(Routines.Serviceintervall rücksetzen(0x0451)) date=1 days </t>
  </si>
  <si>
    <t>1. Diagnose(Coding and Adaption.SIA - Ölservice(0x0372)).Obere Wegstrecke Wartungsintervall = Present Odometer value
\\2. Diagnose(Coding and Adaption.SIA - Ölservice(0x0372)).Untere Wegstrecke Wartungsintervall =Present Odometer value
\\3. Diagnose(Routines.Serviceintervall rücksetzen(0x0451)).Ölservice= 1 (Ja)
\\4. Diagnose(Routines.Serviceintervall rücksetzen(0x0451)).KM Stand letzter Service=Present Odometer value+50 
\\5. Check BAP</t>
  </si>
  <si>
    <t xml:space="preserve">5. BAP (FC_SIA (18) .Distance_Oil (16) = Obere Wegstrecke Wartungsintervall - Present Odometer value - Diagnose(Routines.Serviceintervall rücksetzen(0x0451)).KM Stand letzter Service = 0 km </t>
  </si>
  <si>
    <t>1. Diagnose(Coding and Adaption.SIA - Ölservice(0x0372)).Obere Wegstrecke Wartungsintervall = Present Odometer value +4070 KM
 \\2. Diagnose(Coding and Adaption.SIA - Ölservice(0x0372)).Untere Wegstrecke Wartungsintervall =Present Odometer value + 4070 KM
\\3.  Diagnose(Routines.Serviceintervall rücksetzen(0x0451)).Ölservice= 1 (Ja)
 \\4. Diagnose(Routines.Serviceintervall rücksetzen(0x0451)).KM Stand letzter Service=Present Odometer value
 \\5. KL 15 OFF
\\6.  KL 15 ON
\\7. Check BAP</t>
  </si>
  <si>
    <t>7. BAP (FC_SIA (18) .Distance_Oil (16) = Obere Wegstrecke Wartungsintervall - Present Odometer value - Diagnose(Routines.Serviceintervall rücksetzen(0x0451)).KM Stand letzter Service = 4100 km (round by 100)</t>
  </si>
  <si>
    <t xml:space="preserve">Input: 
\\1.Diagnose(Coding and Adaption.SIA - Ölservice(0x0372)).Obere Wegstrecke Wartungsintervall = Present Odometer value + 8425 km 
\\2.Diagnose(Coding and Adaption.SIA - Ölservice(0x0372)).Untere Wegstrecke Wartungsintervall =Present Odometer value + 8425 km 
\\3.Diagnose(Coding and Adaption.SIA - Ölservice(0x0372)).Oberes zeitliches Intervall = 60 days 
\\4.Diagnose(Coding and Adaption.SIA - Ölservice(0x0372)).Unteres zeitliches Intervall = 60 days 
\\5.Diagnose(Routines.Serviceintervall rücksetzen(0x0451)).Ölservice= 1 (Ja) 
\\6.Diagnose(Routines.Serviceintervall rücksetzen(0x0451)).Aktuelles Datum beim Rücksetzen Jahr= 20 
\\7.Diagnose(Routines.Serviceintervall rücksetzen(0x0451)).Aktuelles Datum beim Rücksetzen Monat= Today Month 
\\8.Diagnose(Routines.Serviceintervall rücksetzen(0x0451)).Aktuelles Datum beim Rücksetzen Tag= Today day 
\\9. Diagnose(Routines.Serviceintervall rücksetzen(0x0451)).KM Stand letzter Service=Present Odometer value 
</t>
  </si>
  <si>
    <t>9. Check Bap display:
\\BAP (FC_SIA (18) .Distance_Oil (16) == Obere Wegstrecke Wartungsintervall - Present Odometer value - Diagnose(Routines.Serviceintervall rücksetzen(0x0451)).KM Stand letzter Service ==Present Odometer value + 8425km - Present Odometer value  == 8500 km (round by 100)</t>
  </si>
  <si>
    <t xml:space="preserve">1.Diagnose(Coding and Adaption.SIA - Ölservice(0x0372)).Obere Wegstrecke Wartungsintervall = Present Odometer value + 5045 km 
\\2.Diagnose(Coding and Adaption.SIA - Ölservice(0x0372)).Untere Wegstrecke Wartungsintervall =Present Odometer value + 5045 km 
\\3.Diagnose(Coding and Adaption.SIA - Ölservice(0x0372)).Oberes zeitliches Intervall = 20 days 
\\4.Diagnose(Coding and Adaption.SIA - Ölservice(0x0372)).Unteres zeitliches Intervall = 20 days 
\\5.Diagnose(Routines.Serviceintervall rücksetzen(0x0451)).Ölservice= 1 (Ja) 
\\6.Diagnose(Routines.Serviceintervall rücksetzen(0x0451)).Aktuelles Datum beim Rücksetzen Jahr= 20 
\\7.Diagnose(Routines.Serviceintervall rücksetzen(0x0451)).Aktuelles Datum beim Rücksetzen Monat= Today Month 
\\8.Diagnose(Routines.Serviceintervall rücksetzen(0x0451)).Aktuelles Datum beim Rücksetzen Tag= Today day 
\\9.Diagnose(Routines.Serviceintervall rücksetzen(0x0451)).KM Stand letzter Service=Present Odometer value 
</t>
  </si>
  <si>
    <t>9. Check Bap output:
\\ BAP (FC_SIA (18) .Time_Oil (17)==Oberes zeitliches Intervall - present date - Diagnose(Routines.Serviceintervall rücksetzen(0x0451)) date == 20 days</t>
  </si>
  <si>
    <t xml:space="preserve">
Diagnostics &gt; Diagnostic Console 
\\1. Diagnostic Seesion Control_$1003 Extended Session Control 
\\2. Security Access-Codierung 3G_$2721- Security Access - Codierung 3G RequestSeed 
\\3. Security Access-Codierung 3G_$2722 - Security Access - Codierung 3G SendKey_Key 
\\4. Coding and Adaption_$0309 - Wartrungshistorie Write_Wartungshistorie setting (write an entry into maintenance history)
\\5. ECU Reset_$1102 - KeyOffOn Reset Ecu Reset 
\\6. KL15 OFF &gt; ON 
\\Diagnostics &gt; Diagnostic Console 
\\7. Coding and Adaption_$0309 - Wartrungshistorie Read 
</t>
  </si>
  <si>
    <t>7. 0309 - Wartrungshistorie's values are saved (is the same before KL 15 OFF --&gt;ON)</t>
  </si>
  <si>
    <t xml:space="preserve">\\RBS 
\\Diagnostics &gt; Diagnostic Console 
\\1. Tester Present on 
\\2. Diagnostic Seesion Control_$1003 Extended Session Control 
\\3. Security Access-Codierung 3G_$2721- Security Access - Codierung 3G RequestSeed 
\\4. Security Access-Codierung 3G_$2722 - Security Access - Codierung 3G SendKey_Key 
\\5. Coding and Adaption_$0309 - Wartrungshistorie Write_Wartungshistorie setting 
\\6. ECU Reset_$1102 - KeyOffOn Reset Ecu Reset 
\\7. SW version update (Re-Flash same software version without deleting PIM memory blocks(NVROM) )
\\Diagnostics &gt; Diagnostic Console 
\\8. Coding and Adaption_$0309 - Wartrungshistorie Read 
</t>
  </si>
  <si>
    <t>8. 0309 - Wartrungshistorie's values are saved (is the same before KL 15 OFF --&gt;ON)</t>
  </si>
  <si>
    <t xml:space="preserve">RBS 
Diagnostics &gt; Diagnostic Console 
\\1. Tester Present on 
\\2. Diagnostic Seesion Control_$1003 Extended Session Control 
\\3. Security Access-Codierung 3G_$2721- Security Access - Codierung 3G RequestSeed 
\\4. Security Access-Codierung 3G_$2722 - Security Access - Codierung 3G SendKey_Key 
\\5. Routines_$0490 - Wartungshistorie schreiben Start rouitine (write an entry into maintenance history)
\\6. ECU Reset_$1102 - KeyOffOn Reset Ecu Reset 
\\7. Coding and Adaption_$0309 - Wartungshistori Read 
</t>
  </si>
  <si>
    <t>7. Read out available value which is setting at 0490 - Wartungshistorie schreiben Start rouitine</t>
  </si>
  <si>
    <t xml:space="preserve">1.  Coding and Adaption_$0309 - Wartrungshistorie Write_Wartungshistorie setting (write an entry into maintenance history)
\\2. Erase Wartrungshistorie while flash the software 
\\TRACE32: select "Erase WorkFlash Only", and do "E3G3 : Load Targe SREC".
\\Diagnostics &gt; Diagnostic Console 
 \\3. Coding and Adaption_$0309 - Wartrungshistorie Read
</t>
  </si>
  <si>
    <t>3. $0309 - Wartrungshistorie display default values
Inspektion: 0 ("nein")
Ölservice: 0 ("nein")
Tag: 1
Monat: 1
Jahr: 2000
Auftrags- Nr.:---
bei KM: ---
Händler: ---
Bremsflüssigkeitswechsel: 0 ("nein")
Tausch Zündkerzen: 0 ("nein")
Tausch Luftfilter: 0 ("nein")
Tausch Kraftstofffilter: 0 ("nein")
Tausch Reifendichtmittel: 0 ("nein")
Getriebeölwechsel: 0 ("nein")
Wechsel Öl Antrieb: 0 ("nein")
Wechsel Antriebsriemen: 0 ("nein")</t>
  </si>
  <si>
    <t xml:space="preserve">1.  Coding and Adaption_$0309 - Wartrungshistorie Write_Wartungshistorie setting (write an entry into maintenance history)
\\2. Erase Wartrungshistorie while flash the software 
\\UART: check "#0 Work Flash" and do the flash. 
\\Diagnostics &gt; Diagnostic Console 
 \\3. Coding and Adaption_$0309 - Wartrungshistorie Read
</t>
  </si>
  <si>
    <t xml:space="preserve">1. write some data into the Wartungshistorie 65 and Wartungshistorie 64th  position using Wartungshistorie_Write(0x0309)
\\2. Read the data using Wartungshistorie_Read (0x0309) at positions 65th and 64th position for verification.
\\3. Then execute ECU Reset using  DiagnServi_ECUResetKeyOffOnReset (11 02)
\\4. Then write some other data into the Wartungshistorie 0th position using Wartungshistorie_schreiben_Start_Routine (0x0490)
\\5. Then Read the data using Wartungshistorie_Read (0x0309) at positions 65th and 64th position for verification.
</t>
  </si>
  <si>
    <t>5. The data present in the Wartungshistorie 65th position should be deleted and the data which is in Wartungshistorie 64th position should be moved to Wartungshistorie 65th position.</t>
  </si>
  <si>
    <t xml:space="preserve">RBS Diagnostics &gt; Diagnostic Console 
\\1. Routines_$0490 - Wartungshistorie schreiben Start rouitine to write an entry in the maintenace history 
\\($0490) DiagService(Wartungshistorie schreiben).Start Routine  jahr == 2020 Monat == january tag == 20 
\\2. Coding and Adaption_$0309 - Wartungshistori Read 
\\3. SIA (18) .Service_History (26) GET --&gt;Open data panel
</t>
  </si>
  <si>
    <t>3. Value in the SIA (18) .Service_History (26) .Data.Service_Type.Bit0 is the same value inputted (Year =2020, Month = 1, Day =20)</t>
  </si>
  <si>
    <t xml:space="preserve">
1. Configure DiagnosticID 0x0309 (Byte X * 46 Bit0) 
\\Wartungshistorie.Inspektion == ja (yes) (X= 0)
\\ (0th row if X=0, First entry if X=1, etc..) 
\\(X*46 Bit 0) denotes Inspection of entry 0 if X is 0 
\\(X*46 Bit 0) denotes Inspection of entry 1 if X is 1 
\\2. SIA (18) .Service_History (26) Set RecAdr = 1, Start = 0, Elements = 2 --&gt;Click GET --&gt;Open data panel
\\3. Check SIA (18) .Service_History (26) .Data.Service_Type.Bit0 (Data index 0)</t>
  </si>
  <si>
    <t>3. Value in the SIA (18) .Service_History (26) .Data.Service_Type.Bit0 is the same value inputted (Bit0 has green color)</t>
  </si>
  <si>
    <t xml:space="preserve">
1. Configure DiagnosticID 0x0309 (Byte X * 46 Bit0) 
\\Wartungshistorie.Inspektion == nein (no) (X= 0)
\\0 : nein (no) 
\\1 : ja (yes) 
\\ (0th row if X=0, First entry if X=1, etc..) 
\\(X*46 Bit 0) denotes Inspection of entry 0 if X is 0 
\\(X*46 Bit 0) denotes Inspection of entry 1 if X is 1 
\\2. SIA (18) .Service_History (26) Set RecAdr = 1, Start = 0, Elements = 2 --&gt;Click GET --&gt;Open data panel
\\3. Check SIA (18) .Service_History (26) .Data.Service_Type.Bit0 (Data index 0)</t>
  </si>
  <si>
    <t>3. Value in the SIA (18) .Service_History (26) .Data.Service_Type.Bit0 is the same value inputted (Bit0 has red color)</t>
  </si>
  <si>
    <t xml:space="preserve">
1. Configure DiagnosticID 0x0309 (Byte X * 46 Bit1) 
\\Wartungshistorie1.Ölservice == ja (yes) (X= 1)
\\ (0th row if X=0, First entry if X=1, etc..) 
\\(X*46 Bit 0) denotes Inspection of entry 0 if X is 0 
\\(X*46 Bit 0) denotes Inspection of entry 1 if X is 1 
\\2. SIA (18) .Service_History (26) Set RecAdr = 1, Start = 0, Elements = 2 --&gt;Click GET --&gt;Open data panel
\\3. Check SIA (18) .Service_History (26) .Data.Service_Type.Bit1 (Data index 1)</t>
  </si>
  <si>
    <t>3. Value in the SIA (18) .Service_History (26) .Data.Service_Type.Bit1 is the same value inputted (Bit1 has green color)</t>
  </si>
  <si>
    <t xml:space="preserve">
1. Configure DiagnosticID 0x0309 (Byte X * 46 Bit1) 
\\Wartungshistorie1.Ölservice == nein (no) (X= 2)
\\0 : nein (no) 
\\1 : ja (yes) 
\\ (0th row if X=0, First entry if X=1, etc..) 
\\(X*46 Bit 0) denotes Inspection of entry 0 if X is 0 
\\(X*46 Bit 0) denotes Inspection of entry 1 if X is 1 
\\2. SIA (18) .Service_History (26) Set RecAdr = 1, Start = 0, Elements = 2 --&gt;Click GET --&gt;Open data panel
\\3. Check SIA (18) .Service_History (26) .Data.Service_Type.Bit1 (Data index 2)</t>
  </si>
  <si>
    <t>3. Value in the SIA (18) .Service_History (26) .Data.Service_Type.Bit1 is the same value inputted (Bit1 has red color)</t>
  </si>
  <si>
    <t xml:space="preserve">
1. Configure DiagnosticID 0x0309 (Byte X * 46 Bit338) 
\\Wartungshistorie 2.Bremsflüssigkeitswechsel == ja (yes) (X= 2)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.Data.Service_Attributes.Bit0 (Data index 2)</t>
  </si>
  <si>
    <t>3. Value in the SIA (18) .Service_History (26) .Data.Service_Attributes.Bit0 is the same value inputted (Bit0 has green color)</t>
  </si>
  <si>
    <t xml:space="preserve">
1. Configure DiagnosticID 0x0309 (Byte X * 46 Bit338) 
\\Wartungshistorie 2.Bremsflüssigkeitswechsel == nein (no) (X= 3)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.Data.Service_Attributes.Bit0 (Data index 3)</t>
  </si>
  <si>
    <t>3. Value in the SIA (18) .Service_History (26) .Data.Service_Attributes.Bit0 is the same value inputted (Bit0 has red color)</t>
  </si>
  <si>
    <t xml:space="preserve">
1. Configure DiagnosticID 
\\(0x0309). Tausch Zündkerzen" (byte X * 46 Bit339) == ja (yes) (X= 0)
\\ (0th row if X=0, First entry if X=1, etc..) 
\\(X*46 Bit 0) denotes Inspection of entry 0 if X is 0 
\\(X*46 Bit 0) denotes Inspection of entry 1 if X is 1 
\\2. SIA (18) .Service_History (26) Set RecAdr = 1, Start = 0, Elements = 2 --&gt;Click GET --&gt;Open data panel
\\3. Check SIA (18) .Service_History (26) .Data.Service_Attributes.bit1 (Data index 0)</t>
  </si>
  <si>
    <t>3. Value in the SIA (18) .Service_History (26) .Data.Service_Attributes.bit1 is the same value inputted (Bit1 has green color)</t>
  </si>
  <si>
    <t xml:space="preserve">
1. Configure DiagnosticID 
\\(0x0309). Tausch Zündkerzen" (byte X * 46 Bit339) == nein (no)  (X= 1)
\\0 : nein (no) 
\\1 : ja (yes) 
\\ (0th row if X=0, First entry if X=1, etc..) 
\\(X*46 Bit 0) denotes Inspection of entry 0 if X is 0 
\\(X*46 Bit 0) denotes Inspection of entry 1 if X is 1 
\\2. SIA (18) .Service_History (26) Set RecAdr = 1, Start = 0, Elements = 2 --&gt;Click GET --&gt;Open data panel
\\3. Check SIA (18) .Service_History (26) .Data.Service_Attributes.bit1 (Data index 1)</t>
  </si>
  <si>
    <t>3. Value in the SIA (18) .Service_History (26) .Data.Service_Attributes.bit1 is the same value inputted (Bit1 has red color)</t>
  </si>
  <si>
    <t xml:space="preserve">
1. Configure DiagnosticID 0x0309 (Byte X * 46 Bit340) 
\\(0x0309). Tausch Luftfilter" (Byte X * 46 Bit340) == nein (no) (X= 0)
\\0 : nein (no) 
\\1 : ja (yes) 
\\ (0th row if X=0, First entry if X=1, etc..) 
\\(X*46 Bit 0) denotes Inspection of entry 0 if X is 0 
\\(X*46 Bit 0) denotes Inspection of entry 1 if X is 1 
\\2. SIA (18) .Service_History (26) Set RecAdr = 1, Start = 0, Elements = 2 --&gt;Click GET --&gt;Open data panel
\\3. Check SIA (18) .Service_History (26) .Data.Service_Attributes.bit2 (Data index 0)</t>
  </si>
  <si>
    <t>3. Value in the SIA (18) .Service_History (26) .Data.Service_Attributes.bit2 is the same value inputted (Bit2 has red color)</t>
  </si>
  <si>
    <t xml:space="preserve">
1. Configure DiagnosticID 0x0309 (Byte X * 46 Bit340) 
\\(0x0309). Tausch Luftfilter" (Byte X * 46 Bit340) == ja (yes)  (X= 1)
\\0 : nein (no) 
\\1 : ja (yes) 
\\ (0th row if X=0, First entry if X=1, etc..) 
\\(X*46 Bit 0) denotes Inspection of entry 0 if X is 0 
\\(X*46 Bit 0) denotes Inspection of entry 1 if X is 1 
\\2. SIA (18) .Service_History (26) Set RecAdr = 1, Start = 0, Elements = 2 --&gt;Click GET --&gt;Open data panel
\\3. Check SIA (18) .Service_History (26) .Data.Service_Attributes.bit2 (Data index 1)</t>
  </si>
  <si>
    <t>3. Value in the SIA (18) .Service_History (26) .Data.Service_Attributes.bit2 is the same value inputted (Bit2 has green color)</t>
  </si>
  <si>
    <t xml:space="preserve">
1. Configure DiagnosticID 0x0309 (Byte X * 46 Bit341) 
\\((0x0309). Tausch Kraftstofffilter" (Byte X * 46 Bit341) == nein (no)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.Data.Service_Attributes.bit3 (Data index 0)</t>
  </si>
  <si>
    <t>3. Value in the BAP SIA (18) .Service_History (26) .Data.Service_Attributes.bit3 is the same value inputted (Bit3 has red color)</t>
  </si>
  <si>
    <t xml:space="preserve">
1. Configure DiagnosticID 0x0309 (Byte X * 46 Bit341) 
\\((0x0309). Tausch Kraftstofffilter" (Byte X * 46 Bit341) == ja (yes)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.Data.Service_Attributes.bit3 (Data index 0)</t>
  </si>
  <si>
    <t>3. Value in the BAP SIA (18) .Service_History (26) .Data.Service_Attributes.bit3 is the same value inputted (Bit3 has green color)</t>
  </si>
  <si>
    <t xml:space="preserve">
1. Configure DiagnosticID 0x0309 (Byte X * 46 Bit342) 
\\((0x0309).Tausch Reifendichtmittel "(byte X * 46 Bit342) == nein (no)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.Data.Service_Attributes.bit4 (Data index 0)</t>
  </si>
  <si>
    <t>3. Value in the BAP SIA (18) .Service_History (26) .Data.Service_Attributes.bit4 is the same value inputted (Bit4 has red color)</t>
  </si>
  <si>
    <t xml:space="preserve">
1. Configure DiagnosticID 0x0309 (Byte X * 46 Bit342) 
\\((0x0309).Tausch Reifendichtmittel "(byte X * 46 Bit342) == ja (yes)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.Data.Service_Attributes.bit4 (Data index 0)</t>
  </si>
  <si>
    <t>3. Value in the BAP SIA (18) .Service_History (26) .Data.Service_Attributes.bit4 is the same value inputted (Bit4 has green color)</t>
  </si>
  <si>
    <t xml:space="preserve">
1. Configure DiagnosticID 0x0309 (Byte X * 46 Bit343) 
\\(0x0309). Getriebeölwechsel" (byte X * 46 bit343) == ja (yes)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.Data.Service_Attributes.bit5 (Data index 0)</t>
  </si>
  <si>
    <t>3. Value in the BAP SIA (18) .Service_History (26) .Data.Service_Attributes.bit5 is the same value inputted (Bit5 has green color)</t>
  </si>
  <si>
    <t xml:space="preserve">
1. Configure DiagnosticID 0x0309 (Byte X * 46 Bit343) 
\\(0x0309). Getriebeölwechsel" (byte X * 46 bit343) == nein (no)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.Data.Service_Attributes.bit5 (Data index 0)</t>
  </si>
  <si>
    <t>3. Value in the BAP SIA (18) .Service_History (26) .Data.Service_Attributes.bit5 is the same value inputted (Bit5 has red color)</t>
  </si>
  <si>
    <t xml:space="preserve">
1. Configure DiagnosticID 0x0309 (Byte X * 46 Bit344) 
\\(0x0309). Wechsel Öl Antrieb" (byte X * 46 bit 344) == ja (yes)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.Data.Service_Attributes.bit6 (Data index 0)</t>
  </si>
  <si>
    <t>3. Value in the BAP SIA (18) .Service_History (26) .Data.Service_Attributes.bit6 is the same value inputted (Bit6 has green color)</t>
  </si>
  <si>
    <t xml:space="preserve">
1. Configure DiagnosticID 0x0309 (Byte X * 46 Bit344) 
\\(0x0309). Wechsel Öl Antrieb" (byte X * 46 bit 344) == nein (no)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.Data.Service_Attributes.bit6 (Data index 0)</t>
  </si>
  <si>
    <t>3. Value in the BAP SIA (18) .Service_History (26) .Data.Service_Attributes.bit6 is the same value inputted (Bit6 has red color)</t>
  </si>
  <si>
    <t xml:space="preserve">
1. Configure DiagnosticID 0x0309 (Byte X * 46 Bit345) 
\\(0x0309). Wechsel Antriebsriemen" (byte X * 46 Bit345) == ja (yes) (X=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.Data.Service_Attributes.bit7 (Data index 0)</t>
  </si>
  <si>
    <t>3. Value in the BAP SIA (18) .Service_History (26) .Data.Service_Attributes.bit7 is the same value inputted (Bit7 has green color)</t>
  </si>
  <si>
    <t xml:space="preserve">
1. Configure DiagnosticID 0x0309 (Byte X * 46 Bit345) 
\\(0x0309). Wechsel Antriebsriemen" (byte X * 46 Bit345) == nein (no)(X= 0)
\\0 : nein (no) 
\\1 : ja (yes) 
\\ (0th row if X=0, First entry if X=1, etc..) 
\\(X*46 Bit 0) denotes Inspection of entry 0 if X is 0 
\\(X*46 Bit 0) denotes Inspection of entry 1 if X is 1 
\\2. SIA (18) .Service_History (26) Set RecAdr = 1, Start = 0, Elements = 2 --&gt;Click GET --&gt;Open data panel
\\3. Check BAP SIA (18) .Service_History (26) .Data.Service_Attributes.bit7 (Data index 0)</t>
  </si>
  <si>
    <t>3. Value in the BAP SIA (18) .Service_History (26) .Data.Service_Attributes.bit7 is the same value inputted (Bit7 has red color)</t>
  </si>
  <si>
    <t xml:space="preserve">
1. Configure DiagnosticID 0x0309 (Byte X * 46 Bit18) 
\\(0x0309) .Jahr (byte X * 46 Bit18)) == 2020 (X= 0)
\\ (0th row if X=0, First entry if X=1, etc..) 
\\(X*46 Bit 0) denotes Inspection of entry 0 if X is 0 
\\(X*46 Bit 0) denotes Inspection of entry 1 if X is 1 
\\2. SIA (18) .Service_History (26) Set RecAdr = 1, Start = 0, Elements = 2 --&gt;Click GET --&gt;Open data panel
\\3. Check BAP SIA (18) .Service_History (26) .Data.Year (Data index 0)</t>
  </si>
  <si>
    <t>3. Value in the BAP SIA (18) .Service_History (26) .Data.Year ==2020</t>
  </si>
  <si>
    <t xml:space="preserve">
1. Configure DiagnosticID 0x0309 (Byte X * 46 Bit10) 
\\ (0x0309) .Monat (byte X * 46 Bit10))  == 09 (X= 0)
\\ (0th row if X=0, First entry if X=1, etc..) 
\\(X*46 Bit 0) denotes Inspection of entry 0 if X is 0 
\\(X*46 Bit 0) denotes Inspection of entry 1 if X is 1 
\\2. SIA (18) .Service_History (26) Set RecAdr = 1, Start = 0, Elements = 2 --&gt;Click GET --&gt;Open data panel
\\3. Check BAP SIA (18) .Service_History (26) .Data.month (Data index 0)</t>
  </si>
  <si>
    <t>3. Value in the BAP SIA (18) .Service_History (26) .Data.month== 09</t>
  </si>
  <si>
    <t xml:space="preserve">
1. Configure DiagnosticID 0x0309 (Byte X * 46 Bit2) 
\\ (0x0309) .Tag (byte X * 46 Bit2)) ==10(X= 0)
\\ (0th row if X=0, First entry if X=1, etc..) 
\\(X*46 Bit 0) denotes Inspection of entry 0 if X is 0 
\\(X*46 Bit 0) denotes Inspection of entry 1 if X is 1 
\\2. SIA (18) .Service_History (26) Set RecAdr = 1, Start = 0, Elements = 2 --&gt;Click GET --&gt;Open data panel
\\3. Check BAP SIA (18) .Service_History (26) .Data.Day (Data index 0)</t>
  </si>
  <si>
    <t>3. Value in the BAP SIA (18) .Service_History (26) .Data.Day== 10</t>
  </si>
  <si>
    <t xml:space="preserve">
1. Configure DiagnosticID 0x0309 (Byte X * 46 Bit26) 
\\ (0x0309) .Auftrags- Nr.  (byte X * 46 Bit26)) = 4561 (X= 0)
\\ (0th row if X=0, First entry if X=1, etc..) 
\\(X*46 Bit 0) denotes Inspection of entry 0 if X is 0 
\\(X*46 Bit 0) denotes Inspection of entry 1 if X is 1 
\\2. SIA (18) .Service_History (26) Set RecAdr = 1, Start = 0, Elements = 2 --&gt;Click GET --&gt;Open data panel
\\3. Check BAP SIA (18) .Service_History (26) .Data.OrderCode (Data index 0)</t>
  </si>
  <si>
    <t>3. Value in the BAP SIA (18) .Service_History (26) .Data.OrderCode == 4561</t>
  </si>
  <si>
    <t xml:space="preserve">
1. Configure DiagnosticID 0x0309 (Byte X * 46 Bit130) 
\\ (0x0309). bei KM  (byte X * 46 Bit130)) = 65000 (X= 0)
\\ (0th row if X=0, First entry if X=1, etc..) 
\\(X*46 Bit 0) denotes Inspection of entry 0 if X is 0 
\\(X*46 Bit 0) denotes Inspection of entry 1 if X is 1 
\\2. SIA (18) .Service_History (26) Set RecAdr = 1, Start = 0, Elements = 2 --&gt;Click GET --&gt;Open data panel
\\3. Check BAP SIA (18) .Service_History (26) .Data.Mileage (Data index 0)</t>
  </si>
  <si>
    <t>3. Value in the BAP SIA (18) .Service_History (26) .Data.Mileage = 65000</t>
  </si>
  <si>
    <t xml:space="preserve">
1.Set (Coding and Adaptation.Maintenance history (0x0309). bei KM (byte X * 46 Bit130)) = 65000 
\\2. BAP (UnitMaster(19).DistanceSpeedUnit(18)(0x12).Speed) ==  0 
\\3. check that BAP SIA (18) .Service_History (26) .Data.MileageUnit and BAP (SIA (18) .Service_History (26) .Data.Mileage
\\3.  BAP (UnitMaster(19).DistanceSpeedUnit(18)(0x12).Speed) == 1 
\\4. Check that BAP SIA (18) .Service_History (26) .Data.MileageUnit and BAP (SIA (18) .Service_History (26) .Data.Mileage 
</t>
  </si>
  <si>
    <t xml:space="preserve">2. Value in the BAP:
\\SIA (18) .Service_History (26) .Data.MileageUnit = 0 
\\SIA (18) .Service_History (26) .Data.Mileage = 6500
\\4. BAP SIA (18) .Service_History (26) .Data.MileageUnit = 1 and BAP (SIA (18) .Service_History (26) .Data.Mileage = 40389
</t>
  </si>
  <si>
    <t xml:space="preserve">
1. Configure DiagnosticID 0x0309 (Byte X * 46 Bit178) 
\\ (0x0309). Händler (Byte X * 46 Bit178)) = 9251 (X= 0)
\\ (0th row if X=0, First entry if X=1, etc..) 
\\(X*46 Bit 0) denotes Inspection of entry 0 if X is 0 
\\(X*46 Bit 0) denotes Inspection of entry 1 if X is 1 
\\2. SIA (18) .Service_History (26) Set RecAdr = 1, Start = 0, Elements = 2 --&gt;Click GET --&gt;Open data panel
\\3. Check BAP SIA (18) .Service_History (26) .Data.DealerName  (Data index 0)</t>
  </si>
  <si>
    <t xml:space="preserve">3. Value in the BAP SIA (18) .Service_History (26) .Data.DealerName = 9251 </t>
  </si>
  <si>
    <t>[Diagnosis]E3PA-G3_Media_DIAG_001</t>
  </si>
  <si>
    <t>[Diagnosis]E3PA-G3_Media_DIAG_002</t>
  </si>
  <si>
    <t>[Diagnosis]E3PA-G3_Media_DIAG_003</t>
  </si>
  <si>
    <t>[Diagnosis]E3PA-G3_Media_DIAG_004</t>
  </si>
  <si>
    <t>[Diagnosis]E3PA-G3_Media_DIAG_005</t>
  </si>
  <si>
    <t>[Diagnosis]E3PA-G3_Media_DIAG_006</t>
  </si>
  <si>
    <t>[Diagnosis]E3PA-G3_Media_DIAG_007</t>
  </si>
  <si>
    <t>[Diagnosis]E3PA-G3_FASInterface_DIAG_001</t>
  </si>
  <si>
    <t>[Diagnosis]E3PA-G3_VZE_DIAG_001</t>
  </si>
  <si>
    <t>[Diagnosis]E3PA-G3_DisplayConfiguration_DIAG_001</t>
  </si>
  <si>
    <t>[Diagnosis]E3PA-G3_DisplayConfiguration_DIAG_002</t>
  </si>
  <si>
    <t>[Diagnosis]E3PA-G3_DisplayConfiguration_DIAG_003</t>
  </si>
  <si>
    <t>[Diagnosis]E3PA-G3_DisplayConfiguration_DIAG_004</t>
  </si>
  <si>
    <t>[Diagnosis]E3PA-G3_DisplayConfiguration_DIAG_005</t>
  </si>
  <si>
    <t>[Diagnosis]E3PA-G3_DisplayConfiguration_DIAG_006</t>
  </si>
  <si>
    <t>[Diagnosis]E3PA-G3_DisplayConfiguration_DIAG_007</t>
  </si>
  <si>
    <t>[Diagnosis]E3PA-G3_DisplayConfiguration_DIAG_008</t>
  </si>
  <si>
    <t>[Diagnosis]E3PA-G3_DisplayConfiguration_DIAG_009</t>
  </si>
  <si>
    <t>[Diagnosis]E3PA-G3_DisplayConfiguration_DIAG_010</t>
  </si>
  <si>
    <t>[Diagnosis]E3PA-G3_DisplayConfiguration_DIAG_011</t>
  </si>
  <si>
    <t>[Diagnosis]E3PA-G3_DisplayConfiguration_DIAG_012</t>
  </si>
  <si>
    <t>[Diagnosis]E3PA-G3_DisplayConfiguration_DIAG_013</t>
  </si>
  <si>
    <t>[Diagnosis]E3PA-G3_DisplayConfiguration_DIAG_014</t>
  </si>
  <si>
    <t>[Diagnosis]E3PA-G3_DisplayConfiguration_DIAG_015</t>
  </si>
  <si>
    <t>[Diagnosis]E3PA-G3_DisplayConfiguration_DIAG_016</t>
  </si>
  <si>
    <t>[Diagnosis]E3PA-G3_DisplayConfiguration_DIAG_017</t>
  </si>
  <si>
    <t>[Diagnosis]E3PA-G3_DisplayConfiguration_DIAG_018</t>
  </si>
  <si>
    <t>[Diagnosis]E3PA-G3_DisplayConfiguration_DIAG_019</t>
  </si>
  <si>
    <t>[Diagnosis]E3PA-G3_DisplayConfiguration_DIAG_020</t>
  </si>
  <si>
    <t>[Diagnosis]E3PA-G3_DisplayConfiguration_DIAG_021</t>
  </si>
  <si>
    <t>[Diagnosis]E3PA-G3_DisplayConfiguration_DIAG_022</t>
  </si>
  <si>
    <t>[Diagnosis]E3PA-G3_DisplayConfiguration_DIAG_023</t>
  </si>
  <si>
    <t>[Diagnosis]E3PA-G3_G-Force_DIAG_001</t>
  </si>
  <si>
    <t>[Diagnosis]E3PA-G3_G-Force_DIAG_002</t>
  </si>
  <si>
    <t>[Diagnosis]E3PA-G3_G-Force_DIAG_003</t>
  </si>
  <si>
    <t>[Diagnosis]E3PA-G3_G-Force_DIAG_004</t>
  </si>
  <si>
    <t>[Diagnosis]E3PA-G3_G-Force_DIAG_005</t>
  </si>
  <si>
    <t>[Diagnosis]E3PA-G3_G-Force_DIAG_006</t>
  </si>
  <si>
    <t>[Diagnosis]E3PA-G3_G-Force_DIAG_007</t>
  </si>
  <si>
    <t>[Diagnosis]E3PA-G3_G-Force_DIAG_008</t>
  </si>
  <si>
    <t>[Diagnosis]E3PA-G3_G-Force_DIAG_009</t>
  </si>
  <si>
    <t>[ISSUE:15239592]</t>
  </si>
  <si>
    <t>[ISSUE:15238039]</t>
  </si>
  <si>
    <t>[ISSUE:15242010]</t>
  </si>
  <si>
    <t>[ISSUE:15237942]</t>
  </si>
  <si>
    <t>[ISSUE:15237947]</t>
  </si>
  <si>
    <t>[ISSUE:15237956]</t>
  </si>
  <si>
    <t>[ISSUE:15237961]</t>
  </si>
  <si>
    <t>[ISSUE:15237962]</t>
  </si>
  <si>
    <t>[ISSUE:15237966],[ISSUE:15237967]</t>
  </si>
  <si>
    <t>[ISSUE:15237968]</t>
  </si>
  <si>
    <t>[ISSUE: 15238916]</t>
  </si>
  <si>
    <t>[ISSUE: 15238918]</t>
  </si>
  <si>
    <t>[ISSUE: 15238919]</t>
  </si>
  <si>
    <t>[ISSUE: 15238920], [ISSUE: 15238921]</t>
  </si>
  <si>
    <t>[ISSUE: 15238930]</t>
  </si>
  <si>
    <t>[ISSUE:15238932]</t>
  </si>
  <si>
    <t xml:space="preserve">The system shall display "Unknown station" instead of the transmitter frequency according to HMI.Displayspecification.Media.Playscreen If received the following condition for displaying the transmission frequency,: 
p_Market Variant == 0 (ECE / RoW) , SourceType) == 0x01 (FM) 
</t>
  </si>
  <si>
    <t xml:space="preserve">1. Ignition ON 
\\2. CANoe ON 
\\3. Tool RBS ON. 
\\4. Tube D is focus. Media in Playscreen is current screen </t>
  </si>
  <si>
    <t xml:space="preserve">The system shall display "Unknown station" instead of the transmitter frequency according to HMI.Displayspecification.Media.Playscreen If received the following condition for displaying the transmission frequency,: 
p_Market Variant == 0 (ECE / RoW) , SourceType) == 0x03 (DAB) 
</t>
  </si>
  <si>
    <t xml:space="preserve">The system shall display "Unknown station" instead of the transmitter frequency according to HMI.Displayspecification.Media.Playscreen If received the following condition for displaying the transmission frequency,: 
p_Market Variant == 0 (ECE / RoW) , SourceType) == 0x24 (CommonList (DF4.2))]
</t>
  </si>
  <si>
    <t xml:space="preserve">The system shall display "Unknown station" instead of the transmitter frequency according to HMI.Displayspecification.Media.Playscreen If received the following condition for displaying the transmission frequency,: 
p_Market Variant == 0 (ECE / RoW) , SourceType) == 0x02 (AM)
</t>
  </si>
  <si>
    <t xml:space="preserve">The system shall display "Unknown station" instead of the transmitter frequency according to HMI.Displayspecification.Media.Playscreen If received the following condition for displaying the transmission frequency,: 
p_Market Variant == 0 (ECE / RoW),  SourceType == 0x11 (AM-TI (Japan)
</t>
  </si>
  <si>
    <t xml:space="preserve">The system shall display "Unknown station" instead of the transmitter frequency according to HMI.Displayspecification.Media.Playscreen If received the following condition for displaying the transmission frequency,: 
p_Market Variant == 0 (ECE / RoW) , SourceType == 0x19 (AM-SW ("Shortwave"))
</t>
  </si>
  <si>
    <t xml:space="preserve">The system shall display "Unknown station" instead of the transmitter frequency according to HMI.Displayspecification.Media.Playscreen If received the following condition for displaying the transmission frequency,: 
p_Market Variant == 0 (ECE / RoW) , SourceType == 0x1A (AM-LW ("long wave" / long wave))] 
</t>
  </si>
  <si>
    <t xml:space="preserve">Check System shall trigger the acoustic in case the CAN signal Parkhilfe2_01.PDC2_Tonausgabe_Heck == 0x9, Acoustic: RCTA Ton </t>
  </si>
  <si>
    <t>1. Ignition ON 
\\2. CANoe ON 
\\3. Tool RBS ON. 
\\4. CAN Parkhilfe2_01.PH2_Lautstaerke_hinten == 1 OR 5 OR 9
(QUIET 1,MEDIUM 5, LOUD 9)
\\5. Diagnosis.Coding and adaption.DID0X0600.Bytefield 4.PDC_Variante == 0x01 (ZFAS)</t>
  </si>
  <si>
    <t>The system shall have setting of status for VZE: 
DPID 
- Assistance Systems ($ 0391) VZE 
- status = 0(Off)</t>
  </si>
  <si>
    <t>1. Ignition ON 
\\2. CANoe ON 
\\3. Tool RBS ON. 
\\4. set the DID $0391 VZE == 0</t>
  </si>
  <si>
    <t>The system shall have setting of status for VZE: 
DPID 
- Assistance Systems ($ 0391) VZE 
- status = 1</t>
  </si>
  <si>
    <t>1. Ignition ON 
\\2. CANoe ON 
\\3. Tool RBS ON. 
\\4. set the DID $0391 VZE == 1</t>
  </si>
  <si>
    <t>Check System shall transmit and map the contents of the ads to the following BAP functions: Area B: DisplayConfig (69, 0x45) .Display1Setup (19, 0x13)</t>
  </si>
  <si>
    <t xml:space="preserve">1. Ignition ON 
\\2. CANoe ON 
\\3. Tool RBS ON. 
</t>
  </si>
  <si>
    <t>Check System shall transmit and map the contents of the ads to the following BAP functions: Area C: DisplayConfig(69, 0x45).Display2Setup(21, 0x15)</t>
  </si>
  <si>
    <t>Check System shall transmit and map the contents of the ads to the following BAP functions:Area D: DisplayConfig(69, 0x45).Display3Setup(23, 0x17)</t>
  </si>
  <si>
    <t>Check System must accept the settings for the current user after recording the factory settings via diagnose with tube D</t>
  </si>
  <si>
    <t xml:space="preserve">1. Ignition ON 
\\2. CANoe ON 
\\3. Tool RBS ON. 
\\4. Set DID coding and adaptation $0352 Werkseinstellung Write with:
\\4.1. Werkseinstellung Menükonfiguration.Navigation  == aktiv
\\4.2. Werkseinstellung Menükonfiguration.Audio/Media == aktiv
\\4.3. Werkseinstellung Menükonfiguration.Online  == aktiv
\\4.4. Werkseinstellung Menükonfiguration.Drive Mode == aktiv
\\4.5. Werkseinstellung Menükonfiguration.Trip Screen  == aktiv
\\4.6. Werkseinstellung Menükonfiguration.Sport Chrono == aktiv
</t>
  </si>
  <si>
    <t xml:space="preserve">1. Ignition ON 
\\2. CANoe ON 
\\3. Tool RBS ON. 
\\4. Set DID coding and adaptation $0352 Werkseinstellung Write with:
\\4.1. Werkseinstellung Menükonfiguration.Online  == aktiv
\\4.2. Werkseinstellung Menükonfiguration.Drive Mode == aktiv
</t>
  </si>
  <si>
    <t xml:space="preserve">Check System must accept the settings for the current user after recording the factory settings via diagnose with tube B. </t>
  </si>
  <si>
    <t xml:space="preserve">1. Ignition ON 
\\2. CANoe ON 
\\3. Tool RBS ON. 
\\4. Set DID coding and adaptation $0352 Werkseinstellung Write with:
\\4.1. Werkseinstellung Menükonfiguration.Road Sign Notification == aktiv
\\4.2. Werkseinstellung Menükonfiguration.G-Force == aktiv
\\4.3. Werkseinstellung Menükonfiguration.Offroad (Allrad) == aktiv
\\4.4. Werkseinstellung Menükonfiguration.Active roll stabilization == aktiv
</t>
  </si>
  <si>
    <t xml:space="preserve">Check System must accept the settings for the current user after recording the factory settings via diagnose with tube C. </t>
  </si>
  <si>
    <t xml:space="preserve">1. Ignition ON 
\\2. CANoe ON 
\\3. Tool RBS ON. 
\\4. Set DID coding and adaptation $0352 Werkseinstellung Write with:
\\4.1. Werkseinstellung Menükonfiguration.Nightvision == aktiv
\\4.2. Werkseinstellung Menükonfiguration.Map == aktiv
</t>
  </si>
  <si>
    <t xml:space="preserve">Check System must ensure that the brightness in the instrument cluster stays above the value Diagnose(Coding and Adaption, minimum ASIL brightness characteristic (0x032C)). </t>
  </si>
  <si>
    <t>1. KL15Del : On
2. RBS : On
3. RBS: Operation.icon [lock] is unlock.
4. PERSONALISATION
Perso_Kontonummer = Benutzerkonto_1
Perso_Status =ON
5. DoorLocking(13).UserProfileOnOff(0x26).Control.Bit0= 0x01
6. DisplayConfig(69).FSG_Control (13).Controlcode.Bit0 = True (SetDefault)
7. check the user's brightness value in DID032C.min ASIL Hell Kennlinie Y1
8. BAP function DisplayConfig(69).Brightness(16) &gt;= DID032C.min ASIL Hell Kennlinie Y1</t>
  </si>
  <si>
    <t>Check System shall send and map "DisplayConfig(69, 0x45).Display3Setup(23, 0x17).AdditionalInfo1_1" to "My Info" contents.</t>
  </si>
  <si>
    <t xml:space="preserve">1. Ignition ON 
\\2. CANoe ON 
\\3. Tool RBS ON. </t>
  </si>
  <si>
    <t xml:space="preserve">Check When starting up, system shall send the coded availability (Active) of the BC pages from the diagnosis (Coding and Adaption, factory setting(0x0352)) to the MIB. </t>
  </si>
  <si>
    <t xml:space="preserve">Check System shall send the availability of a BC page according to Diagnosis (Coding and Adaptation, Factory Settings(0x0352)) to the MIB even if the installation status of a component (e.g., Nightvision) is not encoded. </t>
  </si>
  <si>
    <t xml:space="preserve">Check  system shall display the received values of SARA_Accel_X_r, SARA_Accel_Y_r as maximum values in BC_MFA(15).MaxValues(35) when the system detects the first time of vehicle moving(refer to SyRS_J1_0313) after KL15 ON
 function BC_MFA(15).MaxValues(35)
 - MaxLeftLateralAcceleration
 - MaxRightLateralAcceleration
 - MaxPosLongitudinalAcceleration
 - MaxNegLongitudinalAcceleration
 - MaxSpeed_Value </t>
  </si>
  <si>
    <t xml:space="preserve">1. Ignition ON 
\\2. CANoe ON 
\\3. Tool RBS ON. 
\\4. Diagnosis.Coding and adaption.DID 0X0352 Werkseinstellung Write.G-Force == aktiv
\\5. ESP_24
\\ESP_v_Signal == 4
\\6. Tube B is focus. Currect screen is G-Force mode
\\7. SARA_11
\\SARA_CF_Accel_X_r == 0 AND
\\8. 
\\SARA_CF_Accel_Y_r == 0
\\(Ensure the SARA_CF_Accel_X_r and SARA_CF_Accel_Y_r are observed 0 in CAN trace. If it is observed as 4, then try to change the value of SARA_CF_Accel_X_r and SARA_CF_Accel_Y_r in Gateway node to non zero value(eg. 1) send the signal and change it back to 0 and send the CF again from gateway panel.)
\\9. Diagnosis.Coding and adaption.DID 0x0310. G-Force Rücksetzen Variantenauswahl.G-Force Rücksetzen Variantenauswahl = 0x01 (automatic reset)
</t>
  </si>
  <si>
    <t xml:space="preserve">Check system shall display the current values of the lateral and longitudinal acceleration in multiples of "g" using received CAN signal(SARA_Accel_X_r, SARA_Accel_Y_r)
 conversion factor = 9.80665 
 Calculation: received value / conversion factor </t>
  </si>
  <si>
    <t>1. Ignition ON 
\\2. CANoe ON 
\\3. Tool RBS ON. 
\\4. Diagnosis.Coding and adaption.DID 0X0352 Werkseinstellung Write.G-Force == aktiv
\\5. ESP_24
\\ESP_v_Signal == 4
\\6. Tube B is focus. Currect screen is G-Force mode
\\7. SARA_11
\\SARA_CF_Accel_X_r == 0 AND
\\8. 
\\SARA_CF_Accel_Y_r == 0
\\(Ensure the SARA_CF_Accel_X_r and SARA_CF_Accel_Y_r are observed 0 in CAN trace. If it is observed as 4, then try to change the value of SARA_CF_Accel_X_r and SARA_CF_Accel_Y_r in Gateway node to non zero value(eg. 1) send the signal and change it back to 0 and send the CF again from gateway panel.)</t>
  </si>
  <si>
    <t>Check system shall display the digital values of the acceleration with one decimal next to the circle diagram and the values without the sign.(commercial rounding for the representation of the decimal)
 ex) 0.79G -&gt; 0.8G</t>
  </si>
  <si>
    <t>Check system shall code the maximum G-value to EEPROM($0310, G-Force Konfiguration) of the circle that the maximum value is the boundary of the circle. (Default values for diagnostic parameters: Display range delay = 1.2 Display range acceleration = 1.0 Display area left / right = 1.0)
 System shall display the trackball at the inner rim of the circle.</t>
  </si>
  <si>
    <t xml:space="preserve">Check system shall display the maximum values with two decimals, where for the representation of the second decimal commercial rounding applies.
 (e.g. 0.785g -&gt; 0.79g displayed / 0.784g -&gt; 0.78g displayed) </t>
  </si>
  <si>
    <t>1. Ignition ON 
\\2. CANoe ON 
\\3. Tool RBS ON. 
\\4. Diagnosis.Coding and adaption.DID 0X0352 Werkseinstellung Write.G-Force == aktiv
\\5. ESP_24
\\ESP_v_Signal == 4
\\6. Tube B is focus. Currect screen is G-Force max
\\7. SARA_11
\\SARA_CF_Accel_X_r == 0 AND
\\8. 
\\SARA_CF_Accel_Y_r == 0
\\(Ensure the SARA_CF_Accel_X_r and SARA_CF_Accel_Y_r are observed 0 in CAN trace. If it is observed as 4, then try to change the value of SARA_CF_Accel_X_r and SARA_CF_Accel_Y_r in Gateway node to non zero value(eg. 1) send the signal and change it back to 0 and send the CF again from gateway panel.)</t>
  </si>
  <si>
    <t xml:space="preserve">Check system shall display the G-Force max representation with the trackball via an EEPROM parameter. 
</t>
  </si>
  <si>
    <t xml:space="preserve">Check system shall display the G-Force max representation with or without the trackball via an EEPROM parameter. 
</t>
  </si>
  <si>
    <t>1. Ignition ON 
\\2. CANoe ON 
\\3. Tool RBS ON. 
\\4. Diagnosis.Coding and adaption.DID 0X0352 Werkseinstellung Write.G-Force == aktiv
\\5. ESP_24
\\ESP_v_Signal == 4
\\6. Tube B is focus. Currect screen is G-Force max
\\7. SARA_11
\\SARA_CF_Accel_X_r == 0 AND
\\8. 
\\SARA_CF_Accel_Y_r == 0
\\(Ensure the SARA_CF_Accel_X_r and SARA_CF_Accel_Y_r are observed 0 in CAN trace. If it is observed as 4, then try to change the value of SARA_CF_Accel_X_r and SARA_CF_Accel_Y_r in Gateway node to non zero value(eg. 1) send the signal and change it back to 0 and send the CF again from gateway panel.)
\\9. No trackball display on G-Force max (refer TC [Diagnosis]E3PA-G3_G-Force_DIAG_008)</t>
  </si>
  <si>
    <t xml:space="preserve">1. DID coding and adaptation.encoding value(0x0600).Marktvariante) = 0 (ECE / RoW) 
\\2. BAP (Audio_SD (49) .ActiveSource (16) .SourceType) == 0x01 (FM) 
\\3. Set [Any value BAP (Audio_SD (49) .CurrenStationInfo2 (54) .InfoTypeX)! = 0x43 (channel) )! = 0x44 )! = 0x46 
\\3.1. BAP (Audio_SD (49) .CurrentStationInfo2 (54) .InformationX = aaaa
</t>
  </si>
  <si>
    <t>2.3. Display "Unknown station" on Playscreen</t>
  </si>
  <si>
    <t xml:space="preserve">1. DID coding and adaptation.encoding value(0x0600).Marktvariante) = 0 (ECE / RoW) 
\\2. BAP (Audio_SD (49) .ActiveSource (16) .SourceType) == 0x03 (DAB) 
\\3. [BAP (Audio_SD (49) .CurrentStationInfo2 (54) .InfoTypeX) == 0x43 (channel)  
\\3.1. BAP (Audio_SD (49) .CurrentStationInfo2 (54) .InformationX = empty string OR null
</t>
  </si>
  <si>
    <t xml:space="preserve">1. DID coding and adaptation.encoding value(0x0600).Marktvariante) = 0 (ECE / RoW) 
\\2. BAP (Audio_SD (49) .ActiveSource (16) .SourceType) == 0x24 (CommonList (DF4.2))]
\\3. [BAP (Audio_SD (49) .CurrentStationInfo2 (54) .InfoTypeX) == 0x43 (channel)  
\\3.1. BAP (Audio_SD (49) .CurrentStationInfo2 (54) .InformationX = empty string OR null
</t>
  </si>
  <si>
    <t xml:space="preserve">1. DID coding and adaptation.encoding value(0x0600).Marktvariante) = 0 (ECE / RoW) 
\\2. BAP (Audio_SD (49) .ActiveSource (16) .SourceType) == 0x02 (AM) 
\\3. Set [Any value BAP (Audio_SD (49) .CurrenStationInfo2 (54) .InfoTypeX)! = 0x43 (channel) )! = 0x44 )! = 0x46 
\\3.1. BAP (Audio_SD (49) .CurrentStationInfo2 (54) .InformationX = aaaa
</t>
  </si>
  <si>
    <t xml:space="preserve">1. DID coding and adaptation.encoding value(0x0600).Marktvariante) = 0 (ECE / RoW) 
\\2. BAP (Audio_SD (49) .ActiveSource (16) .SourceType) == 0x11 (AM-TI (Japan))
\\3. Set [Any value BAP (Audio_SD (49) .CurrenStationInfo2 (54) .InfoTypeX)! = 0x43 (channel) )! = 0x44 )! = 0x46 
\\3.1. BAP (Audio_SD (49) .CurrentStationInfo2 (54) .InformationX = aaaa
</t>
  </si>
  <si>
    <t xml:space="preserve">1. DID coding and adaptation.encoding value(0x0600).Marktvariante) = 0 (ECE / RoW) 
\\2. BAP (Audio_SD (49) .ActiveSource (16) .SourceType) == 0x19 (AM-SW ("Shortwave"))
\\3. [BAP (Audio_SD (49) .CurrentStationInfo2 (54) .InfoTypeX) == 0x43 (channel)  
\\3.1. BAP (Audio_SD (49) .CurrentStationInfo2 (54) .InformationX = empty string OR null
</t>
  </si>
  <si>
    <t xml:space="preserve">1. DID coding and adaptation.encoding value(0x0600).Marktvariante) = 0 (ECE / RoW) 
\\2. BAP (Audio_SD (49) .ActiveSource (16) .SourceType) == 0x1A (AM-LW ("long wave" / long wave))] 
\\3. [BAP (Audio_SD (49) .CurrentStationInfo2 (54) .InfoTypeX) == 0x43 (channel)  
\\3.1. BAP (Audio_SD (49) .CurrentStationInfo2 (54) .InformationX = empty string OR null
</t>
  </si>
  <si>
    <t>1. Send CAN signal Parkhilfe2_01.PDC2_Tonausgabe_Heck == 0x9</t>
  </si>
  <si>
    <t>1. The RCTA Ton sound returned.</t>
  </si>
  <si>
    <t>1. Send CAN VZE_Verkehrszeichen_1 == 8</t>
  </si>
  <si>
    <t>1. The traffic sign is not displayed on cluster</t>
  </si>
  <si>
    <t>1. Display the traffic sign for 1st sign</t>
  </si>
  <si>
    <t xml:space="preserve">1. Set DID coding and adaptation $0352 Werkseinstellung Write with:
\\1.1. Werkseinstellung Menükonfiguration.Road Sign Notification == aktiv
\\1.2. Werkseinstellung Menükonfiguration.G-Force == aktiv
\\1.3. Werkseinstellung Menükonfiguration.Offroad (Allrad) == aktiv
\\1.4. Werkseinstellung Menükonfiguration.Active roll stabilization == aktiv
</t>
  </si>
  <si>
    <t>1. Verified on DisplayConfig(69, 0x45).Display1Setup(19, 0x13) with:
\\1.1. Bit 1 == True
\\1.2. Bit 9 == True
\\1.3. Bit 11 == True
\\1.4. Bit 29 == True</t>
  </si>
  <si>
    <t>1. Set DID coding and adaptation $0352 Werkseinstellung Write with:
\\1.1. Werkseinstellung Menükonfiguration.Nightvision  == aktiv
\\1.2. Werkseinstellung Menükonfiguration.Map == aktiv</t>
  </si>
  <si>
    <t>1. Verified on DisplayConfig(69, 0x45).Display2Setup(21, 0x15) with:
1.1. Bit 16 == True
\\1.2. Bit 17 == True</t>
  </si>
  <si>
    <t>1. Set DID coding and adaptation $0352 Werkseinstellung Write with:
\\1.1. Werkseinstellung Menükonfiguration.Trip Screen  == aktiv
\\1.2. Werkseinstellung Menükonfiguration.Sport Chrono == aktiv</t>
  </si>
  <si>
    <t>1. Verified on DisplayConfig(69, 0x45).Display3Setup(23, 0x17) with:
1.1. Bit 5 == True
\\1.2. Bit 7 == True</t>
  </si>
  <si>
    <t>1. Set DID coding and adaptation $0352 Werkseinstellung Write with:
\\1.1. Werkseinstellung Menükonfiguration.Navigation  == aktiv
\\1.2. Werkseinstellung Menükonfiguration.Audio/Media == aktiv</t>
  </si>
  <si>
    <t>1. Verified on DisplayConfig(69, 0x45).Display3Setup(23, 0x17) with:
1.1. Bit 21 == True
\\1.2. Bit 23 == True</t>
  </si>
  <si>
    <t>1. Set DID coding and adaptation $0352 Werkseinstellung Write with:
\\1.1. Werkseinstellung Menükonfiguration.Online  == aktiv
\\1.2. Werkseinstellung Menükonfiguration.Drive Mode == aktiv</t>
  </si>
  <si>
    <t>1. Verified on DisplayConfig(69, 0x45).Display3Setup(23, 0x17) with:
1.1. Bit 30 == True
\\1.2. Bit 31 == True</t>
  </si>
  <si>
    <t xml:space="preserve">1. Set DID coding and adaptation $0352 Werkseinstellung Write with:
\\1.1. Werkseinstellung Menükonfiguration.Navigation  == inaktiv
\\1.2. Werkseinstellung Menükonfiguration.Audio/Media == inaktiv
\\1.3. Werkseinstellung Menükonfiguration.Trip Screen  == inaktiv
\\1.4. Werkseinstellung Menükonfiguration.Sport Chrono == inaktiv
\\2. Reset using the controlcode
\\3. Verify value of DisplayConfig(69, 0x45).Display3Setup(23, 0x17) with
</t>
  </si>
  <si>
    <t xml:space="preserve">3. DisplayConfig(69, 0x45).Display3Setup(23, 0x17) displayed with:
 Bit 30 == True (Online)
 Bit 31 == True (Drive Mode)
Bit 21 == False (Navigation)
Bit 23 == False (Audio/Media)
Bit 5 == False (Trip Screen )
Bit 7 == False (Sport Chrono)
</t>
  </si>
  <si>
    <t xml:space="preserve">1. Set DID coding and adaptation $0352 Werkseinstellung Write with:
\\1.1. Werkseinstellung Menükonfiguration.Online  == inaktiv
\\1.2. Werkseinstellung Menükonfiguration.Drive Mode == inaktiv
\\2. Reset using the controlcode
\\3. Verify value of DisplayConfig(69, 0x45).Display3Setup(23, 0x17) with
</t>
  </si>
  <si>
    <t>3. DisplayConfig(69, 0x45).Display3Setup(23, 0x17) displayed with:
1.1. Bit 30 == False
\\1.2. Bit 31 == False</t>
  </si>
  <si>
    <t xml:space="preserve">1. Set DID coding and adaptation $0352 Werkseinstellung Write with:
\\1.1. Werkseinstellung Menükonfiguration.Road Sign Notification == inaktiv
\\1.2. Werkseinstellung Menükonfiguration.G-Force == inaktiv
</t>
  </si>
  <si>
    <t>1. Verified on DisplayConfig(69, 0x45).Display1Setup(19, 0x13) with:
\\1.1. Bit 1 == False
\\1.2. Bit 9 == False
\\1.3. Bit 11 == True
\\1.4. Bit 29 == True</t>
  </si>
  <si>
    <t>1. Set DID coding and adaptation $0352 Werkseinstellung Write with:
\\1.1. Werkseinstellung Menükonfiguration.Nightvision == inaktiv
\\1.2. Werkseinstellung Menükonfiguration.Map == inaktiv
\\2. Reset using the controlcode
\\3. Verify BAP DisplayConfig(69, 0x45).Display3Setup(23, 0x17)</t>
  </si>
  <si>
    <t>3. Verified on BAP DisplayConfig(69, 0x45).Display3Setup(23, 0x17) with:
\\3.1. Bit 5 == True
\\3.2 Bit 7 == True</t>
  </si>
  <si>
    <t>1. BAP function DisplayConfig(69).Brightness(16) = 99</t>
  </si>
  <si>
    <t>1. Check BAP function DisplayConfig(69).Brightness(16)via BAP viewer Tool</t>
  </si>
  <si>
    <t>1. BAP function DisplayConfig(69).Brightness(16) = 0</t>
  </si>
  <si>
    <t>1. BAP function DisplayConfig(69).Brightness(16) = 255</t>
  </si>
  <si>
    <t>1. Set DID coding and adaptation $0352 Werkseinstellung Write with: 
 Werkseinstellung Info Optionen.Blank line  == available
\\2. Check DisplayConfig(69, 0x45).Display3Setup(23,0x17).AdditionalInfo1_1</t>
  </si>
  <si>
    <t>2. DisplayConfig(69, 0x45).Display3Setup(23,0x17).AdditionalInfo1_1: Bit 0 == True</t>
  </si>
  <si>
    <t>1. Set DID coding and adaptation $0352 Werkseinstellung Write with: 
 Werkseinstellung Info Optionen.Coolant temperature  == available
\\2. Check DisplayConfig(69, 0x45).Display3Setup(23,0x17).AdditionalInfo1_1</t>
  </si>
  <si>
    <t>2. DisplayConfig(69, 0x45).Display3Setup(23,0x17).AdditionalInfo1_1: 
\\Bit 4 == True (coolant temperature available)</t>
  </si>
  <si>
    <t>1. Set DID coding and adaptation $0352 Werkseinstellung Write with: 
 Werkseinstellung Info Optionen.Destination arrival time  == available
Werkseinstellung Info Optionen.Intermediate arrival time  == available 
Werkseinstellung Info Optionen.Destination trip time  == available
Werkseinstellung Info Optionen.Intermediate trip time  == available
Werkseinstellung Info Optionen.Compass == available
Werkseinstellung Info Optionen.GPS height == available
\\2. Check DisplayConfig(69, 0x45).Display3Setup(23,0x17).AdditionalInfo1_1</t>
  </si>
  <si>
    <t>2. DisplayConfig(69, 0x45).Display3Setup(23,0x17).AdditionalInfo1_1: 
\\Bit 6== True (destination arrival time available)
\\Bit 7 == True (intermediate arrival time available)
\\Bit 8== True (destination trip time available)
\\Bit 9 == True (intermediate arrival time available)
\\Bit 10 == True (compass available)
\\Bit 11 == True (GPS height available)</t>
  </si>
  <si>
    <t>1. Set DID coding and adaptation $0352 Werkseinstellung Write with: 
 Werkseinstellung Info Optionen.Date == available
Werkseinstellung Info Optionen.Station/track  == available 
Werkseinstellung Info Optionen.Phone info  == available
\\2. Check DisplayConfig(69, 0x45).Display3Setup(23,0x17).AdditionalInfo1_1</t>
  </si>
  <si>
    <t>2. DisplayConfig(69, 0x45).Display3Setup(23,0x17).AdditionalInfo1_1: 
\\Bit 13 == True (Date available)
\\Bit 15 == True (station / track available)
\\Bit 16 == True (phone info available)</t>
  </si>
  <si>
    <t>1. Set DID coding and adaptation $0352 Werkseinstellung Write with: 
 Werkseinstellung Info Optionen.Lateral acceleration == available
Werkseinstellung Info Optionen.Acceleration  == available 
Werkseinstellung Info Optionen.Deceleration  == available
\\2. Check DisplayConfig(69, 0x45).Display3Setup(23,0x17).AdditionalInfo1_1</t>
  </si>
  <si>
    <t>2. DisplayConfig(69, 0x45).Display3Setup(23,0x17).AdditionalInfo1_1: 
\\Bit 17 == True (lateral acceleration available)
\\Bit 18 == True (acceleration available)
\\Bit 19 == True (deceleration available)</t>
  </si>
  <si>
    <t>1. Set DID coding and adaptation $0352 Werkseinstellung Write with: 
 Werkseinstellung Info Optionen.Battery state of charge == available
Werkseinstellung Info Optionen.Battery temperature  == available 
Werkseinstellung Info Optionen.Vehicle voltage == available
\\2. Check DisplayConfig(69, 0x45).Display3Setup(23,0x17).AdditionalInfo1_1</t>
  </si>
  <si>
    <t>2. DisplayConfig(69, 0x45).Display3Setup(23,0x17).AdditionalInfo1_1: 
\\Bit 21 == True (battery state of charge available)
\\Bit 23 == True (battery temperature available)
\\Bit 30 == True (vehicle voltage available)</t>
  </si>
  <si>
    <t>1. Set DID coding and adaptation $0352 Werkseinstellung Write with: 
 Werkseinstellung Info Optionen.Distance == available
\\2. Check DisplayConfig(69, 0x45).Display3Setup(23,0x17).AdditionalInfo1_2</t>
  </si>
  <si>
    <t>2. DisplayConfig(69, 0x45).Display3Setup(23,0x17).AdditionalInfo1_2: 
\\Bit 0 == True (distance available)</t>
  </si>
  <si>
    <t xml:space="preserve">1. Set DID coding and adaptation $0352 Werkseinstellung Write with:
\\1.1. Werkseinstellung Menükonfiguration.Navigation  == inaktiv
\\1.2. Werkseinstellung Menükonfiguration.Audio/Media == inaktiv
\\1.3. Werkseinstellung Menükonfiguration.Trip Screen  == inaktiv
\\1.4. Werkseinstellung Menükonfiguration.Sport Chrono == inaktiv
\\2. Send ZAS_Kl_15 == 0 then ZAS_Kl_15 == 1
\\3. Check menu on tube D
</t>
  </si>
  <si>
    <t xml:space="preserve">3. Only display Drive Mode, Online at tube D menu
</t>
  </si>
  <si>
    <t>1. Set DID coding and adaptation $0352 Werkseinstellung Write with:
\\1.1. Werkseinstellung Menükonfiguration.Nightvision  == aktiv
\\1.2. Werkseinstellung Menükonfiguration.Map == inaktiv
\\2. Send ZAS_Kl_15 == 0 then ZAS_Kl_15 == 1
\\3. Check menu on tube C</t>
  </si>
  <si>
    <t xml:space="preserve">3. Map is not displayed on tube C Menu. NightVision is displayed on tube C menu
</t>
  </si>
  <si>
    <t xml:space="preserve">1. Set DID coding and adaptation $0352 Werkseinstellung Write with:
\\1.1. Werkseinstellung Menükonfiguration.Tyre Pressure Control == aktiv
\\1.2. Werkseinstellung Menükonfiguration.G-Force == inaktiv
\\1.3. Werkseinstellung Menükonfiguration.Offroad (Allrad) == aktiv
\\2. Send ZAS_Kl_15 == 0 then ZAS_Kl_15 == 1
\\3. Check menu on tube B
</t>
  </si>
  <si>
    <t xml:space="preserve">Offroad (Allrad) is not displayed on tube B Menu. Tyre Pressure Control, G-Force are displayed on tube B menu
</t>
  </si>
  <si>
    <t>1. Set DID coding and adaptation $0391 (Assistenzsysteme) NightVision.NV verbaut == nein
2. Set DID coding and adaptation $0352 Werkseinstellung Write with:
\\ Werkseinstellung Menükonfiguration.Nightvision  == aktiv
\\2. Send ZAS_Kl_15 == 0 then ZAS_Kl_15 == 1
\\3. Check menu on tube C</t>
  </si>
  <si>
    <t xml:space="preserve">3. NightVision is displayed on tube C menu
</t>
  </si>
  <si>
    <t>1. SARA_11 
\\SARA_Accel_X_r == 10 
\\ SARA_Accel_Y_r == 10 
\\2. On tube B check G-force menu
\\3. BAP ( BC_MFA(15).MaxValues(35)).Check display value
\\4. SARA_11
\\SARA_Accel_X_r == 5 \\SARA_Accel_Y_r == 5
\\5. Klemmen_Status_01
\\ZAS_Kl_15 == 0
 \\6. Klemmen_Status_01
\\ZAS_Kl_15 == 1
 \\7. ESP_v_Signal == 30
\\8. Check display on G-force menu
\\9. BAP ( BC_MFA(15).MaxValues(35)).Check display value</t>
  </si>
  <si>
    <t>2. G-force = 1
\\3.- MaxLeftLateralAcceleration=0.00 (negative value SARA_Accel_X_r /conversion factor)
 \\-MaxRightLateralAcceleration  = (positive value SARA_Accel_X_r /conversion factor) = 10/9.80665 = 0.51 =1.02
\\ - MaxPosLongitudinalAcceleration= (positive value SARA_Accel_Y_r /conversion factor) = 10/9.80665 = 0.51 =1.02
 \\- MaxNegLongitudinalAcceleration=0.00 (negative value SARA_Accel_Y_r /conversion factor)
\\ - MaxSpeed_Value = 4
\\8. G-force =0.51
\\9. - MaxLeftLateralAcceleration=0.00
 \\- MaxRightLateralAcceleration=0.00
\\ - MaxPosLongitudinalAcceleration= 5/9.80665 = 0.51 
\\ - MaxNegLongitudinalAcceleration = 5/9.80665 = 0.51 
 \\- MaxSpeed_Value =30</t>
  </si>
  <si>
    <t>\\1. ESP_24
 \\ ESP_m_Raddrehz == 0x1789 (Raw value) or 12.05 (Phys value)
\\2. ESP_v_Siganl == 100
\\ 3. Diagnosis. Coding and adaption. Write DID 0x0310 G-force Konfiguration Write with below values 
\\Anzeigebereich Verzögerung 1.00
\\Anzeigebereich Beschleunigung 1.00 
\\Anzeigebereich links/rechts 1.00 
\\X0 0.00 [%] 
\\X1 4.00 [%] 
\\X2 11.00 [%] 
\\X3 21.00 [%] 
\\X4 36.00 [%] 
\\X5 54.00 [%] 
\\X6 75.00 [%] 
\\X7 100.00 [%] 
\\Y0 0.00 [%] 
\\Y1 13.00 [%] 
\\Y2 30.00 [%] 
\\Y3 46.00 [%] 
\\Y4 63.00 [%] 
\\Y5 77.00 [%]
\\Y6 89.00 [%] 
\\Y7 100.00 [%] 
\\4. SARA_Accel_X_r = 5
 \\SARA_Accel_Y_r = 5
\\5. SARA_Accel_X_r = 7
 \\SARA_Accel_Y_r = 7
\\6. SARA_Accel_X_r = -20
 \\SARA_Accel_Y_r = -20</t>
  </si>
  <si>
    <t>G-force menu display rounding one decimal
\\4. 0.5 = 5/9.80665 (positive value SARA_Accel_X_r /conversion factor) at the bottom
0.5 = 5/9.80665 (positive value SARA_Accel_Y_r /conversion factor) at the right
\\5. 0.7  = 7/9.80665 (positive value SARA_Accel_X_r /conversion factor) at the bottom
0.7. at the right
\\6. 2.0 at the top
\\2.0 at the left</t>
  </si>
  <si>
    <t xml:space="preserve">\\1. ESP_24
 \\ ESP_m_Raddrehz == 0x1789 (Raw value) or 12.05 (Phys value)
\\2. ESP_v_Siganl == 100
\\ 3. Diagnosis. Coding and adaption. Write DID 0x0310 G-force Konfiguration Write with below values 
\\Anzeigebereich Verzögerung 1.00 
\\Anzeigebereich Beschleunigung 1.00 
\\Anzeigebereich links/rechts 1.00 
\\X0 0.00 [%] - 00
\\X1 4.00 [%] - 08
\\X2 11.00 [%] - 16
\\X3 21.00 [%] - 2A
\\X4 36.00 [%] - 48
\\X5 54.00 [%] - 6C
\\X6 75.00 [%] - 96
\\X7 100.00 [%] - C8
\\Y0 0.00 [%] - 00
\\Y1 13.00 [%] - 1A
\\Y2 30.00 [%] - 3C
\\Y3 46.00 [%] - 5C
\\Y4 63.00 [%] - 7E
\\Y5 77.00 [%] - 9A
\\Y6 89.00 [%] - B2
\\Y7 100.00 [%] - C8
\\4. SARA_Accel_X_r = -5
 \\SARA_Accel_Y_r = 5
\\5. SARA_Accel_X_r = 7
 \\SARA_Accel_Y_r = -10
</t>
  </si>
  <si>
    <t>\\4. Display G-force 0.5 at top (negative value SARA_Accel_X_r /conversion factor = 5/9.80665, rounding one decimal)
\\Display G-force 0.5 at right (positive value SARA_Accel_Y_r /conversion factor = 5/9.80665, rounding one decimal) 
\\5. Display G-force 0.7 at bottom
\\Display G-force 1.0 at left</t>
  </si>
  <si>
    <t>\\1. ESP_24
 \\ ESP_m_Raddrehz == 0x1789 (Raw value) or 12.05 (Phys value)
\\2. ESP_v_Siganl == 100
\\3. Diagnosis. Coding and adaption. Write DID 0x0310 G-force Konfiguration Write with below values 
\\Anzeigebereich Verzögerung 1.2
\\Anzeigebereich Beschleunigung 1.00 
\\Anzeigebereich links/rechts 1.00 
\\4. SARA_Accel_X_r = -5
 \\SARA_Accel_Y_r = 5
\\5. SARA_Accel_X_r = 20
 \\SARA_Accel_Y_r = -10
\\6. Diagnosis. Coding and adaption. Write DID 0x0310 G-force Konfiguration Write with below values 
\\Anzeigebereich Verzögerung 0.5
\\Anzeigebereich Beschleunigung 1.00 
\\Anzeigebereich links/rechts 1.00 
\\7. Repeat step 4, 5 and check move of trackball on G-force menu</t>
  </si>
  <si>
    <t>5. On G-Force menu, trackball move slow
\\7. Trackball is moved faster than step 5</t>
  </si>
  <si>
    <t xml:space="preserve">\\1. ESP_24
 \\ ESP_m_Raddrehz == 0x1789 (Raw value) or 12.05 (Phys value)
\\2. ESP_v_Siganl == 100
\\3. Diagnosis. Coding and adaption. Write DID 0x0310 G-force Konfiguration Write with below values 
\\Anzeigebereich Verzögerung 1.0
\\Anzeigebereich Beschleunigung 0.5
\\Anzeigebereich links/rechts 1.00 
\\4. SARA_Accel_X_r = -5
\\5. SARA_Accel_X_r = 20
</t>
  </si>
  <si>
    <t>5. On G-Force menu, trackball move to  half of Poslongitudinalacceleration (half of the bottom)</t>
  </si>
  <si>
    <t xml:space="preserve">\\1. ESP_24
 \\ ESP_m_Raddrehz == 0x1789 (Raw value) or 12.05 (Phys value)
\\2. ESP_v_Siganl == 100
\\3. Diagnosis. Coding and adaption. Write DID 0x0310 G-force Konfiguration Write with below values 
\\Anzeigebereich Verzögerung 1.0
\\Anzeigebereich Beschleunigung 1.0
\\Anzeigebereich links/rechts 0.5
\\4. SARA_Accel_Y_r = -5
\\5. SARA_Accel_Y_r= 20
</t>
  </si>
  <si>
    <t>5. On G-Force menu, trackball move to half of RightlateralAcceleration (haft of the right)</t>
  </si>
  <si>
    <t xml:space="preserve">\\1. ESP_24
 \\ ESP_m_Raddrehz == 0x1789 (Raw value) or 12.05 (Phys value)
\\2. ESP_v_Siganl == 100
\\ 3. Diagnosis. Coding and adaption. Write DID 0x0310 G-force Konfiguration Write with below values 
\\Anzeigebereich Verzögerung 1.00 
\\Anzeigebereich Beschleunigung 1.00 
\\Anzeigebereich links/rechts 1.00 
\\X0 0.00 [%] - 00
\\X1 4.00 [%] - 08
\\X2 11.00 [%] - 16
\\X3 21.00 [%] - 2A
\\X4 36.00 [%] - 48
\\X5 54.00 [%] - 6C
\\X6 75.00 [%] - 96
\\X7 100.00 [%] - C8
\\Y0 0.00 [%] - 00
\\Y1 13.00 [%] - 1A
\\Y2 30.00 [%] - 3C
\\Y3 46.00 [%] - 5C
\\Y4 63.00 [%] - 7E
\\Y5 77.00 [%] - 9A
\\Y6 89.00 [%] - B2
\\Y7 100.00 [%] - C8
\\4. SARA_Accel_X_r = -5
 \\SARA_Accel_Y_r = 5
\\5. SARA_Accel_X_r = 7
 \\SARA_Accel_Y_r = -20
</t>
  </si>
  <si>
    <t>4. Display 0.51 (= 5/9.80665, rounding two decimal) at the top
\\Display 0.51 at the right
\\5. Display 0.72 (= 7/9.80665, rounding two decimal) at the bottom
\\Display 2.04 (=20/9.80665, rounding two decimal) at the left</t>
  </si>
  <si>
    <t xml:space="preserve">1. select 266: 3D - ReadWriteMemoryByAddress_Write_Memory_by_Address
\\ 1.1 select "MemoryLength=3, MemorySize=1" to ALFID
\\ 1.2 write "0x100038" to Memory Address
 \\1.3 write 0x01 (dec : 1 byte) to Memory Length.
 \\1.4 wirte "0x00" to Data 
 \\2. click execute button
 \\3. KL15 OFF --&gt;ON
 \\4. Check trackball on G-Force max </t>
  </si>
  <si>
    <t xml:space="preserve">4. Not display trackball on G-force max screen if wirte "0x00" to Data </t>
  </si>
  <si>
    <t>1. select 266: 3D - ReadWriteMemoryByAddress_Write_Memory_by_Address
\\ 1.1 select "MemoryLength=3, MemorySize=1" to ALFID
\\ 1.2 write "0x100038" to Memory Address
 \\1.3 write 0x01 (dec : 1 byte) to Memory Length.
 \\1.4 wirte "0x01" to Data 
 \\2. click execute button
 \\3. KL15 OFF --&gt;ON
 \\4. Check trackball on G-Force max menu</t>
  </si>
  <si>
    <t xml:space="preserve">4. Display trackball on G-force max screen if wirte "0x01" to Data </t>
  </si>
  <si>
    <t>[Diagnosis]E3PA-G3_BeltWarning_Rear_Visual output_SyRS_001</t>
  </si>
  <si>
    <t>[Diagnosis]E3PA-G3_BeltWarning_Rear_Visual output_SyRS_002</t>
  </si>
  <si>
    <t>[Diagnosis]E3PA-G3_BeltWarning_Rear_Visual output_SyRS_003</t>
  </si>
  <si>
    <t>[Diagnosis]E3PA-G3_BeltWarning_Rear_Visual output_SyRS_004</t>
  </si>
  <si>
    <t>[Diagnosis]E3PA-G3_BeltWarning_Rear_Visual output_SyRS_005</t>
  </si>
  <si>
    <t>[Diagnosis]E3PA-G3_BeltWarning_Rear_Visual output_SyRS_006</t>
  </si>
  <si>
    <t>[Diagnosis]E3PA-G3_BeltWarning_Rear_Visual output_SyRS_007</t>
  </si>
  <si>
    <t>[Diagnosis]E3PA-G3_BeltWarning_Rear_Visual output_SyRS_008</t>
  </si>
  <si>
    <t>[Diagnosis]E3PA-G3_BeltWarning_Rear_Visual output_SyRS_009</t>
  </si>
  <si>
    <t>[Diagnosis]E3PA-G3_BeltWarning_Rear_Visual output_SyRS_010</t>
  </si>
  <si>
    <t>[Diagnosis]E3PA-G3_BeltWarning_Rear_Visual output_SyRS_011</t>
  </si>
  <si>
    <t>[Diagnosis]E3PA-G3_BeltWarning_Rear_Visual output_SyRS_012</t>
  </si>
  <si>
    <t>[Diagnosis]E3PA-G3_BeltWarning_Rear_Acoustic release_SyRS_001</t>
  </si>
  <si>
    <t>[Diagnosis]E3PA-G3_BeltWarning_Rear_Acoustic release_SyRS_002</t>
  </si>
  <si>
    <t>[Diagnosis]E3PA-G3_BeltWarning_Rear_Acoustic release_SyRS_003</t>
  </si>
  <si>
    <t>[Diagnosis]E3PA-G3_BeltWarning_Rear_Acoustic release_SyRS_004</t>
  </si>
  <si>
    <t>[Diagnosis]E3PA-G3_BeltWarning_Rear_Acoustic release_SyRS_005</t>
  </si>
  <si>
    <t>[Diagnosis]E3PA-G3_BeltWarning_Rear_Acoustic release_SyRS_006</t>
  </si>
  <si>
    <t>[Diagnosis]E3PA-G3_BeltWarning_Rear_Acoustic release_SyRS_007</t>
  </si>
  <si>
    <t>[Diagnosis]E3PA-G3_BeltWarning_Rear_Acoustic release_SyRS_008</t>
  </si>
  <si>
    <t>[Diagnosis]E3PA-G3_BeltWarning_Rear_Acoustic release_SyRS_009</t>
  </si>
  <si>
    <t>[Diagnosis]E3PA-G3_BeltWarning_Rear_Acoustic release_SyRS_010</t>
  </si>
  <si>
    <t>[Diagnosis]E3PA-G3_BeltWarning_Rear_Acoustic release_SyRS_011</t>
  </si>
  <si>
    <t>[Diagnosis]E3PA-G3_BeltWarning_Rear_Acoustic release_SyRS_012</t>
  </si>
  <si>
    <t>[Diagnosis]E3PA-G3_BeltWarning_Rear_Acoustic release_SyRS_013</t>
  </si>
  <si>
    <t>[Diagnosis]E3PA-G3_BeltWarning_Rear_Acoustic release_SyRS_014</t>
  </si>
  <si>
    <t>[Diagnosis]E3PA-G3_BeltWarning_Rear_Acoustic release_SyRS_015</t>
  </si>
  <si>
    <t>[Diagnosis]E3PA-G3_BeltWarning_Rear_Acoustic release_SyRS_016</t>
  </si>
  <si>
    <t>[Diagnosis]E3PA-G3_BeltWarning_Rear_Acoustic release_SyRS_017</t>
  </si>
  <si>
    <t>[Diagnosis]E3PA-G3_BeltWarning_Rear_Acoustic release_SyRS_018</t>
  </si>
  <si>
    <t>[Diagnosis]E3PA-G3_BeltWarning_Rear_Acoustic release_SyRS_019</t>
  </si>
  <si>
    <t>[Diagnosis]E3PA-G3_BeltWarning_Rear_Acoustic release_SyRS_020</t>
  </si>
  <si>
    <t>[Diagnosis]E3PA-G3_BeltWarning_Rear_INTERNAL(SBR_REAR_SEAT_STATE_FA/BF/MI)_SyRS_001</t>
  </si>
  <si>
    <t>[Diagnosis]E3PA-G3_BeltWarning_Rear_INTERNAL(SBR_REAR_SEAT_STATE_FA/BF/MI)_SyRS_002</t>
  </si>
  <si>
    <t>[Diagnosis]E3PA-G3_BeltWarning_Rear_INTERNAL(SBR_REAR_SEAT_STATE_FA/BF/MI)_SyRS_003</t>
  </si>
  <si>
    <t>[Diagnosis]E3PA-G3_BeltWarning_Rear_INTERNAL(SBR_REAR_SEAT_STATE_FA/BF/MI)_SyRS_004</t>
  </si>
  <si>
    <t>[Diagnosis]E3PA-G3_BeltWarning_Rear_INTERNAL(SBR_REAR_SEAT_STATE_FA/BF/MI)_SyRS_005</t>
  </si>
  <si>
    <t>[Diagnosis]E3PA-G3_BeltWarning_Rear_INTERNAL(SBR_REAR_SEAT_STATE_FA/BF/MI)_SyRS_006</t>
  </si>
  <si>
    <t>[Diagnosis]E3PA-G3_BeltWarning_Rear_INTERNAL(SBR_REAR_SEAT_STATE_FA/BF/MI)_SyRS_007</t>
  </si>
  <si>
    <t>[Diagnosis]E3PA-G3_BeltWarning_Rear_INTERNAL(SBR_REAR_SEAT_STATE_FA/BF/MI)_SyRS_008</t>
  </si>
  <si>
    <t>[Diagnosis]E3PA-G3_BeltWarning_Rear_INTERNAL(SBR_REAR_SEAT_STATE_FA/BF/MI)_SyRS_009</t>
  </si>
  <si>
    <t>[Diagnosis]E3PA-G3_BeltWarning_Rear_INTERNAL(SBR_REAR_SEAT_STATE_FA/BF/MI)_SyRS_010</t>
  </si>
  <si>
    <t>[Diagnosis]E3PA-G3_BeltWarning_Rear_INTERNAL(SBR_REAR_SEAT_STATE_FA/BF/MI)_SyRS_011</t>
  </si>
  <si>
    <t>[Diagnosis]E3PA-G3_BeltWarning_Rear_INTERNAL(SBR_REAR_SEAT_STATE_FA/BF/MI)_SyRS_012</t>
  </si>
  <si>
    <t>[Diagnosis]E3PA-G3_BeltWarning_Rear_INTERNAL(SBR_REAR_SEAT_STATE_FA/BF/MI)_SyRS_013</t>
  </si>
  <si>
    <t>[Diagnosis]E3PA-G3_BeltWarning_Rear_INTERNAL(SBR_REAR_SEAT_STATE_FA/BF/MI)_SyRS_014</t>
  </si>
  <si>
    <t>[Diagnosis]E3PA-G3_BeltWarning_Rear_INTERNAL(SBR_REAR_SEAT_STATE_FA/BF/MI)_SyRS_015</t>
  </si>
  <si>
    <t>[Diagnosis]E3PA-G3_BeltWarning_Rear_INTERNAL(SBR_REAR_SEAT_STATE_FA/BF/MI)_SyRS_016</t>
  </si>
  <si>
    <t>[Diagnosis]E3PA-G3_BeltWarning_Rear_INTERNAL(SBR_REAR_SEAT_STATE_FA/BF/MI)_SyRS_017</t>
  </si>
  <si>
    <t>[Diagnosis]E3PA-G3_BeltWarning_Rear_INTERNAL(SBR_REAR_SEAT_STATE_FA/BF/MI)_SyRS_018</t>
  </si>
  <si>
    <t>[Diagnosis]E3PA-G3_BeltWarning_Rear_INTERNAL(SBR_REAR_SEAT_STATE_FA/BF/MI)_SyRS_019</t>
  </si>
  <si>
    <t>[Diagnosis]E3PA-G3_BeltWarning_Rear_INTERNAL(SBR_REAR_SEAT_STATE_FA/BF/MI)_SyRS_020</t>
  </si>
  <si>
    <t>[Diagnosis]E3PA-G3_BeltWarning_Rear_INTERNAL(SBR_REAR_SEAT_STATE_FA/BF/MI)_SyRS_021</t>
  </si>
  <si>
    <t>[Diagnosis]E3PA-G3_BeltWarning_Rear_INTERNAL(SBR_REAR_SEAT_STATE_FA/BF/MI)_SyRS_022</t>
  </si>
  <si>
    <t>[Diagnosis]E3PA-G3_BeltWarning_Rear_INTERNAL(SBR_REAR_SEAT_STATE_FA/BF/MI)_SyRS_023</t>
  </si>
  <si>
    <t>[Diagnosis]E3PA-G3_BeltWarning_Rear_INTERNAL(SBR_REAR_SEAT_STATE_FA/BF/MI)_SyRS_024</t>
  </si>
  <si>
    <t>[Diagnosis]E3PA-G3_BeltWarning_Rear_INTERNAL(SBR_REAR_SEAT_STATE_FA/BF/MI)_SyRS_025</t>
  </si>
  <si>
    <t>[Diagnosis]E3PA-G3_BeltWarning_Rear_INTERNAL(SBR_REAR_SEAT_STATE_FA/BF/MI)_SyRS_026</t>
  </si>
  <si>
    <t>[Diagnosis]E3PA-G3_BeltWarning_Rear_INTERNAL(SBR_REAR_SEAT_STATE_FA/BF/MI)_SyRS_027</t>
  </si>
  <si>
    <t>[Diagnosis]E3PA-G3_BeltWarning_Rear_INTERNAL(SBR_REAR_SEAT_STATE_FA/BF/MI)_SyRS_028</t>
  </si>
  <si>
    <t>[Diagnosis]E3PA-G3_BeltWarning_Rear_INTERNAL(SBR_REAR_SEAT_STATE_FA/BF/MI)_SyRS_029</t>
  </si>
  <si>
    <t>[Diagnosis]E3PA-G3_BeltWarning_Rear_INTERNAL(SBR_REAR_SEAT_STATE_FA/BF/MI)_SyRS_030</t>
  </si>
  <si>
    <t>[Diagnosis]E3PA-G3_BeltWarning_Rear_INTERNAL(SBR_REAR_SEAT_STATE_FA/BF/MI)_SyRS_031</t>
  </si>
  <si>
    <t>[Diagnosis]E3PA-G3_BeltWarning_Rear_INTERNAL(SBR_REAR_SEAT_STATE_FA/BF/MI)_SyRS_032</t>
  </si>
  <si>
    <t>[Diagnosis]E3PA-G3_BeltWarning_Rear_INTERNAL(SBR_REAR_SEAT_STATE_FA/BF/MI)_SyRS_033</t>
  </si>
  <si>
    <t>[Diagnosis]E3PA-G3_BeltWarning_Rear_INTERNAL(SBR_REAR_SEAT_STATE_FA/BF/MI)_SyRS_034</t>
  </si>
  <si>
    <t>[Diagnosis]E3PA-G3_BeltWarning_Rear_INTERNAL(SBR_REAR_SEAT_STATE_FA/BF/MI)_SyRS_035</t>
  </si>
  <si>
    <t>[Diagnosis]E3PA-G3_BeltWarning_Rear_INTERNAL(SBR_REAR_SEAT_STATE_FA/BF/MI)_SyRS_036</t>
  </si>
  <si>
    <t>[Diagnosis]E3PA-G3_BeltWarning_Rear_INTERNAL(SBR_REAR_SEAT_STATE_FA/BF/MI)_SyRS_037</t>
  </si>
  <si>
    <t>[Diagnosis]E3PA-G3_BeltWarning_Rear_Error Handling_SyRS_001</t>
  </si>
  <si>
    <t>[Diagnosis]E3PA-G3_BeltWarning_Rear_Error Handling_SyRS_002</t>
  </si>
  <si>
    <t>[Diagnosis]E3PA-G3_BeltWarning_Rear_Error Handling_SyRS_003</t>
  </si>
  <si>
    <t>[Diagnosis]E3PA-G3_BeltWarning_Rear_Error Handling_SyRS_004</t>
  </si>
  <si>
    <t>[Diagnosis]E3PA-G3_BeltWarning_Rear_Error Handling_SyRS_005</t>
  </si>
  <si>
    <t>[Diagnosis]E3PA-G3_BeltWarning_Rear_Error Handling_SyRS_006</t>
  </si>
  <si>
    <t>[Diagnosis]E3PA-G3_BeltWarning_Rear_Error Handling_SyRS_008</t>
  </si>
  <si>
    <t>[Diagnosis]E3PA-G3_BeltWarning_Rear_Error Handling_SyRS_009</t>
  </si>
  <si>
    <t>[Diagnosis]E3PA-G3_BeltWarning_Rear_Error Handling_SyRS_014</t>
  </si>
  <si>
    <t>[Diagnosis]E3PA-G3_BeltWarning_Rear_Error Handling_SyRS_015</t>
  </si>
  <si>
    <t>[Diagnosis]E3PA-G3_BeltWarning_Front_EuroNCAP_SyRS_001</t>
  </si>
  <si>
    <t>[Diagnosis]E3PA-G3_BeltWarning_Front_EuroNCAP_SyRS_002</t>
  </si>
  <si>
    <t>[Diagnosis]E3PA-G3_BeltWarning_Front_EuroNCAP_SyRS_003</t>
  </si>
  <si>
    <t>[Diagnosis]E3PA-G3_BeltWarning_Front_EuroNCAP_SyRS_004</t>
  </si>
  <si>
    <t>[Diagnosis]E3PA-G3_BeltWarning_Front_EuroNCAP_SyRS_005</t>
  </si>
  <si>
    <t>[Diagnosis]E3PA-G3_BeltWarning_Front_EuroNCAP_SyRS_006</t>
  </si>
  <si>
    <t>[Diagnosis]E3PA-G3_BeltWarning_Front_EuroNCAP_SyRS_007</t>
  </si>
  <si>
    <t>[Diagnosis]E3PA-G3_BeltWarning_Front_EuroNCAP_SyRS_008</t>
  </si>
  <si>
    <t>[Diagnosis]E3PA-G3_BeltWarning_Front_EuroNCAP_SyRS_009</t>
  </si>
  <si>
    <t>[Diagnosis]E3PA-G3_BeltWarning_Front_EuroNCAP_SyRS_010</t>
  </si>
  <si>
    <t>[Diagnosis]E3PA-G3_BeltWarning_Front_EuroNCAP_SyRS_011</t>
  </si>
  <si>
    <t>[Diagnosis]E3PA-G3_BeltWarning_Front_EuroNCAP_SyRS_012</t>
  </si>
  <si>
    <t>[Diagnosis]E3PA-G3_BeltWarning_Front_EuroNCAP_SyRS_013</t>
  </si>
  <si>
    <t>[Diagnosis]E3PA-G3_BeltWarning_Front_EuroNCAP_SyRS_014</t>
  </si>
  <si>
    <t>[Diagnosis]E3PA-G3_BeltWarning_Front_EuroNCAP_SyRS_015</t>
  </si>
  <si>
    <t>[Diagnosis]E3PA-G3_BeltWarning_Front_EuroNCAP_SyRS_016</t>
  </si>
  <si>
    <t>[Diagnosis]E3PA-G3_BeltWarning_Front_EuroNCAP_SyRS_017</t>
  </si>
  <si>
    <t>[Diagnosis]E3PA-G3_BeltWarning_Front_EuroNCAP_SyRS_018</t>
  </si>
  <si>
    <t>[Diagnosis]E3PA-G3_BeltWarning_Front_EuroNCAP_SyRS_019</t>
  </si>
  <si>
    <t>[Diagnosis]E3PA-G3_BeltWarning_Front_EuroNCAP_SyRS_020</t>
  </si>
  <si>
    <t>[Diagnosis]E3PA-G3_BeltWarning_Front_EuroNCAP_SyRS_021</t>
  </si>
  <si>
    <t>[Diagnosis]E3PA-G3_BeltWarning_Front_EuroNCAP_SyRS_022</t>
  </si>
  <si>
    <t>[Diagnosis]E3PA-G3_BeltWarning_Front_EuroNCAP_SyRS_023</t>
  </si>
  <si>
    <t>[Diagnosis]E3PA-G3_BeltWarning_Front_EuroNCAP_SyRS_024</t>
  </si>
  <si>
    <t>[Diagnosis]E3PA-G3_BeltWarning_Front_EuroNCAP_SyRS_025</t>
  </si>
  <si>
    <t>[Diagnosis]E3PA-G3_BeltWarning_Front_EuroNCAP_SyRS_026</t>
  </si>
  <si>
    <t>[Diagnosis]E3PA-G3_BeltWarning_Front_EuroNCAP_SyRS_027</t>
  </si>
  <si>
    <t>[Diagnosis]E3PA-G3_BeltWarning_Front_EuroNCAP_SyRS_028</t>
  </si>
  <si>
    <t>[Diagnosis]E3PA-G3_BeltWarning_Front_EuroNCAP_SyRS_029</t>
  </si>
  <si>
    <t>[Diagnosis]E3PA-G3_BeltWarning_Front_EuroNCAP_SyRS_030</t>
  </si>
  <si>
    <t>[Diagnosis]E3PA-G3_BeltWarning_Front_EuroNCAP_SyRS_031</t>
  </si>
  <si>
    <t>[Diagnosis]E3PA-G3_BeltWarning_Front_EuroNCAP_SyRS_032</t>
  </si>
  <si>
    <t>[Diagnosis]E3PA-G3_BeltWarning_Front_EuroNCAP_SyRS_033</t>
  </si>
  <si>
    <t>[Diagnosis]E3PA-G3_BeltWarning_Front_EuroNCAP_SyRS_034</t>
  </si>
  <si>
    <t>[Diagnosis]E3PA-G3_BeltWarning_Front_EuroNCAP_SyRS_035</t>
  </si>
  <si>
    <t>[Diagnosis]E3PA-G3_BeltWarning_Front_EuroNCAP_SyRS_036</t>
  </si>
  <si>
    <t>[Diagnosis]E3PA-G3_BeltWarning_Front_EuroNCAP_SyRS_037</t>
  </si>
  <si>
    <t>[Diagnosis]E3PA-G3_BeltWarning_Front_EuroNCAP_SyRS_038</t>
  </si>
  <si>
    <t>[Diagnosis]E3PA-G3_BeltWarning_Front_EuroNCAP_SyRS_039</t>
  </si>
  <si>
    <t>[Diagnosis]E3PA-G3_BeltWarning_Front_EuroNCAP_SyRS_040</t>
  </si>
  <si>
    <t>[Diagnosis]E3PA-G3_BeltWarning_Front_EuroNCAP_SyRS_041</t>
  </si>
  <si>
    <t>[Diagnosis]E3PA-G3_BeltWarning_Front_EuroNCAP_SyRS_042</t>
  </si>
  <si>
    <t>[Diagnosis]E3PA-G3_BeltWarning_Front_EuroNCAP_SyRS_043</t>
  </si>
  <si>
    <t>[Diagnosis]E3PA-G3_BeltWarning_Front_EuroNCAP_SyRS_044</t>
  </si>
  <si>
    <t>[Diagnosis]E3PA-G3_BeltWarning_Front_EuroNCAP_SyRS_045</t>
  </si>
  <si>
    <t>[Diagnosis]E3PA-G3_BeltWarning_Front_EuroNCAP_SyRS_046</t>
  </si>
  <si>
    <t>[Diagnosis]E3PA-G3_BeltWarning_Front_USA_001</t>
  </si>
  <si>
    <t>[Diagnosis]E3PA-G3_BeltWarning_Front_USA_002</t>
  </si>
  <si>
    <t>[Diagnosis]E3PA-G3_BeltWarning_Front_USA_003</t>
  </si>
  <si>
    <t>[Diagnosis]E3PA-G3_BeltWarning_Front_USA_004</t>
  </si>
  <si>
    <t>[Diagnosis]E3PA-G3_BeltWarning_Front_USA_005</t>
  </si>
  <si>
    <t>[Diagnosis]E3PA-G3_BeltWarning_Front_USA_006</t>
  </si>
  <si>
    <t>[Diagnosis]E3PA-G3_BeltWarning_Front_USA_007</t>
  </si>
  <si>
    <t>[Diagnosis]E3PA-G3_BeltWarning_Front_USA_008</t>
  </si>
  <si>
    <t>[Diagnosis]E3PA-G3_BeltWarning_Front_USA_009</t>
  </si>
  <si>
    <t>[Diagnosis]E3PA-G3_BeltWarning_Front_USA_010</t>
  </si>
  <si>
    <t>[Diagnosis]E3PA-G3_BeltWarning_Front_USA_011</t>
  </si>
  <si>
    <t>[Diagnosis]E3PA-G3_BeltWarning_Front_USA_012</t>
  </si>
  <si>
    <t>[Diagnosis]E3PA-G3_BeltWarning_Front_USA_013</t>
  </si>
  <si>
    <t>[Diagnosis]E3PA-G3_BeltWarning_Front_USA_014</t>
  </si>
  <si>
    <t>[Diagnosis]E3PA-G3_BeltWarning_Front_USA_015</t>
  </si>
  <si>
    <t>[Diagnosis]E3PA-G3_BeltWarning_Front_USA_016</t>
  </si>
  <si>
    <t>[Diagnosis]E3PA-G3_BeltWarning_Front_USA_017</t>
  </si>
  <si>
    <t>[Diagnosis]E3PA-G3_BeltWarning_Front_USA_018</t>
  </si>
  <si>
    <t>[Diagnosis]E3PA-G3_BeltWarning_Front_USA_019</t>
  </si>
  <si>
    <t>[Diagnosis]E3PA-G3_BeltWarning_Front_USA_020</t>
  </si>
  <si>
    <t>[Diagnosis]E3PA-G3_BeltWarning_Front_USA_021</t>
  </si>
  <si>
    <t>[Diagnosis]E3PA-G3_BeltWarning_Front_USA_022</t>
  </si>
  <si>
    <t>[Diagnosis]E3PA-G3_BeltWarning_Front_USA_023</t>
  </si>
  <si>
    <t>[Diagnosis]E3PA-G3_BeltWarning_Front_USA_024</t>
  </si>
  <si>
    <t>[Diagnosis]E3PA-G3_BeltWarning_Front_USA_025</t>
  </si>
  <si>
    <t>[Diagnosis]E3PA-G3_BeltWarning_Front_USA_026</t>
  </si>
  <si>
    <t>[Diagnosis]E3PA-G3_BeltWarning_Front_USA_027</t>
  </si>
  <si>
    <t>[Diagnosis]E3PA-G3_BeltWarning_Front_USA_028</t>
  </si>
  <si>
    <t>[Diagnosis]E3PA-G3_BeltWarning_Front_USA_029</t>
  </si>
  <si>
    <t>[Diagnosis]E3PA-G3_BeltWarning_RearBelt_001</t>
  </si>
  <si>
    <t>[Diagnosis]E3PA-G3_BeltWarning_RearBelt_002</t>
  </si>
  <si>
    <t>[Diagnosis]E3PA-G3_BeltWarning_RearBelt_003</t>
  </si>
  <si>
    <t>[Diagnosis]E3PA-G3_BeltWarning_RearBelt_004</t>
  </si>
  <si>
    <t>[Diagnosis]E3PA-G3_BeltWarning_RearBelt_005</t>
  </si>
  <si>
    <t>[Diagnosis]E3PA-G3_BeltWarning_RearBelt_006</t>
  </si>
  <si>
    <t>[Diagnosis]E3PA-G3_BeltWarning_RearBelt_007</t>
  </si>
  <si>
    <t>[Diagnosis]E3PA-G3_BeltWarning_RearBelt_008</t>
  </si>
  <si>
    <t>[Diagnosis]E3PA-G3_BeltWarning_RearBelt_009</t>
  </si>
  <si>
    <t>[Diagnosis]E3PA-G3_BeltWarning_RearBelt_010</t>
  </si>
  <si>
    <t>[Diagnosis]E3PA-G3_BeltWarning_RearBelt_011</t>
  </si>
  <si>
    <t>[Diagnosis]E3PA-G3_BeltWarning_RearBelt_012</t>
  </si>
  <si>
    <t>[Issue:15241124]</t>
  </si>
  <si>
    <t>[Issue:15241010]</t>
  </si>
  <si>
    <t>[Issue:15241011]</t>
  </si>
  <si>
    <t>[Issue:15241013]</t>
  </si>
  <si>
    <t>[Issue:15241014]</t>
  </si>
  <si>
    <t>[Issue:15241020]</t>
  </si>
  <si>
    <t>[Issue:15241022]</t>
  </si>
  <si>
    <t>[Issue:15241025]</t>
  </si>
  <si>
    <t>[Issue:15241027]</t>
  </si>
  <si>
    <t>[Issue:15241033], [Issue:15249162]</t>
  </si>
  <si>
    <t>[Issue:15241034]</t>
  </si>
  <si>
    <t>[Issue:15241036]</t>
  </si>
  <si>
    <t>[Issue:15241037]</t>
  </si>
  <si>
    <t>[Issue:15241039]</t>
  </si>
  <si>
    <t>[Issue:15241040]</t>
  </si>
  <si>
    <t>[Issue:15241041], [Issue:15241042]</t>
  </si>
  <si>
    <t>[Issue:15241050],[issue:15664563]</t>
  </si>
  <si>
    <t>[Issue:15241052]</t>
  </si>
  <si>
    <t>[Issue:15241053]</t>
  </si>
  <si>
    <t>[Issue:15241057], [Issue:15241127], [Issue: 15240958], [Issue: 15241114], [Issue: 15241115]</t>
  </si>
  <si>
    <t>[Issue:15241061]</t>
  </si>
  <si>
    <t>[Issue:15241062], [Issue:15241066], [Issue:15241000], [Issue: 15240957], [Issue:15241001], [Issue:15241007], [Issue: 15240983],[issue:15240975]</t>
  </si>
  <si>
    <t>[Issue:15241063], [Issue:15241128], [Issue: 15240957], [Issue:15241007], [Issue: 15240983]</t>
  </si>
  <si>
    <t>[Issue:15241064], [Issue:15241129], [Issue: 15240957], [Issue:15241001], [Issue:15241007], [Issue: 15240983],[issue:15240978]</t>
  </si>
  <si>
    <t>[Issue:15241070],  [Issue:15241000],[Issue:15241130], [Issue:15241073], [Issue:15241075], [Issue:15241078]</t>
  </si>
  <si>
    <t>[Issue:15241070], [Issue:15241130], [Issue:15241000], [Issue:15241073], [Issue:15241075], [Issue:15241078]</t>
  </si>
  <si>
    <t>[Issue:15241072],[issue:15240978], [Issue: 15241000]</t>
  </si>
  <si>
    <t>[Issue:15241132], [Issue:15241133], [Issue:15241002], [Issue:15241004]</t>
  </si>
  <si>
    <t>[Issue:15241080]</t>
  </si>
  <si>
    <t>[Issue:15241081]</t>
  </si>
  <si>
    <t>[Issue:15241082]</t>
  </si>
  <si>
    <t>[Issue:15241083]</t>
  </si>
  <si>
    <t>[Issue:15241086], [Issue:15241092]</t>
  </si>
  <si>
    <t>[Issue:15241091]</t>
  </si>
  <si>
    <t>[Issue:15241096], [Issue:15241138]</t>
  </si>
  <si>
    <t>[Issue:15241096], [Issue:15241098]</t>
  </si>
  <si>
    <t>[Issue:15241136], [Issue:15241000], [Issue:15241001], [Issue:15241007], [Issue:15241137]</t>
  </si>
  <si>
    <t>[Issue:15241136], [Issue:15241001], [Issue:15241007], [Issue:15241137]</t>
  </si>
  <si>
    <t>[Issue:15241103], [Issue:15241104], [Issue:15241105], [Issue:15241007]</t>
  </si>
  <si>
    <t>[Issue:15241106]</t>
  </si>
  <si>
    <t>[Issue:15241108]</t>
  </si>
  <si>
    <t>[Issue:15241140]</t>
  </si>
  <si>
    <t>[Issue:15241141]</t>
  </si>
  <si>
    <t>[Issue:15241109]</t>
  </si>
  <si>
    <t>[issue:15240872],[issue:15240874]</t>
  </si>
  <si>
    <t>[issue:15240879],[issue:15240877],[issue:15240852],[issue:15240853]</t>
  </si>
  <si>
    <t>[issue:15240879],[issue:15240877]</t>
  </si>
  <si>
    <t>[issue:15240880],[issue:15240859], [issue:15240877]</t>
  </si>
  <si>
    <t>[issue:15240886],[issue:15240859], [issue:15240877],[issue:15240943]</t>
  </si>
  <si>
    <t>[issue:15240881],[issue:15240858], [issue:15240877]</t>
  </si>
  <si>
    <t>[issue:15240887],[issue:15240858], [issue:15240877],[issue:15240943]</t>
  </si>
  <si>
    <r>
      <rPr>
        <sz val="11"/>
        <color rgb="FFFF0000"/>
        <rFont val="Calibri"/>
        <family val="2"/>
        <scheme val="minor"/>
      </rPr>
      <t>[issue:15240885]</t>
    </r>
    <r>
      <rPr>
        <sz val="11"/>
        <color theme="1"/>
        <rFont val="Calibri"/>
        <family val="2"/>
        <scheme val="minor"/>
      </rPr>
      <t>,[issue:15240859], [issue:15240877], [issue:15240858]</t>
    </r>
  </si>
  <si>
    <t>[issue:15240884],[issue:15240859], [issue:15240877], [issue:15240858]</t>
  </si>
  <si>
    <t>[issue:15240892], [issue:15240877]</t>
  </si>
  <si>
    <t>[issue:15240892], [issue:15240877],[issue:15240861]</t>
  </si>
  <si>
    <t>[issue:15240891],[issue:15240877]</t>
  </si>
  <si>
    <t>[issue:15240895],[issue:15240877],[issue:15240897],[issue:15240899],[issue:15240854],[issue:15240861]</t>
  </si>
  <si>
    <t>[issue:15240900],[issue:15240877],[issue:15240854]</t>
  </si>
  <si>
    <t>[issue:15240901],[issue:15240877],[issue:15240854]</t>
  </si>
  <si>
    <t>[issue:15240904],[issue:15240877][issue:15240859]</t>
  </si>
  <si>
    <t>[issue:15240905],[issue:15240877][issue:15240858]</t>
  </si>
  <si>
    <t>[issue:15240907],[issue:15240877][issue:15240856]</t>
  </si>
  <si>
    <t>[issue:15240908],[issue:15240877][issue:15240856]</t>
  </si>
  <si>
    <t>[issue:15240909],[issue:15240877][issue:15240856]</t>
  </si>
  <si>
    <t>[issue:15240912],[issue:15240913], [issue:15240877], [issue:15240914]</t>
  </si>
  <si>
    <t>[issue:15240896], [issue:15240877],[issue:15240914],[issue:15240913]</t>
  </si>
  <si>
    <t>[issue:15240916],[issue:15240921],[issue:15240917]</t>
  </si>
  <si>
    <t>[issue:15240916], [issue:15240926],[issue:15240917]</t>
  </si>
  <si>
    <t>[issue:15240916],[issue:15240926],[issue:15240917]</t>
  </si>
  <si>
    <t>[issue:15240916],[issue:15240926][issue:15240924]</t>
  </si>
  <si>
    <t>[issue:15240916],[issue:15240926],[issue:15240924]</t>
  </si>
  <si>
    <t>[issue:15240916],[issue:15240926],[issue:15240862],[issue:15240917]</t>
  </si>
  <si>
    <t>[issue:15240916],[issue:15240926],[issue:15240862]</t>
  </si>
  <si>
    <t>[issue:15240916], [issue:15240926],[issue:15240862]</t>
  </si>
  <si>
    <t>[issue:15240916],[issue:15240855],[issue:15240929],[issue:115240931],[issue:15240941]</t>
  </si>
  <si>
    <t>[issue:15240916],[issue:15240855], [issue:15240929],[issue:115240931],[issue:15240941]</t>
  </si>
  <si>
    <t>[issue:15240916],[issue:15240855], [issue:15240920],[issue:15240941],[issue:15240931]</t>
  </si>
  <si>
    <t>[issue:15240916],[issue:15240855], [issue:15240920],[issue:15240931]</t>
  </si>
  <si>
    <t>[issue:15240916],[issue:15240855],[issue:15240931]</t>
  </si>
  <si>
    <t>[issue:15240916],[issue:15240855],[issue:15240931],[issue:15240938],[issue:15240939],[issue:15240941]</t>
  </si>
  <si>
    <t>[issue:15240916],[issue:15240932][issue:15240927]</t>
  </si>
  <si>
    <t>[issue:15240916],[issue:15240934]</t>
  </si>
  <si>
    <t>[issue:15240916],[issue:15240935],[issue:15240857]</t>
  </si>
  <si>
    <t>[issue:15240916],[issue:15240935], [issue:15240857]</t>
  </si>
  <si>
    <t>[issue:15240916],[issue:15240936]</t>
  </si>
  <si>
    <t>[issue:15240916],[issue:15240943]</t>
  </si>
  <si>
    <t>[issue:15240977]</t>
  </si>
  <si>
    <t>[issue:15240982],[Issue:15240957],[Issue:15240957]</t>
  </si>
  <si>
    <t>[issue:15241118],[Issue:15240992],[issue:15240983][issue:15240975],[Issue:15240996],[Issue:15240994] s</t>
  </si>
  <si>
    <t>[issue:15241118],[Issue:15240992],[issue:15240975],[Issue:15240996],[Issue:15240994]</t>
  </si>
  <si>
    <t>[issue:15240986],[issue:15241005],[issue:15240975]</t>
  </si>
  <si>
    <t>[issue:15240987],[Issue:15501504]</t>
  </si>
  <si>
    <t xml:space="preserve">[issue:15241120],[Issue:15241123],[Issue:15241113],[Issue:15240994],[Issue:15240996] </t>
  </si>
  <si>
    <t>[issue:15241122],[Issue:15241123],[Issue:15241113]</t>
  </si>
  <si>
    <t xml:space="preserve">Check the system shall set the value s_REAR_INIT = 1, if the system is in the INTERNAL state (SBR_REAR_DISPLAY) AND as soon as the system receives 
INTERNAL (KL15) == TRUE 
AND 
INTERNAL (FZ_faehrt) == FALSE 
AND 
CAN (ZV_FT_offen) == 1 (FT_opened) </t>
  </si>
  <si>
    <t xml:space="preserve">1. Ignition ON
\\2. CANoe ON
 \\3. Tool RBS ON 
\\4.Diagnose
Coding and Adaption.Gurtwarnung(0x0392).Anzeigedauer Icon == 62 
\\5. Diagnose(Coding and Adaption.Gurtwarnung Hinten (0x0392).Graues Icon rot) ==1
\\6. Diagnose.Coding and Adaption.Gurtwarnung(0x0392).4-Sitzer == nein
\\7. Diagnose(Coding and Adaption.Kodierwert (0x0600).Lenkervarianteauswahl) == 1(links)
\\8. CAN (AB_Gurtschloss_Reihe2_BF) = 2
\\ CAN (AB_Gurtschloss_Reihe2_FA) =2
\\ CAN (AB_Gurtschloss_Reihe2_MI) =2
\\9. Speed = 0 km
</t>
  </si>
  <si>
    <t xml:space="preserve">Check the system shall set the value s_REAR_INIT = 1, if the system is in the INTERNAL state (SBR_REAR_DISPLAY) AND as soon as the system receives 
INTERNAL (KL15) == TRUE 
AND 
INTERNAL (FZ_faehrt) == FALSE 
AND 
CAN (ZV_BT_offen) == 1 (BT_opened) </t>
  </si>
  <si>
    <t xml:space="preserve">Check the system shall set the value s_REAR_INIT = 1, if the system is in the INTERNAL state (SBR_REAR_DISPLAY) AND as soon as the system receives 
INTERNAL (KL15) == TRUE 
AND 
INTERNAL (FZ_faehrt) == FALSE 
AND 
CAN (ZV_HFS_offen) == 1 (open) </t>
  </si>
  <si>
    <t xml:space="preserve">Check the system shall set the value s_REAR_INIT = 1, if the system is in the INTERNAL state (SBR_REAR_DISPLAY) AND as soon as the system receives 
INTERNAL (KL15) == TRUE 
AND 
INTERNAL (FZ_faehrt) == FALSE
CAN (ZV_HBFS_offen) == 1 (open) 
]
</t>
  </si>
  <si>
    <t xml:space="preserve">Check the system shall display the seat / seat belt icon for the INTERNAL state (SBR_REAR_STATE_FA) on the left according to the HMI.Displayspecification.Speed _ &amp; _ Assist.Feature seatbelt reminder as long as p_Lenkervarianteauswahl == 1 (left) is coded 
AND if the system is in the INTERNAL state (SBR_REAR_INIT) 
</t>
  </si>
  <si>
    <t xml:space="preserve">1. Ignition ON
\\ 2. CANoe ON
\\ 3. Tool RBS ON
\\ 4.Diagnose
 Coding and Adaption.Gurtwarnung(0x0392).Fahrtunterbrechung == 1
\\ 5.Diagnose
 Coding and Adaption.Kodierwert (0x0600).Lenkervarianteauswahl == 1 (links)
\\ 6.Diagnose
 Coding and Adaption.Gurtwarnung(0x0392).Anzeigedauer Icon == 62 
\\7.  Diagnose.Coding and Adaption.Gurtwarnung(0x0392).4-Sitzer == ja
</t>
  </si>
  <si>
    <t xml:space="preserve">Check the system shall display the seat / seat belt icon for the INTERNAL state (SBR_REAR_STATE_FA) on the left according to the HMI.Displayspecification.Speed _ &amp; _ Assist.Feature seatbelt reminder as long as p_Lenkervarianteauswahl == 1 (left) is coded 
AND 
if the system is in the INTERNAL state (SBR_REAR_DISPLAY)]. </t>
  </si>
  <si>
    <t xml:space="preserve">1. Ignition ON
\\ 2. CANoe ON
\\ 3. Tool RBS ON
\\ 4.Diagnose
 Coding and Adaption.Gurtwarnung(0x0392).Fahrtunterbrechung == 1
\\ 5.Diagnose
 Coding and Adaption.Kodierwert (0x0600).Lenkervarianteauswahl == 1 (links)
\\ 6.Diagnose
 Coding and Adaption.Gurtwarnung(0x0392).Anzeigedauer Icon == 62 </t>
  </si>
  <si>
    <t xml:space="preserve">Check the system shall display the seat / seat belt icon for the INTERNAL state (SBR_REAR_STATE_FA) on the right according to the HMI.Display specification.Speed _ &amp; _ Assist.Feature seatbelt reminder as long as p_Lenkervarianteauswahll == 0 (right) is coded 
AND  the system is in the INTERNAL state (SBR_REAR_INIT) 
</t>
  </si>
  <si>
    <t>1. Ignition ON
\\ 2. CANoe ON
\\ 3. Tool RBS ON
\\ 4.Diagnose
 Coding and Adaption.Gurtwarnung(0x0392).Fahrtunterbrechung == 1
\\ 5.Diagnose
 Coding and Adaption.Kodierwert (0x0600).Lenkervarianteauswahl == 0 (rechts)
\\ 6.Diagnose
 Coding and Adaption.Gurtwarnung(0x0392).Anzeigedauer Icon == 62 
\\7. Diagnose.Coding and Adaption.Gurtwarnung(0x0392).4-Sitzer == ja</t>
  </si>
  <si>
    <t>Check the system shall display the seat / seat belt icon for the INTERNAL state (SBR_REAR_STATE_FA) on the right according to the HMI.Display specification.Speed _ &amp; _ Assist.Feature seatbelt reminder as long as p_Lenkervarianteauswahll == 0 (right) is coded 
AND 
 the system is in the INTERNAL state (SBR_REAR_DISPLAY)</t>
  </si>
  <si>
    <t xml:space="preserve">Check the system shall display the seat / seat belt icon for the INTERNAL state (SBR_REAR_STATE_BF) on the right according to the HMI.Display specification.Speed _ &amp; _ Assist.Feature seatbelt reminder as long as p_Lenkervarianteauswahl == 1 (left) is coded 
AND the system is in the INTERNAL state (SBR_REAR_INIT) 
</t>
  </si>
  <si>
    <t>1. Ignition ON
\\ 2. CANoe ON
\\ 3. Tool RBS ON
\\ 4.Diagnose
 Coding and Adaption.Gurtwarnung(0x0392).Fahrtunterbrechung == 1
\\ 5.Diagnose
 Coding and Adaption.Kodierwert (0x0600).Lenkervarianteauswahl == 1 (links)
\\ 6.Diagnose
 Coding and Adaption.Gurtwarnung(0x0392).Anzeigedauer Icon == 62 
\\7.Diagnose.Coding and Adaption.Gurtwarnung(0x0392).4-Sitzer == ja
\\8. Door is closed (by RBS tool)</t>
  </si>
  <si>
    <t>Check the system shall display the seat / seat belt icon for the INTERNAL state (SBR_REAR_STATE_BF) on the right according to the HMI.Display specification.Speed _ &amp; _ Assist.Feature seatbelt reminder as long as p_Lenkervarianteauswahl == 1 (left) is coded 
AND 
if the system is in the INTERNAL state (SBR_REAR_DISPLAY)</t>
  </si>
  <si>
    <t xml:space="preserve">Check the system shall display the seat / seat belt icon for the INTERNAL state (SBR_REAR_STATE_BF) on the right according to the HMI.Display specification.Speed _ &amp; _ Assist.Feature seatbelt reminder as long as p_Lenkervarianteauswahl ==0 (right) is coded 
AND the system is in the INTERNAL state (SBR_REAR_INIT) 
</t>
  </si>
  <si>
    <t xml:space="preserve">1. Ignition ON
\\ 2. CANoe ON
\\ 3. Tool RBS ON
\\ 4.Diagnose
 Coding and Adaption.Gurtwarnung(0x0392).Fahrtunterbrechung == 1
\\ 5.Diagnose
 Coding and Adaption.Kodierwert (0x0600).Lenkervarianteauswahl == 0 (rechts)
\\ 6.Diagnose
 Coding and Adaption.Gurtwarnung(0x0392).Anzeigedauer Icon == 62 
\\7.Diagnose.Coding and Adaption.Gurtwarnung(0x0392).4-Sitzer == nein
</t>
  </si>
  <si>
    <t>Check the system shall display the seat / seat belt icon for the INTERNAL state (SBR_REAR_STATE_BF) on the right according to the HMI.Display specification.Speed _ &amp; _ Assist.Feature seatbelt reminder as long as p_Lenkervarianteauswahl == 0 (right) is coded 
AND 
if the system is in the INTERNAL state (SBR_REAR_DISPLAY)</t>
  </si>
  <si>
    <t>1. Ignition ON
\\ 2. CANoe ON
\\ 3. Tool RBS ON
\\ 4.Diagnose
 Coding and Adaption.Gurtwarnung(0x0392).Fahrtunterbrechung == 1
\\ 5.Diagnose
 Coding and Adaption.Kodierwert (0x0600).Lenkervarianteauswahl == 0 (rechts)
\\ 6.Diagnose
 Coding and Adaption.Gurtwarnung(0x0392).Anzeigedauer Icon == 62 
\\7.Diagnose.Coding and Adaption.Gurtwarnung(0x0392).4-Sitzer == nein</t>
  </si>
  <si>
    <t>Check the system shall change to the INTERNAL state (SBR_REAR_WARN_OFF) if the system is in the INTERNAL state (SBR_REAR_WARN) 
AND INTERNAL (KL15) == FALSE</t>
  </si>
  <si>
    <t>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Active Warning message id 241 at Coding and adaptation 0320.</t>
  </si>
  <si>
    <t xml:space="preserve">Check the system shall change to the status INTERNAL (SBR_REAR_WARN_OFF)  if the system is in the INTERNAL state (SBR_REAR_WARN) 
AND timer_REAR == has expired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</si>
  <si>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Active Warning message id 241 at Coding and adaptation 0320.
</t>
  </si>
  <si>
    <t xml:space="preserve">Check the system shall change to the status INTERNAL (SBR_REAR_WARN_OFF)  if the system is in the INTERNAL state (SBR_REAR_WARN) 
AND STATECHANGE [INTERNAL (SBR_REAR_FA / BF / MI_unbuckled_blink, INTERNAL (SBR_REAR_FA / BF / MI_buckled)] AND 
INTERNAL (SBR_SEAT_STATE_FA)! = INTERNAL (SBR_REAR_FA_unbuckled_blink) AND INTERNAL (SBR_SEAT_STATE_BF)! = INTERNAL (SBR_REAR_BF_unbuckled_blink) AND INTERNAL (SBR_SEAT_STATE_MI)! = INTERNAL (SBR_REAR_MI_unbuckled_blink)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</si>
  <si>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Active Warning message id 241 at Coding and adaptation 0320.
</t>
  </si>
  <si>
    <t xml:space="preserve">Check the system shall change to the INTERNAL state (SBR_REAR_WARN_OFF) if the system is in the INTERNAL state (SBR_REAR_WARN) 
AND 
INTERNAL(KL15) == TRUE 
AND INTERNAL(FZ_Faehrt) == FALSE 
AND 
CAN(ZV_FT_offen) == 1 (FT_geöffnet)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</si>
  <si>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Active Warning message id 241 at Coding and adaptation 0320.
</t>
  </si>
  <si>
    <t xml:space="preserve">Check the system shall change to the INTERNAL state (SBR_REAR_WARN_OFF) if the system is in the INTERNAL state (SBR_REAR_WARN) 
AND INTERNAL(KL15) == TRUE 
AND
INTERNAL(FZ_Faehrt) == FALSE 
CAN(ZV_BT_offen) == 1 (BT_geöffnet) </t>
  </si>
  <si>
    <t xml:space="preserve">Check the system shall change to the INTERNAL state (SBR_REAR_WARN_OFF) if the system is in the INTERNAL state (SBR_REAR_WARN) 
AND
INTERNAL(KL15) == TRUE 
AND 
INTERNAL(FZ_Faehrt) == FALSE 
AND CAN(ZV_HFS_offen) == 1 (offen) 
</t>
  </si>
  <si>
    <t xml:space="preserve">1. Ignition ON
\\ 2. CANoe ON
\\ 3. Tool RBS ON
\\4.Diagnose
 Coding and Adaption.Gurtwarnung(0x0392).Geschwindigkeitsschwelle Zustandswechsel == 24
 \\5.Diagnose
 Coding and Adaption.Gurtwarnung(0x0392).Anzeigedauer Icon == 50
 \\6.Diagnose
 Coding and Adaption.Gurtwarnung(0x0392).Fahrtunterbrechung == 0 
\\ 7.Diagnose
 Coding and Adaption.Kodierwert (0x0600).Lenkervarianteauswahl == 1 (links)
\\8. Diagnose.Coding and Adaption.Gurtwarnung(0x0392).4-Sitzer == nein
\\9. Active Warning message id 241 at Coding and adaptation 0320.
</t>
  </si>
  <si>
    <t xml:space="preserve">Check the system shall change to the INTERNAL state (SBR_REAR_WARN_OFF) if the system is in the INTERNAL state (SBR_REAR_WARN) 
AND INTERNAL(KL15) == TRUE 
AND 
INTERNAL(FZ_Faehrt) == FALSE 
AND CAN(ZV_HBFS_offen) == 1 (offen)
</t>
  </si>
  <si>
    <t xml:space="preserve">Check the system shall change to the INTERNAL state (SBR_REAR_WARN_OFF) if the system is in the INTERNAL state (SBR_REAR_WARN) 
AND INTERNAL (KL15) == TRUE 
AND 
CAN (WBA_Fahrstufe_02) == 1 (Position_P)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</si>
  <si>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Diagnose.Coding and Adaption.Gurtwarnung(0x0392).4-Sitzer == nein
\\9. Active Warning message id 241 at Coding and adaptation 0320
\\10. Airbag_02 
\\AB_Gurtschloss_Reihe2_BF = 3 
\\AB_Gurtschloss_Reihe2_MI = 3 
</t>
  </si>
  <si>
    <t xml:space="preserve">the system shall change to Check the INTERNAL state (SBR_REAR_WARN_OFF) if the system is in the INTERNAL state (SBR_REAR_WARN) 
AND INTERNAL (KL15) == TRUE 
AND CAN (WBA_Fahrstufe_02) == 2 (Position_R)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</si>
  <si>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Diagnose.Coding and Adaption.Gurtwarnung(0x0392).4-Sitzer == nein
\\9. Active Warning message id 241 at Coding and adaptation 0320.
\\10. Airbag_02 
\\AB_Gurtschloss_Reihe2_FA = 3 
\\AB_Gurtschloss_Reihe2_MI = 3 
</t>
  </si>
  <si>
    <t xml:space="preserve">Check the system shall change to the INTERNAL state (SBR_REAR_WARN) if the system is in the INTERNAL state (SBR_REAR_WARN_OFF) and s_KBI_V_Digital_kmh&gt; p_Geschwindigkeitsschwelle_Zustandswechsel (24 km / h) 
AND 
CAN (WBA_Fahrstufe_02) ! = 1 (Position_P) 
AND 
CAN (WBA_Fahrstufe_02) ! = 2 (Position_R) 
AND 
s_statechanged_to_unbuckled_FA == 1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</si>
  <si>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 Diagnose.Coding and Adaption.Gurtwarnung(0x0392).4-Sitzer == nein
\\9. Active Warning message id 241 at Coding and adaptation 0320.
</t>
  </si>
  <si>
    <t xml:space="preserve">Check the system shall change to the INTERNAL state (SBR_REAR_WARN) if the system is in the INTERNAL state (SBR_REAR_WARN_OFF) and s_KBI_V_Digital_kmh&gt; p_Geschwindigkeitsschwelle_Zustandswechsel (24 km / h) 
AND 
CAN (WBA_Fahrstufe_02) ! = 1 (Position_P) 
AND 
CAN (WBA_Fahrstufe_02) ! = 2 (Position_R) 
AND 
s_statechanged_to_unbuckled_MI == 1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</si>
  <si>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\\8.Diagnose.Coding and Adaption.Gurtwarnung(0x0392).4-Sitzer == nein
\\9. Active Warning message id 241 at Coding and adaptation 0320.
</t>
  </si>
  <si>
    <t xml:space="preserve">Check the system shall execute the timer_REAR timer for p_timer_REAR as long as the system is in the INTERNAL state (SBR_REAR_WARN). </t>
  </si>
  <si>
    <t xml:space="preserve">1. Ignition ON
\\ 2. CANoe ON
\\ 3. Tool RBS ON
\\4.Diagnose
 Coding and Adaption.Gurtwarnung(0x0392).Geschwindigkeitsschwelle Zustandswechsel == 24
 \\5.Diagnose
 Coding and Adaption.Gurtwarnung(0x0392).Anzeigedauer Icon == 60
 \\6.Diagnose
 Coding and Adaption.Gurtwarnung(0x0392).Fahrtunterbrechung == 0 
\\ 7.Diagnose
 Coding and Adaption.Kodierwert (0x0600).Lenkervarianteauswahl == 1 (links)
\\8.Diagnose.Coding and Adaption.Gurtwarnung(0x0392).4-Sitzer == nein
</t>
  </si>
  <si>
    <t xml:space="preserve">Check the system shall reset and restart the timer_REAR timer </t>
  </si>
  <si>
    <t xml:space="preserve">1. Ignition : On. CanOE ON
 \\2. RBS ON
\\ 3.Diagnose
 Coding and Adaption.Gurtwarnung(0x0392).Geschwindigkeitsschwelle Zustandswechsel == 24
\\ 4.Diagnose
 Coding and Adaption.Gurtwarnung(0x0392).Anzeigedauer Icon == 62
\\ 5.Diagnose
 Coding and Adaption.Gurtwarnung(0x0392).Fahrtunterbrechung == 1
\\6. Diagnose.Coding and Adaption.Gurtwarnung(0x0392).4-Sitzer == nein
\\ 7.Diagnose
 Coding and Adaption.Gurtwarnung(0x0392).Einmalige Akustik == inaktiv
\\8. Active Warning message id 241 at Coding and adaptation 0320
 </t>
  </si>
  <si>
    <t xml:space="preserve">Check the system shall reset and restart the timer_REAR timer as long as the system is in the INTERNAL state (SBR_REAR_WARN) 
AND 
if the period since the last STATECHANGE [INTERNAL (SBR_REAR_FA / BF / MI_buckled), INTERNAL (SBR_REAR_FA / BF / MI_unbuckled_blink)]&gt; p_timer_Akustikunterdrückung (5 seconds) 
AND 
As soon as the system receives the following condition: 
STATECHANGE [INTERNAL (SBR_REAR_FA / BF / MI_buckled), INTERNAL (SBR_REAR_FA / BF / MI_unbuckled_blink)]
</t>
  </si>
  <si>
    <t>1. Ignition : On. CanOE ON
 \\2. RBS ON
\\ 3.Diagnose
 Coding and Adaption.Gurtwarnung(0x0392).Geschwindigkeitsschwelle Zustandswechsel == 24
\\ 4.Diagnose
 Coding and Adaption.Gurtwarnung(0x0392).Anzeigedauer Icon == 62
\\ 5.Diagnose
 Coding and Adaption.Gurtwarnung(0x0392).Fahrtunterbrechung == 1
\\ 6.Diagnose
 Coding and Adaption.Gurtwarnung(0x0392).Einmalige Akustik == inaktiv
\\7. Diagnose.Coding and Adaption.Gurtwarnung(0x0392).4-Sitzer == nein
\\8. Active Warning message id 241 at Coding and adaptation 0320.</t>
  </si>
  <si>
    <t>Check output the system tone of the warning message Gurt_hi(Warn#421) when p_Einmalige_Akustik == 1 (active)</t>
  </si>
  <si>
    <t>1. Ignition : On. CanOE ON
 \\2. RBS ON
\\ 3.Diagnose
 Coding and Adaption.Gurtwarnung(0x0392).Geschwindigkeitsschwelle Zustandswechsel == 24
 \\4.Diagnose
 Coding and Adaption.Gurtwarnung(0x0392).Anzeigedauer Icon == 62
 \\5.Diagnose
 Coding and Adaption.Gurtwarnung(0x0392).Fahrtunterbrechung == 1
 \\6.Diagnose
 Coding and Adaption.Gurtwarnung(0x0392).Einmalige Akustik == aktiv 
\\7. Active Warning message id 241 at Coding and adaptation 0320.</t>
  </si>
  <si>
    <t>Check output the system tone of the warning message Gurt_hi(Warn#421) when p_Einmalige_Akustik == 0 (inactive)</t>
  </si>
  <si>
    <t>1. Ignition : On. CanOE ON
 \\2. RBS ON
\\ 3.Diagnose
 Coding and Adaption.Gurtwarnung(0x0392).Geschwindigkeitsschwelle Zustandswechsel == 24
 \\4.Diagnose
 Coding and Adaption.Gurtwarnung(0x0392).Anzeigedauer Icon == 62
 \\5.Diagnose
 Coding and Adaption.Gurtwarnung(0x0392).Fahrtunterbrechung == 1
 \\6.Diagnose
 Coding and Adaption.Gurtwarnung(0x0392).Einmalige Akustik == 0 (inactive)
\\7. Active Warning message id 241 at Coding and adaptation 0320.</t>
  </si>
  <si>
    <t>Check output the system tone of the warning message Gurt_hi(Warn#421) as a single tone</t>
  </si>
  <si>
    <t>1. Ignition : On. CanOE ON
 \\2. RBS ON
\\ 3.Diagnose
 Coding and Adaption.Gurtwarnung(0x0392).Geschwindigkeitsschwelle Zustandswechsel == 24
 \\4.Diagnose
 Coding and Adaption.Gurtwarnung(0x0392).Anzeigedauer Icon == 50
 \\5.Diagnose
 Coding and Adaption.Gurtwarnung(0x0392).Fahrtunterbrechung == 1
 \\6.Diagnose
 Coding and Adaption.Gurtwarnung(0x0392).Einmalige Akustik == 1 (active)
\\7. Active Warning message id 241 at Coding and adaptation 0320.</t>
  </si>
  <si>
    <t xml:space="preserve">Check not play a new acoustic seat belt for the rear seats as long as the system is in the INTERNAL state (SBR_REAR_WARN) </t>
  </si>
  <si>
    <t xml:space="preserve">Check not play a warning tone if second condition is given very fast enough before play a warning tone. </t>
  </si>
  <si>
    <t>1. Ignition : On. CanOE ON
 \\2. RBS ON
 \\3.Diagnose
 Coding and Adaption.Gurtwarnung(0x0392).Geschwindigkeitsschwelle Zustandswechsel == 24
 \\4.Diagnose
 Coding and Adaption.Gurtwarnung(0x0392).Anzeigedauer Icon == 62
 \\5.Diagnose
 Coding and Adaption.Gurtwarnung(0x0392).Fahrtunterbrechung == 1
 \\6..Diagnose
Coding and Adaption.Gurtwarnung(0x0392).Einmalige Akustik ==  inaktiv 
\\7. Active Warning message id 241 at Coding and adaptation 0320.</t>
  </si>
  <si>
    <t xml:space="preserve">Check the system shall not play a warning tone as long as the system is in the INTERNAL state (SBR_REAR_WARN) 
AND 
if p_Icon_Anzeigen == 0. 
</t>
  </si>
  <si>
    <t xml:space="preserve">1. Ignition : On. CanOE ON
 \\2. RBS ON
 \\3.Diagnose
 Coding and Adaption.Gurtwarnung(0x0392).Geschwindigkeitsschwelle Zustandswechsel == 24
\\ 4.Diagnose
 Coding and Adaption.Gurtwarnung(0x0392).Anzeigedauer Icon == 62
\\ 5.Diagnose
 Coding and Adaption.Gurtwarnung(0x0392).Fahrtunterbrechung == 1
 \\6..Diagnose
 Coding and Adaption.Gurtwarnung(0x0392).Icon Anzeigen == inaktiv </t>
  </si>
  <si>
    <t xml:space="preserve">Check the system shall set s_statechanged_to_unbuckled_FA / BF / MI = 0 as soon as the system receives the following condition: STATECHANGE [INTERNAL (KL15) == FALSE, INTERNAL (KL15) == TRUE]
</t>
  </si>
  <si>
    <t xml:space="preserve">1. Ignition ON
 \\2. CANoe ON
 \\3. Tool RBS ON
 \\4.Diagnose
 \\Coding and Adaption.Gurtwarnung(0x0392).Anzeigedauer Icon == 62
 \\5.Diagnose
 \\Coding and Adaption.Gurtwarnung(0x0392).Fahrtunterbrechung == 0
 \\6.Diagnose
 \\Coding and Adaption.Gurtwarnung(0x0392).4-Sitzer == nein
 \\7.Diagnose
 \\Coding and Adaption.Gurtwarnung(0x0392).Geschwindigkeitsschwelle Zustandswechsel == 24
\\8. Diagnose(Coding and Adaption.Gurtwarnung Hinten (0x0392).Anzeige rot blinkend) == 1
 \\9.Door all closed 
</t>
  </si>
  <si>
    <t>Check the system shall change to the INTERNAL status (SBR_REAR_FA / BF / MI_buckled) if the system changes to the INTERNAL state (SBR_REAR_SEAT_STATE_FA / BF / MI) 
AND CAN (AB_Gurtschloss_Reihe2_FA / BF / MI) == 3 (inserted)</t>
  </si>
  <si>
    <t xml:space="preserve"> 1. Ignition ON
 \\2. CANoe ON
 \\3. Tool RBS ON
 \\4.Diagnose
 \\Coding and Adaption.Gurtwarnung(0x0392).Anzeigedauer Icon == 62
 \\5.Diagnose
 \\Coding and Adaption.Gurtwarnung(0x0392).Fahrtunterbrechung == 0
 \\6.Diagnose
 \\Coding and Adaption.Gurtwarnung(0x0392).4-Sitzer == nein
\\7.Airbag_02
 \\AB_Gurtschloss_Reihe2_MI == 1
 \\AB_Gurtschloss_Reihe2_FA == 1
 \\AB_Gurtschloss_Reihe2_BF == 1</t>
  </si>
  <si>
    <t>Check the system shall change to the INTERNAL status (SBR_REAR_FA / BF / MI_buckled) if the system is in the INTERNAL state (SBR_REAR_FA / BF / MI_unbuckled_stat) 
AND 
CAN (AB_Gurtech_Reihe2_FA / BF / MI) == 3 (plugged in).</t>
  </si>
  <si>
    <t xml:space="preserve"> 1. Ignition ON
 \\2. CANoe ON
 \\3. Tool RBS ON
 \\4.Diagnose
 \\Coding and Adaption.Gurtwarnung(0x0392).Anzeigedauer Icon == 62
 \\5.Diagnose
 \\Coding and Adaption.Gurtwarnung(0x0392).Fahrtunterbrechung == 0
 \\6.Diagnose
 \\Coding and Adaption.Gurtwarnung(0x0392).4-Sitzer == nein
</t>
  </si>
  <si>
    <t xml:space="preserve"> 1. Ignition ON
 \\2. CANoe ON
 \\3. Tool RBS ON
 \\4.Diagnose
 \\Coding and Adaption.Gurtwarnung(0x0392).Anzeigedauer Icon == 62
 \\5.Diagnose
 \\Coding and Adaption.Gurtwarnung(0x0392).Fahrtunterbrechung == 0
 \\6.Diagnose
 \\Coding and Adaption.Gurtwarnung(0x0392).4-Sitzer == nein</t>
  </si>
  <si>
    <t>Check the system shall change to the INTERNAL status (SBR_REAR_FA / BF / MI_buckled) if the system is in the INTERNAL state (SBR_REAR_FA / BF / MI_unbuckled_blink) 
AND as soon as the system receives CAN (AB_Gurtech_Reihe2_FA / BF / MI) == 3 (plugged in).</t>
  </si>
  <si>
    <t xml:space="preserve">Check the system shall change to the INTERNAL status (SBR_REAR_FA / BF / MI_buckled) if the system is in the INTERNAL state (SBR_REAR_FA / BF / MI_unbuckled_warned) 
AND as soon as the system receives CAN (AB_Gurtech_Reihe2_FA / BF / MI) == 3 (plugged in).
</t>
  </si>
  <si>
    <t>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 1</t>
  </si>
  <si>
    <t>Check the system shall change to the state INTERNAL (SBR_REAR_FA / BF / MI_unbuckled_blink) if the system is in the INTERNAL state (SBR_REAR_FA / BF / MI_buckled) 
AND As soon as the system receives the following condition: 
s_KBI_V_Digital_kmh&gt; p_speed threshold_change state (24 km / h) AND CAN (AB_Gurtschloss_Reihe2_FA / BF / MI) == 1 (not available (Error or Init)) OR 
CAN (AB_Gurtschloss_Reihe2_FA / BF / MI) == 2 (not plugged in)</t>
  </si>
  <si>
    <t xml:space="preserve">Check the system shall change to the state INTERNAL (SBR_REAR_FA / BF / MI_unbuckled_blink) if the system is in the INTERNAL state (SBR_REAR_FA / BF / MI_unbuckled_warned) 
AND As soon as the system receives the following condition: s_statechanged_to_unbuckled_FA/BF/MI == 1 AND s_KBI_V_Digital_kmh&gt; p_Geschwindigkeitsschwelle_Zustandsübergang (24 km/h) 
</t>
  </si>
  <si>
    <t>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 1
\\9. Warning id 421 is actived on Coding and adaption 0320</t>
  </si>
  <si>
    <t xml:space="preserve">Check the system shall reset the timer_REAR_FA / BF / MI timer if the system is in the INTERNAL state (SBR_REAR_FA / BF / MI_unbuckled_blink) </t>
  </si>
  <si>
    <t>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 1
\\9. Diagnose(Coding and Adaption.Kodierwert (0x0600).Lenkervarianteauswahl) == 1(links)</t>
  </si>
  <si>
    <t xml:space="preserve">Check the system shall statically display the seat / belt symbol as long as the system for the respective seat is in the state INTERNAL (SBR_REAR_FA / BF / MI_unbuckled_blink) AND if p_Anzeige_rot_blinkend == 0 (static). </t>
  </si>
  <si>
    <t>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 0</t>
  </si>
  <si>
    <t>Check the system shall display the rear seatbelt warning synchronously flashing to the front seatbelt warning as long as the system for the respective seat is in the state INTERNAL (SBR_REAR_FA / BF / MI_unbuckled_blink) AND if the flashing belt warning (WL_Gurt_1) for the front seats is active 
AND if p_Anzeige_rot_blinkend == 1 (flashing)</t>
  </si>
  <si>
    <t>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==1
\\9. Diagnose
 Coding and Adaption.Gurtwarnung(0x0392).Gurtwarnung Fahrer == aktiv 
\\10. Warning light id 9 is actived at Coding and adaptation 0325</t>
  </si>
  <si>
    <t>Check the system shall display the front belt warning synchronously flashing to the rear seatbelt warning as long as the system displays the flashing belt warning (WL_Gurt_1) for the front seats AND if a backseat is in the INTERNAL state (SBR_REAR_FA / BF / MI_unbuckled_blink) 
AND if p_Anzeige_rot_blinkend == 1 (flashing)</t>
  </si>
  <si>
    <t xml:space="preserve">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 1
\\9. Diagnose
 Coding and Adaption.Gurtwarnung(0x0392).Gurtwarnung Fahrer == aktiv </t>
  </si>
  <si>
    <t>Check the system shall display the flashing rear seat icons in sync with each other if more than one backseat is in the INTERNAL state (SBR_REAR_FA / BF / MI_unbuckled_blink) AND if p_Anzeige_rot_blinkend == 1 (flashing)</t>
  </si>
  <si>
    <t xml:space="preserve">Check the system shall change to the INTERNAL status (SBR_REAR_FA / BF / MI_unbuckled_stat) if the system changes to the INTERNAL state (SBR_REAR_SEAT_STATE_FA / BF / MI) 
AND CAN(AB_Gurtschloss_Reihe2_FA/BF/MI) == 1 (not available (Error or Init)) </t>
  </si>
  <si>
    <t xml:space="preserve">1. Ignition ON
 \\2. CANoe ON
\\ 3. Tool RBS ON
 \\4.Diagnose
Coding and Adaption.Gurtwarnung(0x0392).Anzeigedauer Icon == 62 
\\5. Diagnose(Coding and Adaption.Gurtwarnung Hinten (0x0392).Graues Icon rot) == 1
\\6. Diagnose(Coding and Adaption.Kodierwert (0x0600).Lenkervarianteauswahl) == 1(links)
\\7. Coding and Adaption.Gurtwarnung(0x0392).Fahrtunterbrechung == 0
</t>
  </si>
  <si>
    <t>Check the system shall change to the INTERNAL status (SBR_REAR_FA / BF / MI_unbuckled_stat) if the system changes to the INTERNAL state (SBR_REAR_SEAT_STATE_FA / BF / MI) 
AND CAN(AB_Gurtschloss_Reihe2_FA/BF/MI) == 2 (not plugged in)</t>
  </si>
  <si>
    <t>1. Ignition ON
 \\2. CANoe ON
\\ 3. Tool RBS ON
 \\4.Diagnose
Coding and Adaption.Gurtwarnung(0x0392).Anzeigedauer Icon == 62 
\\5. Diagnose(Coding and Adaption.Gurtwarnung Hinten (0x0392).Graues Icon rot) == 1
\\6. Diagnose(Coding and Adaption.Kodierwert (0x0600).Lenkervarianteauswahl) == 1(links)
\\7. Coding and Adaption.Gurtwarnung(0x0392).Fahrtunterbrechung == 0</t>
  </si>
  <si>
    <t>Check the system shall change to the INTERNAL status (SBR_REAR_FA / BF / MI_unbuckled_stat) if the system changes to the INTERNAL state (SBR_REAR_SEAT_STATE_FA / BF / MI) 
AND TIMEOUT(Airbag_02)</t>
  </si>
  <si>
    <t>1. Ignition ON
 \\2. CANoe ON
\\ 3. Tool RBS ON
 \\4.Diagnose
Coding and Adaption.Gurtwarnung(0x0392).Anzeigedauer Icon == 62 
\\5. Diagnose(Coding and Adaption.Gurtwarnung Hinten (0x0392).Graues Icon rot) == 1
\\6. Diagnose.Coding and Adaption.Gurtwarnung(0x0392).4-Sitzer == nein
\\7. Coding and Adaption.Gurtwarnung(0x0392).Fahrtunterbrechung == 0</t>
  </si>
  <si>
    <t>Check the system shall display the seat / belt symbol in gray (only seat without belt or figure) in accordance with HMI.Icons if p_Graues_Icon_rot == 0 (no, gray icon) is coded AND as long as the system for the respective seat is in the state INTERNAL (SBR_REAR_FA / BF / MI_unbuckled_stat)</t>
  </si>
  <si>
    <t>1. Ignition ON
 \\2. CANoe ON
\\ 3. Tool RBS ON
 \\4.Diagnose
Coding and Adaption.Gurtwarnung(0x0392).Anzeigedauer Icon == 62 
\\5. Diagnose(Coding and Adaption.Gurtwarnung Hinten (0x0392).Graues Icon rot) ==0
\\6. Diagnose(Coding and Adaption.Kodierwert (0x0600).Lenkervarianteauswahl) == 1(links)
\\7. Coding and Adaption.Gurtwarnung(0x0392).Fahrtunterbrechung == 0</t>
  </si>
  <si>
    <t>1. Ignition ON
 \\2. CANoe ON
\\ 3. Tool RBS ON
 \\4.Diagnose
Coding and Adaption.Gurtwarnung(0x0392).Anzeigedauer Icon == 62 
\\5. Diagnose(Coding and Adaption.Gurtwarnung Hinten (0x0392).Graues Icon rot) ==0
\\6. Diagnose.Coding and Adaption.Gurtwarnung(0x0392).4-Sitzer == nein
\\7. Coding and Adaption.Gurtwarnung(0x0392).Fahrtunterbrechung == 0</t>
  </si>
  <si>
    <t xml:space="preserve">Check the system shall change to the status INTERNAL (SBR_REAR_FA / BF / MI_unbuckled_warned) if the system is in the INTERNAL state (SBR_REAR_FA / BF / MI_unbuckled_blink) for the respective seat AND timer_REAR_FA / BF / MI == expired </t>
  </si>
  <si>
    <t xml:space="preserve">1. Ignition ON
 \\2. CANoe ON
\\ 3. Tool RBS ON
 \\4.Diagnose
Coding and Adaption.Gurtwarnung(0x0392).Anzeigedauer Icon == 25 
\\5. Diagnose(Coding and Adaption.Gurtwarnung Hinten (0x0392).Graues Icon rot) == 1
\\6. Diagnose(Coding and Adaption.Kodierwert (0x0600).Lenkervarianteauswahl) == 1(links)
 \\7.Diagnose
 \\Coding and Adaption.Gurtwarnung(0x0392).Geschwindigkeitsschwelle Zustandswechsel == 24
\\8. Diagnose.Coding and Adaption.Gurtwarnung(0x0392).4-Sitzer == nein
\\8. Coding and Adaption.Gurtwarnung(0x0392).Fahrtunterbrechung == 0
</t>
  </si>
  <si>
    <t xml:space="preserve">1. Ignition ON
 \\2. CANoe ON
\\ 3. Tool RBS ON
 \\4.Diagnose
Coding and Adaption.Gurtwarnung(0x0392).Anzeigedauer Icon == 25 
\\5. Diagnose(Coding and Adaption.Gurtwarnung Hinten (0x0392).Graues Icon rot) == 1
\\6. Diagnose(Coding and Adaption.Kodierwert (0x0600).Lenkervarianteauswahl) == 1(links)
 \\7.Diagnose
 \\Coding and Adaption.Gurtwarnung(0x0392).Geschwindigkeitsschwelle Zustandswechsel == 24
\\8. Coding and Adaption.Gurtwarnung(0x0392).Fahrtunterbrechung == 0
\\9. Diagnose.Coding and Adaption.Gurtwarnung(0x0392).4-Sitzer == nein
</t>
  </si>
  <si>
    <t>Check the system shall change to the status INTERNAL (SBR_REAR_FA / BF / MI_unbuckled_warned) if the system is in the INTERNAL state (SBR_REAR_FA / BF / MI_unbuckled_blink) for the respective seat AND CAN (WBA_Fahrstufe_02) == 1 (Position_P)</t>
  </si>
  <si>
    <t>1. Ignition ON
 \\2. CANoe ON
\\ 3. Tool RBS ON
 \\4.Diagnose
Coding and Adaption.Gurtwarnung(0x0392).Anzeigedauer Icon == 62 
\\5. Coding and Adaption.Gurtwarnung(0x0392).Fahrtunterbrechung == 0
\\6. Diagnose(Coding and Adaption.Gurtwarnung Hinten (0x0392).Graues Icon rot) ==1
\\7. Diagnose.Coding and Adaption.Gurtwarnung(0x0392).4-Sitzer == nein
\\8. Diagnose(Coding and Adaption.Kodierwert (0x0600).Lenkervarianteauswahl) == 1(links)
 \\9.Diagnose
 \\Coding and Adaption.Gurtwarnung(0x0392).Geschwindigkeitsschwelle Zustandswechsel == 24</t>
  </si>
  <si>
    <t>Check the system shall change to the status INTERNAL (SBR_REAR_FA / BF / MI_unbuckled_warned) if the system is in the INTERNAL state (SBR_REAR_FA / BF / MI_unbuckled_blink) for the respective seat AND CAN (WBA_Fahrstufe_02) == 2 (Position_R)</t>
  </si>
  <si>
    <t>Check the system shall change to the status INTERNAL (SBR_REAR_FA / BF / MI_unbuckled_warned) if the system is in the INTERNAL state (SBR_REAR_FA / BF / MI_unbuckled_blink) for the respective seat AND INTERNAL(FZ_Faehrt) == FALSE AND CAN (ZV_FT_offen) == 1 (FT_opened)</t>
  </si>
  <si>
    <t>Check the system shall change to the status INTERNAL (SBR_REAR_FA / BF / MI_unbuckled_warned) if the system is in the INTERNAL state (SBR_REAR_FA / BF / MI_unbuckled_blink) for the respective seat AND INTERNAL(FZ_Faehrt) == FALSE AND CAN (ZV_BT_offen) == 1 (BT_opened)</t>
  </si>
  <si>
    <t>Check the system shall change to the status INTERNAL (SBR_REAR_FA / BF / MI_unbuckled_warned) if the system is in the INTERNAL state (SBR_REAR_FA / BF / MI_unbuckled_blink) for the respective seat AND INTERNAL(FZ_Faehrt) == FALSE AND  CAN (ZV_HFS_offen) == 1 (open)</t>
  </si>
  <si>
    <t>Check the system shall change to the status INTERNAL (SBR_REAR_FA / BF / MI_unbuckled_warned) if the system is in the INTERNAL state (SBR_REAR_FA / BF / MI_unbuckled_blink) for the respective seat AND INTERNAL(FZ_Faehrt) == FALSE AND CAN (ZV_HBFS_offen) == 1 (open)</t>
  </si>
  <si>
    <t xml:space="preserve">Check the system shall change to the state INTERNAL (SBR_REAR_FA _unbuckled_warned) if the system is in the INTERNAL state (SBR_REAR_FA / BF / MI_buckled) 
AND s_KBI_V_Digital_kmh = &lt;p_Speed Threshold_state change (24 km / h) 
AND CAN (AB_Gurtschloss_Reihe2_FA) == 1 (not available (Error or Init)) 
</t>
  </si>
  <si>
    <t xml:space="preserve">Check the system shall change to the state INTERNAL (SBR_REAR_BF _unbuckled_warned) if the system is in the INTERNAL state (SBR_REAR_FA / BF / MI_buckled) 
AND s_KBI_V_Digital_kmh = &lt;p_Speed Threshold_state change (24 km / h) 
AND CAN (AB_Gurtschloss_Reihe2_BF) == 1 (not available (Error or Init)) 
</t>
  </si>
  <si>
    <t xml:space="preserve">Check the system shall change to the state INTERNAL (SBR_REAR_MI_unbuckled_warned) if the system is in the INTERNAL state (SBR_REAR_FA / BF / MI_buckled) 
AND s_KBI_V_Digital_kmh = &lt;p_Speed Threshold_state change (24 km / h) 
AND CAN (AB_Gurtschloss_Reihe2_MI) == 2
</t>
  </si>
  <si>
    <t xml:space="preserve">The system shall not issue belt warnings for rear seats if the system receives the value CAN (AB_Belt_lock_Reihe2_FA) == 0 (not fitted) for each seatbelt. </t>
  </si>
  <si>
    <t xml:space="preserve">1. Ignition ON
 \\2. CANoe ON
\\ 3. Tool RBS ON
 \\4.Diagnose
Coding and Adaption.Gurtwarnung(0x0392).Anzeigedauer Icon == 62 
\\5. Coding and Adaption.Gurtwarnung(0x0392).Fahrtunterbrechung == 0
\\6. Diagnose(Coding and Adaption.Gurtwarnung Hinten (0x0392).Graues Icon rot) ==1
\\7. Diagnose.Coding and Adaption.Gurtwarnung(0x0392).4-Sitzer == nein
\\8. Diagnose(Coding and Adaption.Kodierwert (0x0600).Lenkervarianteauswahl) == 1(links)
 </t>
  </si>
  <si>
    <t xml:space="preserve">The system shall not issue belt warnings for rear seats if the system receives the value CAN (AB_Belt_lock_Reihe2_BF) == 0 (not fitted) for each seatbelt. </t>
  </si>
  <si>
    <t xml:space="preserve">The system shall not issue belt warnings for rear seats if the system receives the valueCAN (AB_Belt_lock_Reihe2_FA / BF / MI) == 0 (not fitted) for each seatbelt. </t>
  </si>
  <si>
    <t xml:space="preserve">1. Ignition ON
 \\2. CANoe ON
\\ 3. Tool RBS ON
 \\4.Diagnose
Coding and Adaption.Gurtwarnung(0x0392).Anzeigedauer Icon == 62 
\\5. Diagnose(Coding and Adaption.Gurtwarnung Hinten (0x0392).Graues Icon rot) ==1
\\6. Diagnose.Coding and Adaption.Gurtwarnung(0x0392).4-Sitzer == nein
\\7. Diagnose(Coding and Adaption.Kodierwert (0x0600).Lenkervarianteauswahl) == 1(links)
\\8. Coding and Adaption.Gurtwarnung(0x0392).Fahrtunterbrechung == 0
 </t>
  </si>
  <si>
    <t xml:space="preserve">Check the system shall not display any of the seat / belt symbols, irrespective of the signal CAN (AB_Gurtschloss_Reihe2_MI) for the middle seat if p_4-Sitzer == 1 (yes). </t>
  </si>
  <si>
    <t xml:space="preserve">1. Ignition ON
 \\2. CANoe ON
\\ 3. Tool RBS ON
 \\4.Diagnose
Coding and Adaption.Gurtwarnung(0x0392).Anzeigedauer Icon == 62 
\\5. Coding and Adaption.Gurtwarnung(0x0392).Fahrtunterbrechung == 0
\\6. Diagnose(Coding and Adaption.Gurtwarnung Hinten (0x0392).Graues Icon rot) ==1
\\7. Diagnose.Coding and Adaption.Gurtwarnung(0x0392).4-Sitzer == ja (1)
 </t>
  </si>
  <si>
    <t>Check the Rear SeatBelt, After receiving TIMEOUT (Airbag_02).</t>
  </si>
  <si>
    <t xml:space="preserve">1. Ignition ON
 \\2. CANoe ON
\\ 3. Tool RBS ON
\\ 4.Diagnose
Coding and Adaption.Gurtwarnung(0x0392).Anzeigedauer Icon == 62 
\\5. Coding and Adaption.Gurtwarnung(0x0392).Fahrtunterbrechung == 0
\\6.Diagnose
Coding and Adaption.Gurtwarnung(0x0392).4-Sitzer == nein 
</t>
  </si>
  <si>
    <t xml:space="preserve">1. Ignition ON
 \\2. CANoe ON
\\ 3. Tool RBS ON
\\ 4.Diagnose
Coding and Adaption.Gurtwarnung(0x0392).Anzeigedauer Icon == 62 
\\5.Diagnose
Coding and Adaption.Gurtwarnung(0x0392).4-Sitzer == nein 
\\6. Coding and Adaption.Gurtwarnung(0x0392).Fahrtunterbrechung == 0
</t>
  </si>
  <si>
    <t xml:space="preserve">Check the system shall implement the following worst case behavior for the enumerated signals within the message if system detects a TIMEOUT (ZV_02): 
CAN (ZV_FT_open) = 0 (closed) 
</t>
  </si>
  <si>
    <t>1. Ignition ON
\\2. CANoe ON
\\3. Tool RBS ON
\\4.Diagnose
\\Coding and Adaption.Gurtwarnung(0x0392).Anzeigedauer Icon == 62
\\5.Diagnose
\\Coding and Adaption.Gurtwarnung(0x0392).Fahrtunterbrechung == 2
\\6.Diagnose
\\Coding and Adaption.Gurtwarnung(0x0392).4-Sitzer == nein 
\\7. Diagnose(Coding and Adaption.Gurtwarnung Hinten (0x0392).Anzeige rot blinkend) == 1
\\8. Diagnose(Coding and Adaption.Kodierwert (0x0600).Lenkervarianteauswahl) == 1(links)</t>
  </si>
  <si>
    <t xml:space="preserve">Check the system shall implement the following worst case behavior for the enumerated signals within the message if system detects a TIMEOUT (ZV_02):  
CAN (ZV_BT_open) = 0 (closed) 
</t>
  </si>
  <si>
    <t>1. Ignition ON
\\2. CANoe ON
\\3. Tool RBS ON
\\4.Diagnose
\\Coding and Adaption.Gurtwarnung(0x0392).Anzeigedauer Icon == 62
\\5.Diagnose
\\Coding and Adaption.Gurtwarnung(0x0392).Fahrtunterbrechung == 1
\\6.Diagnose
\\Coding and Adaption.Gurtwarnung(0x0392).4-Sitzer == nein 
\\7. Diagnose(Coding and Adaption.Gurtwarnung Hinten (0x0392).Anzeige rot blinkend) == 1
\\8. Diagnose(Coding and Adaption.Kodierwert (0x0600).Lenkervarianteauswahl) == 1(links)</t>
  </si>
  <si>
    <t xml:space="preserve">Check the system shall implement the following worst case behavior for the enumerated signals within the message if system detects a TIMEOUT (ZV_02): 
CAN (ZV_HFS_offen) = 0 (closed) 
</t>
  </si>
  <si>
    <t xml:space="preserve">Check the system shall implement the following worst case behavior for the enumerated signals within the message if system detects a TIMEOUT (ZV_02):  
CAN (ZV_HBFS_offen) = 0 (closed).
</t>
  </si>
  <si>
    <t xml:space="preserve">Check the system shall not change from INTERNAL state (SBR_REAR_FA / BF / MI_unbuckled_blink) to INTERNAL (SBR_REAR_FA / BF / MI_unbuckled_warned) if the system detects E2E (WBA_03) and CAN (WBA_Fahrstufe_02) == 1 (Position_P) AND Speed &lt; 24km </t>
  </si>
  <si>
    <t>1. Ignition ON
 \\2. CANoe ON
\\ 3. Tool RBS ON
 \\4.Diagnose
Coding and Adaption.Gurtwarnung(0x0392).Anzeigedauer Icon == 62 
\\5. Diagnose(Coding and Adaption.Gurtwarnung Hinten (0x0392).Graues Icon rot) ==1
\\6. Diagnose.Coding and Adaption.Gurtwarnung(0x0392).4-Sitzer == nein
\\7. Diagnose(Coding and Adaption.Kodierwert (0x0600).Lenkervarianteauswahl) == 1(links)
 \\8.Diagnose
 \\Coding and Adaption.Gurtwarnung(0x0392).Geschwindigkeitsschwelle Zustandswechsel == 24
\\9. Coding and Adaption.Gurtwarnung(0x0392).Fahrtunterbrechung == 0</t>
  </si>
  <si>
    <t xml:space="preserve">Check the system shall not change from INTERNAL state (SBR_REAR_FA / BF / MI_unbuckled_blink) to INTERNAL (SBR_REAR_FA / BF / MI_unbuckled_warned) if the system detects E2E (WBA_03) and CAN (WBA_Fahrstufe_02) == 2 (Position_R) AND Speed &lt; 24km </t>
  </si>
  <si>
    <t>Check the system shall be display 3 rear seatbelt when p_4-Sitzer == 0 (no)</t>
  </si>
  <si>
    <t>1. Ignition ON
\\ 2. CANoe ON
\\ 3. Tool RBS ON
\\ 4.Diagnose
\\Coding and Adaption.Gurtwarnung(0x0392).Anzeigedauer Icon == 62 
\\5.Diagnose
Coding and Adaption.Gurtwarnung(0x0392).4-Sitzer == nein (0) 
\\6. Coding and Adaption.Gurtwarnung(0x0392).Fahrtunterbrechung == 0</t>
  </si>
  <si>
    <t>Check the system shall be display 2 rear seatbelt when p_4-Sitzer == 1 (yes)</t>
  </si>
  <si>
    <t xml:space="preserve">1. Ignition ON
 \\2. CANoe ON
 \\3. Tool RBS ON
 \\4.Diagnose
Coding and Adaption.Gurtwarnung(0x0392).Anzeigedauer Icon == 62 
\\5.Diagnose
Coding and Adaption.Gurtwarnung(0x0392).4-Sitzer == aktiv (1) 
\\6. Coding and Adaption.Gurtwarnung(0x0392).Fahrtunterbrechung == 0
</t>
  </si>
  <si>
    <t>Check The system shall display the warning message Gurt_vo(Warn#34) as soon as the system set INTERNAL (SBR_FRONT_WARN) == TRUE with Gurtwarnung_Fahrer active then KL15 off</t>
  </si>
  <si>
    <t xml:space="preserve">1. Ignition ON 
\\2. CANoe ON 
\\3. Tool RBS ON. Active Warning message id 34 at Coding and adaptation 0320. Inactive Warn ID 220, 221 on DID$ 0320 
\\4. Tube D is focus. There is not warnID dislayed on tube D. </t>
  </si>
  <si>
    <t>Check The system shall display the warning message Gurt_vo(Warn#34) as soon as the system set INTERNAL (SBR_FRONT_WARN) == TRUE with Gurtwarnung_Gurtwarn active then (Warn#34) off by INTERNAL (SBR_FRONT_WARN) == FALSE 1</t>
  </si>
  <si>
    <t>Check The system shall display the warning message Gurt_vo(Warn#34) as soon as the system set INTERNAL (SBR_FRONT_WARN) == TRUE with Gurtwarnung_Gurtwarn active then (Warn#34) off by INTERNAL (SBR_FRONT_WARN) == FALSE 2</t>
  </si>
  <si>
    <t>Check The system shall display the warning message Gurt_vo(Warn#34) as soon as the system set INTERNAL (SBR_FRONT_WARN) == TRUE with Gurtwarnung_Gurtwarn active then (Warn#34) off by INTERNAL (SBR_FRONT_WARN) == FALSE 3</t>
  </si>
  <si>
    <t>Check The system shall display the warning message Gurt_vo(Warn#34) as soon as the system set INTERNAL (SBR_FRONT_WARN) == TRUE with Gurtwarnung_Gurtwarn active then (Warn#34) off by INTERNAL (SBR_FRONT_WARN) == FALSE 4</t>
  </si>
  <si>
    <t>Check The system will not display the warning lights WL_Gurt_1 and WL_Gurt_2 as long as the system is in the INTERNAL state (SBR_FRONT_OFF). In addition, the acoustic warning message GurtTon(Warn#243) is not issued from INTERNAL (SBR_FRONT_ON_BLINK) 1</t>
  </si>
  <si>
    <t>1. Ignition ON 
\\2. CANoe ON 
\\3. Tool RBS ON. Active Warning message id 234 at Coding and adaptation 0320. Active Warning light id 9 at Coding and adaptation 0325 
4. CAN(MO_Anzeigedrehz) == 0x24</t>
  </si>
  <si>
    <t>Check The system will not display the warning lights WL_Gurt_1 and WL_Gurt_2 as long as the system is in the INTERNAL state (SBR_FRONT_OFF). In addition, the acoustic warning message GurtTon(Warn#243) is not issued from INTERNAL (SBR_FRONT_ON_BLINK) 2</t>
  </si>
  <si>
    <t>Check The system will not display the warning lights WL_Gurt_1 and WL_Gurt_2 as long as the system is in the INTERNAL state (SBR_FRONT_OFF). In addition, the acoustic warning message GurtTon(Warn#243) is not issued from INTERNAL(SBR_FRONT_ON_STAT) 1</t>
  </si>
  <si>
    <t>Check The system will not display the warning lights WL_Gurt_1 and WL_Gurt_2 as long as the system is in the INTERNAL state (SBR_FRONT_OFF). In addition, the acoustic warning message GurtTon(Warn#243) is not issued from INTERNAL(SBR_FRONT_ON_STAT) 2</t>
  </si>
  <si>
    <t>Check The system shall set s_bewarnt_VF = 0 (not warranted) 
As soon as the system receives the following condition: 
VALUECHANGE (CAN (AB_Gurtwarn_VF); 1; 0) 
AND 
p_Gurtwarnung_Fahrer == 1 (active)</t>
  </si>
  <si>
    <t xml:space="preserve">1. Ignition ON 
\\2. CANoe ON 
\\3. Tool RBS ON. Active Warning message id 234 at Coding and adaptation 0320. Active Warning light id 9 at Coding and adaptation 0325 
</t>
  </si>
  <si>
    <t xml:space="preserve">Check The system shall set signal s_bewarnt_VF = 0 (not warranted) as soon as the system receives a TIMEOUT (Airbag_01) if If s_bewarnt_VF = 1 (warned). </t>
  </si>
  <si>
    <t>Check The system shall set s_bewarnt_VB = 0 (not warranted) 
as soon as the system receives the following condition : 
VALUECHANGE (CAN (AB_Gurtwarn_VB); 1; 0) 
AND 
p_Gurtwarnung_Beahrahrer == 1 (active)</t>
  </si>
  <si>
    <t xml:space="preserve">Check The system shall set signal s_bewarnt_VB = 0 (not warranted) as soon as the system receives a TIMEOUT (Airbag_01) if If s_bewarnt_VB = 1 (warned). </t>
  </si>
  <si>
    <t>Check The system shall set the signal s_bewarnt_VF = 0 (not guarded) and s_bewarnt_VB = 0 (not guarded) as soon as the system receives STATECHANGE (INTERNAL (KL15) == FALSE, INTERNAL (KL15) == TRUE).  (From ON_BLINK 1 CHANGE TO ON_START then KL off --&gt; on)</t>
  </si>
  <si>
    <t>Check The system shall set the signal s_bewarnt_VF = 0 (not guarded) and s_bewarnt_VB = 0 (not guarded) as soon as the system receives STATECHANGE (INTERNAL (KL15) == FALSE, INTERNAL (KL15) == TRUE).  (From ON_BLINK 2 CHANGE TO ON_START then KL off ---&gt; on)</t>
  </si>
  <si>
    <t>Check The system shall set the signal s_bewarnt_VF = 0 (not guarded) and s_bewarnt_VB = 0 (not guarded) as soon as the system receives STATECHANGE (INTERNAL (KL15) == FALSE, INTERNAL (KL15) == TRUE).  (From ON_BLINK 3 CHANGE TO ON_START then KL off --&gt;on)</t>
  </si>
  <si>
    <t xml:space="preserve">Check The system shall set the signal s_bewarnt_VF = 0 (not guarded) and s_bewarnt_VB = 0 (not guarded) as soon as the system switches to the INTERNAL state (SBR_FRONT_OFF). </t>
  </si>
  <si>
    <t xml:space="preserve">Check The sysem shall change to the state INTERNAL (SBR_FRONT_ON_STAT) if the sysem is in the INTERNAL state (SBR_FRONT_ON_BLINK) AND as soon as the following condition is fulfilled: CAN(WBA_Fahrstufe_02) == 1 (Position_P)  </t>
  </si>
  <si>
    <t>Check The sysem shall change to the state INTERNAL (SBR_FRONT_ON_STAT) if the sysem is in the INTERNAL state (SBR_FRONT_ON_BLINK) AND as soon as the following condition is fulfilled: CAN(WBA_Fahrstufe_02) == 2</t>
  </si>
  <si>
    <t xml:space="preserve">Check The sysem shall change to the state INTERNAL (SBR_FRONT_ON_STAT) if the sysem is in the INTERNAL state (SBR_FRONT_ON_BLINK) AND as soon as the following condition is fulfilled: [TIMEOUT(Airbag_01) </t>
  </si>
  <si>
    <t xml:space="preserve">Check The sysem shall change to the state INTERNAL (SBR_FRONT_ON_STAT) if the sysem is in the INTERNAL state (SBR_FRONT_ON_BLINK) AND as soon as the following condition is fulfilled: timer_BLINK == expired </t>
  </si>
  <si>
    <t>Check The system shall change to the state INTERNAL (SBR_FRONT_ON_STAT) if the system is in the INTERNAL state (SBR_FRONT_OFF) AND as soon as the following condition is fulfilled: [INTERNAL(SBR_FRONT_WARN) == TRUE 
AND 
s_KBI_V_Digital_kmh =&lt; p_Einschaltschwelle_1 (24 km/h)]</t>
  </si>
  <si>
    <t xml:space="preserve">Check The system shall change to the state INTERNAL (SBR_FRONT_ON_STAT) if the system is in the INTERNAL state (SBR_FRONT_OFF) AND as soon as the following condition is fulfilled: [TIMEOUT(Airbag_01) </t>
  </si>
  <si>
    <t>1. Ignition ON 
\\2. CANoe ON 
\\3. Tool RBS ON. Active Warning message id 234 at Coding and adaptation 0320. Active Warning light id 9 at Coding and adaptation 0325 
\\3.1. Diagnose(Coding and Adaption.Kodierwert (0x0392).Gurtwarnung USA) == inaktiv
\\3.2. Diagnose Coding and Adaption 0392.Front.Gurtwarnung Fahrer == aktiv 
4. KL 15 OFF  then ON</t>
  </si>
  <si>
    <t xml:space="preserve">Check The system shall change to the INTERNAL state (SBR_FRONT_ON_BLINK) if the system is in the INTERNAL state (SBR_FRONT_OFF) AND as soon as the system receives the following condition: 
INTERNAL (SBR_FRONT_WARN) == TRUE 
AND 
CAN (WBA_Fahrstufe_02) == 3
AND 
s_KBI_V_Digital_kmh&gt; p_Einschaltschwelle_1 (24 km / h)) </t>
  </si>
  <si>
    <t xml:space="preserve">1. Ignition ON 
\\2. CANoe ON 
\\3. Tool RBS ON. Active Warning message id 234 at Coding and adaptation 0320. Active Warning light id 9 at Coding and adaptation 0325 </t>
  </si>
  <si>
    <t xml:space="preserve">Check The system shall change to the INTERNAL state (SBR_FRONT_ON_BLINK) if the system is in the INTERNAL state (SBR_FRONT_OFF) AND as soon as the system receives the following condition: 
INTERNAL (SBR_FRONT_WARN) == TRUE 
AND 
CAN (WBA_Fahrstufe_02) == 4
AND 
s_KBI_V_Digital_kmh&gt; p_Einschaltschwelle_1 (24 km / h)) </t>
  </si>
  <si>
    <t xml:space="preserve">Check The system shall change to the INTERNAL state (SBR_FRONT_ON_BLINK) if the system is in the INTERNAL state (SBR_FRONT_OFF) AND as soon as the system receives the following condition: 
INTERNAL (SBR_FRONT_WARN) == TRUE 
AND 
CAN (WBA_Fahrstufe_02) == 5
AND 
s_KBI_V_Digital_kmh&gt; p_Einschaltschwelle_1 (24 km / h)) </t>
  </si>
  <si>
    <t>Check The system shall reset timer_BLINK and restart it if the system is in the INTERNAL state (SBR_FRONT_ON_BLINK) 
AND 
if p_Gurtwarnung_Fahrer == 1 (active) 
AND 
as soon as VALUECHANGE (CAN (AB_Gurtwarn_VF); 0 (no warning); 1 (warning message off)).</t>
  </si>
  <si>
    <t xml:space="preserve">Check The system shall reset timer_BLINK and restart it if the system is in the INTERNAL state (SBR_FRONT_ON_BLINK) 
AND 
if p_Gurtwarnung_Beifahrer == 1 (active) 
AND 
as soon as VALUECHANGE (CAN (AB_Gurtwarn_VB); 0 (no warning); 1 (warning message off)).
</t>
  </si>
  <si>
    <t>Check The system shall set the signal s_bewarnt_VF = 1 (guarded) as soon as the system receives the following conditions: 
STATECHANGE [INTERNAL (SBR_FRONT_ON_BLINK), INTERNAL (SBR_FRONT_ON_STAT)] 
AND 
CAN (AB_Gurtwarn_VF) == 1 (triggering the belt warning) 
AND 
p_Gurtwarnung_Fahrer == 1 (active) 
AND 
p_timer_BLINK == expired</t>
  </si>
  <si>
    <t>Check The system shall set the signal s_bewarnt_VB = 1 (guarded) as soon as the system receives the following conditions: 
STATECHANGE [INTERNAL (SBR_FRONT_ON_BLINK), INTERNAL (SBR_FRONT_ON_STAT)] 
AND 
CAN (AB_Gurtwarn_VB) == 1 (triggering the belt warning) 
AND 
p_Gurtwarnung_Beahrahrer == 1 (active) 
AND 
p_timer_BLINK == expired</t>
  </si>
  <si>
    <t>Check The system shall set s_Abbruch_R-Gang == 1(Cancellation registered) if the system is in the INTERNAL state (SBR_FRONT_ON_BLINK) 
AND 
as soon as the system receives CAN (WBA_Fahrstufe_02) == 2 (Position_R).</t>
  </si>
  <si>
    <t xml:space="preserve">Check The system shall set s_Abbruch_R-Gang == 0(no cancellation registered) as soon as the sysem receives STATECHANGE [INTERNAL (KL15) == FALSE, INTERNAL (KL15) == TRUE]. </t>
  </si>
  <si>
    <t>Check The system shall set the signal s_Abbruch_R-Gang == 0(no cancellation registered) if s_Abbruch_R-Gang == 1 (Cancellation registered) 
AND as soon as INTERNAL (SBR_FRONT_WARN) == FALSE</t>
  </si>
  <si>
    <t>Check The system shall display the warning message GurtTon(Warn#243) in sync with the warning and status light WL_Gurt_1</t>
  </si>
  <si>
    <t>Check The system shall be in the state 
Change INTERNAL (SBR_FRONT_ON_BLINK) if the system is in the INTERNAL state (SBR_FRONT_ON_STAT) 
AND as soon as the system receives the following condition: 
INTERNAL(KL15) == TRUE 
AND 
CAN(WBA_Fahrstufe_02) != 1 (Position_P) 
AND 
CAN(WBA_Fahrstufe_02) != 2 (Position_R) 
AND 
 [CAN(AB_Gurtwarn_VF) == 1 (Release the belt warning) 
AND 
p_Gurtwarnung_Fahrer == 1 (active) 
AND 
s_bewarnt_VF == 0 (not guarded)] 
AND
[s_Abbruch_R-Gang == 0 (no demolition registered)  (by Blink state then KL15 off then ON)
AND 
s_KBI_V_Digital_kmh &gt; p_Einschaltschwelle_1 (24 km/h)] 
AND 
NOT TIMEOUT(Airbag_01)</t>
  </si>
  <si>
    <t>Check The system shall be in the state 
Change INTERNAL (SBR_FRONT_ON_BLINK) if the system is in the INTERNAL state (SBR_FRONT_ON_STAT) 
AND as soon as the system receives the following condition: 
INTERNAL(KL15) == TRUE 
AND 
CAN(WBA_Fahrstufe_02) != 1 (Position_P) 
AND 
CAN(WBA_Fahrstufe_02) != 2 (Position_R) 
AND 
[CAN(AB_Gurtwarn_VB) == 1 (Gurtwanrung_ausloesen) 
AND 
p_Gurtwarnung_Beifahrer == 1 (active) 
AND 
s_bewarnt_VB == 0 (not guarded)] 
AND
[s_Abbruch_R-Gang == 1 (By Blink state then send CAN(WBA_Fahrstufe_02) ==2 )
AND 
s_KBI_V_Digital_kmh &gt; p_Einschaltschwelle_2 (10 km/h)] 
AND 
NOT TIMEOUT(Airbag_01)</t>
  </si>
  <si>
    <t>Check The system shall be in the state 
Change INTERNAL (SBR_FRONT_ON_BLINK) if the system is in the INTERNAL state (SBR_FRONT_ON_STAT) 
AND as soon as the system receives the following condition: 
INTERNAL(KL15) == TRUE 
AND 
CAN(WBA_Fahrstufe_02) != 1 (Position_P) 
AND 
CAN(WBA_Fahrstufe_02) != 2 (Position_R) 
AND 
[CAN(AB_Gurtwarn_VB) == 1 (Gurtwanrung_ausloesen) 
AND 
p_Gurtwarnung_Beifahrer == 1 (active) 
AND 
s_bewarnt_VB == 0 (not guarded)] 
AND
[s_Abbruch_R-Gang == 0 (no demolition registered)  (by(SBR_FRONT_ON_BLINK),
 s_Abbruch_R-Gang == 1 then (SBR_FRONT_WARN) == FALSE)
AND 
s_KBI_V_Digital_kmh &gt; p_Einschaltschwelle_1 (24 km/h)] 
AND 
NOT TIMEOUT(Airbag_01)</t>
  </si>
  <si>
    <t>Check The system shall set the signal s_US_Init = 0 
If the system is in the INTERNAL state (SBR_FRONT_OFF) 
AND As soon as the system receives the following condition, 
TIMEOUT (Airbag_01) 
AND 
INTERNAL (KL15) == TRUE</t>
  </si>
  <si>
    <t xml:space="preserve">Check The system shall set the signal s_US_Init == 1(Execute initial phase) if p_Gurtwarnung_USA == 1 
AND 
as soon as the system receives STATECHANGE [INTERNAL (KL15) == FALSE, INTERNAL (KL15) == TRUE] with pre-condition = INTERNAL state (SBR_FRONT_OFF) 1
</t>
  </si>
  <si>
    <t>Check The system shall set the signal s_US_Init == 1(Execute initial phase) if p_Gurtwarnung_USA == 1 
AND as soon as the system receives STATECHANGE [INTERNAL (KL15) == FALSE, INTERNAL (KL15) == TRUE] with pre-condition = INTERNAL state (SBR_FRONT_OFF) 2</t>
  </si>
  <si>
    <t xml:space="preserve">Check The system shall set the signal s_US_Init == 1(Execute initial phase) if p_Gurtwarnung_USA == 1 
AND 
as soon as the system receives STATECHANGE [INTERNAL (KL15) == FALSE, INTERNAL (KL15) == TRUE] with pre-condition = INTERNAL state (SBR_FRONT_OFF) 3
</t>
  </si>
  <si>
    <t xml:space="preserve">Check The system shall set the signal s_US_Init == 1(Execute initial phase) if p_Gurtwarnung_USA == 1 
AND 
as soon as the system receives STATECHANGE [INTERNAL (KL15) == FALSE, INTERNAL (KL15) == TRUE]. With precondition = INTERNAL state (SBR_FRONT_ON_BLINK)
</t>
  </si>
  <si>
    <t xml:space="preserve">Check The system shall set the signal s_US_Init == 1(Execute initial phase) if p_Gurtwarnung_USA == 1 
AND 
as soon as the system receives STATECHANGE [INTERNAL (KL15) == FALSE, INTERNAL (KL15) == TRUE]. With precondition = INTERNAL state (SBR_FRONT_ON_STAT) 1
</t>
  </si>
  <si>
    <t xml:space="preserve">Check The system shall set the signal s_US_Init == 1(Execute initial phase) if p_Gurtwarnung_USA == 1 
AND 
as soon as the system receives STATECHANGE [INTERNAL (KL15) == FALSE, INTERNAL (KL15) == TRUE]. With precondition = INTERNAL state (SBR_FRONT_ON_STAT) 2
</t>
  </si>
  <si>
    <t xml:space="preserve">Check The system shall set the signal s_US_Init == 1(Execute initial phase) if p_Gurtwarnung_USA == 1 
AND 
as soon as the system receives STATECHANGE [INTERNAL (KL15) == FALSE, INTERNAL (KL15) == TRUE]. With precondition = INTERNAL state (SBR_FRONT_ON_STAT) 3
</t>
  </si>
  <si>
    <t xml:space="preserve">Check The system shall change to the INTERNAL state (SBR_FRONT_INIT) if the system is in the INTERNAL state (SBR_FRONT_OFF) 
AND as soon as the system receives the following condition: 
s_US_Init == 1(Execute initial phase) 
AND 
{ 
INTERNAL (SBR_FRONT_WARN) == TRUE 
OR 
NOT TIMEOUT (Airbag_01) 
}
</t>
  </si>
  <si>
    <t xml:space="preserve">Check The system shall change to the INTERNAL state (SBR_FRONT_ON_STAT) as long as the system is in the INTERNAL state (SBR_FRONT_OFF) 
AND as soon as the system receives the following condition: 
 TIMEOUT (Airbag_01) 
</t>
  </si>
  <si>
    <t xml:space="preserve">1. Ignition ON 
\\2. CANoe ON 
\\3. Tool RBS ON. Active Warning message id 234 at Coding and adaptation 0320. Active Warning light id 9 at Coding and adaptation 0325 
\\4. Diagnose Coding and Adaption 0392.Front.Gurtwarnung Beifahrer == aktiv 
\\5. Diagnose Coding and Adaption 0392.Front.Gurtwarnung Fahrer == aktiv </t>
  </si>
  <si>
    <t xml:space="preserve">Check The system shall change to the INTERNAL state (SBR_FRONT_ON_STAT) as long as the system is in the INTERNAL state (SBR_FRONT_OFF) 
AND as soon as the system receives the following condition: 
[s_US_Init == 0 (Do not execute initial phase)
 AND 
 INTERNAL(SBR_FRONT_WARN) == TRUE 
 AND 
 s_KBI_V_Digitial_kmh =&lt; p_Einschaltschwelle_1 (24 km/h)] 
</t>
  </si>
  <si>
    <t xml:space="preserve">Check The system shall reset the timer_INIT timer as soon as the system changes to the INTERNAL state (SBR_FRONT_INIT). </t>
  </si>
  <si>
    <t xml:space="preserve">Check The system shall remain in the INTERNAL state (SBR_FRONT_INIT) until the timer_INIT timer expires or is aborted. </t>
  </si>
  <si>
    <t>Check The system shall change to the INTERNAL status (SBR_FRONT_OFF) if the system is in the INTERNAL state (SBR_FRONT_INIT) 
AND as soon as the system receives INTERNAL (SBR_FRONT_WARN) == FALSE.</t>
  </si>
  <si>
    <t xml:space="preserve">Check The system shall change to the INTERNAL state (SBR_FRONT_ON_STAT) if the system is in the INTERNAL state (SBR_FRONT_INIT) when TIMEOUT(Airbag_01) </t>
  </si>
  <si>
    <t xml:space="preserve">1. Ignition ON 
\\2. CANoe ON 
\\3. Tool RBS ON.  Active Warning light id 9 at Coding and adaptation 0325 
</t>
  </si>
  <si>
    <t xml:space="preserve">Check The system shall change to the INTERNAL state (SBR_FRONT_ON_STAT) if the system is in the INTERNAL state (SBR_FRONT_INIT) when  timer_INIT == has expired
 AND 
 INTERNAL(SBR_FRONT_WARN) == TRUE 
 AND 
 [s_KBI_V_Digital_kmh =&lt; p_Einschaltschwelle_1 (24 km/h) </t>
  </si>
  <si>
    <t xml:space="preserve">Check The system shall change to the INTERNAL state (SBR_FRONT_ON_STAT) if the system is in the INTERNAL state (SBR_FRONT_INIT) when timer_INIT == has expired
 AND 
 INTERNAL(SBR_FRONT_WARN) == TRUE 
AND CAN(WBA_Fahrstufe_02) == 1 (Position_P) </t>
  </si>
  <si>
    <t xml:space="preserve">Check The system shall change to the INTERNAL state (SBR_FRONT_ON_STAT) if the system is in the INTERNAL state (SBR_FRONT_INIT) when timer_INIT == has expired
 AND 
 INTERNAL(SBR_FRONT_WARN) == TRUE 
AND CAN(WBA_Fahrstufe_02) == 2 (Position_R) </t>
  </si>
  <si>
    <t xml:space="preserve">Check The system shall change to the INTERNAL state (SBR_FRONT_ON_BLINK) if the system is in the INTERNAL state (SBR_FRONT_INIT) 
AND as soon as the system receives the following condition: 
INTERNAL (SBR_FRONT_WARN) == TRUE 
AND 
CAN (WBA_Fahrstufe_02)! = 1 (Position_P) 
AND 
CAN (WBA_Fahrstufe_02)! = 2 (Position_R) 
AND 
s_KBI_V_Digitial_kmh&gt; p_Einschaltschwelle_1 (24 km / h)
</t>
  </si>
  <si>
    <t>Check The system shall use the last valid value for below CAN signals as worst case behavior if the system detects a TIMEOUT (Airbag_01)</t>
  </si>
  <si>
    <t xml:space="preserve">Check The system shall not display any visual seat belt warnings for the rear seats if p_Icon_Anzeigen == 0 (no) is coded. </t>
  </si>
  <si>
    <t>1. Ignition ON
\\2. CANoe ON
\\3. Tool RBS ON
\\4.Diagnose
\\Coding and Adaption.Gurtwarnung(0x0392).Anzeigedauer Icon == 62
\\5.Diagnose
\\Coding and Adaption.Gurtwarnung(0x0392).Fahrtunterbrechung == 0
\\6.Diagnose
\\Coding and Adaption.Gurtwarnung(0x0392).4-Sitzer == nein 
\\7. Diagnose
\\Coding and Adaption.Gurtwarnung(0x0392).Geschwindigkeitsschwelle Zustandswechsel == 24 
\\8. Diagnose(Coding and Adaption.Gurtwarnung Hinten (0x0392).Anzeige rot blinkend) == 1
\\9. Diagnose(Coding and Adaption.Gurtwarnung Hinten (0x0392).Icon Anzeigen) == 0</t>
  </si>
  <si>
    <t xml:space="preserve">Check The system shall set the value s_REAR_INIT = 0(Do not execute initial phase) as soon as the system receives STATECHANGE [INTERNAL (KL15) == FALSE, INTERNAL (KL15) == TRUE)] 
AND 
INTERNAL (KL15) == FALSE for a period of &lt;p_Fahrtunterbrechung. </t>
  </si>
  <si>
    <t>1. Ignition ON
\\2. CANoe ON
\\3. Tool RBS ON
\\4.Diagnose
\\Coding and Adaption.Gurtwarnung(0x0392).Anzeigedauer Icon == 62
\\5.Diagnose
\\Coding and Adaption.Gurtwarnung(0x0392).Fahrtunterbrechung == 5
\\6.Diagnose
\\Coding and Adaption.Gurtwarnung(0x0392).4-Sitzer == nein 
\\7. Diagnose
\\Coding and Adaption.Gurtwarnung(0x0392).Geschwindigkeitsschwelle Zustandswechsel == 24 
\\8. Diagnose(Coding and Adaption.Gurtwarnung Hinten (0x0392).Anzeige rot blinkend) == 1</t>
  </si>
  <si>
    <t>1. Ignition ON
\\2. CANoe ON
\\3. Tool RBS ON
\\4.Diagnose
\\Coding and Adaption.Gurtwarnung(0x0392).Anzeigedauer Icon == 20
\\5.Diagnose
\\Coding and Adaption.Gurtwarnung(0x0392).Fahrtunterbrechung == 1
\\6.Diagnose
\\Coding and Adaption.Gurtwarnung(0x0392).4-Sitzer == nein 
\\7. Diagnose
\\Coding and Adaption.Gurtwarnung(0x0392).Geschwindigkeitsschwelle Zustandswechsel == 24 
\\8. Diagnose(Coding and Adaption.Gurtwarnung Hinten (0x0392).Anzeige rot blinkend) == 1</t>
  </si>
  <si>
    <t>1. Ignition ON
\\2. CANoe ON
\\3. Tool RBS ON
\\4.Diagnose
\\Coding and Adaption.Gurtwarnung(0x0392).Anzeigedauer Icon == 62
\\5.Diagnose
\\Coding and Adaption.Gurtwarnung(0x0392).Fahrtunterbrechung == 3
\\6.Diagnose
\\Coding and Adaption.Gurtwarnung(0x0392).4-Sitzer == nein 
\\7. Diagnose
\\Coding and Adaption.Gurtwarnung(0x0392).Geschwindigkeitsschwelle Zustandswechsel == 24 
\\8. Diagnose(Coding and Adaption.Gurtwarnung Hinten (0x0392).Anzeige rot blinkend) == 1</t>
  </si>
  <si>
    <t xml:space="preserve">Check The system shall change to the INTERNAL state (SBR_REAR_OFF) if the system is in the INTERNAL state (SBR_REAR_DISPLAY) 
AND as soon as the system receives the following condition: INTERNAL (KL15) == TRUE 
AND 
timer_REAR == has expired 
</t>
  </si>
  <si>
    <t xml:space="preserve">Check The system shall change to the INTERNAL state (SBR_REAR_OFF) if the system is in the INTERNAL state (SBR_REAR_DISPLAY) 
AND as soon as the system receives the following condition: INTERNAL (KL15) == FALSE 
</t>
  </si>
  <si>
    <t xml:space="preserve">The system shall change to the INTERNAL state (SBR_REAR_OFF) if the system is in the INTERNAL state (SBR_REAR_INIT) 
AND as soon as the system receives the following conditions: 
timer_REAR == has expired ) 
</t>
  </si>
  <si>
    <t xml:space="preserve">The system shall change to the INTERNAL state (SBR_REAR_OFF) if the system is in the INTERNAL state (SBR_REAR_INIT) 
AND as soon as the system receives the following conditions: 
INTERNAL (KL15) == FALSE 
</t>
  </si>
  <si>
    <t xml:space="preserve">Check The system shall set s_vehicle_has_driven = 1 if the system is in the INTERNAL state (SBR_REAR_INIT) 
AND 
As soon as the system receives the following condition: 
INTERNAL (FZ_faehrt) == TRUE.
</t>
  </si>
  <si>
    <t xml:space="preserve">Check The system shall set the signal s_vehicle_has_driven = 0 (vehicle has not driven) once the system is in the INTERNAL state (SBR_REAR_INIT). </t>
  </si>
  <si>
    <t xml:space="preserve">1. Ignition ON
 \\2. CANoe ON
 \\3. Tool RBS ON
 \\4.Diagnose
 \\Coding and Adaption.Gurtwarnung(0x0392).Anzeigedauer Icon == 40
 \\5.Diagnose
 \\Coding and Adaption.Gurtwarnung(0x0392).Fahrtunterbrechung == 0
 \\6.Diagnose
 \\Coding and Adaption.Gurtwarnung(0x0392).4-Sitzer == nein
 \\7.Diagnose
 \\Coding and Adaption.Gurtwarnung(0x0392).Geschwindigkeitsschwelle Zustandswechsel == 24
\\8. Diagnose(Coding and Adaption.Gurtwarnung Hinten (0x0392).Anzeige rot blinkend) == 1
 \\9.Door all closed 
</t>
  </si>
  <si>
    <t>1.Klemmen_Status_01
 \\ZAS_KL_15 == 0
\\ 2. Wait 3s
\\ 3.Klemmen_Status_01
 \\ZAS_KL_15 == 1 
\\4. Speed &gt; 0 km (go state (SBR_REAR_DISPLAY) , start Rear_timer ) 
\\5. Wait 12s 
\\6. Speed = 0 km
 \\7. CAN (ZV_FT_offen) == 1 (FT_opened)</t>
  </si>
  <si>
    <t>7. After 50s, three seatbelt are disappeared and appeared immediately (icon 0x1005 at position 1,2, 3)</t>
  </si>
  <si>
    <t xml:space="preserve">1.Klemmen_Status_01
 \\ZAS_KL_15 == 0
\\ 2. Wait 3s
\\ 3.Klemmen_Status_01
 \\ZAS_KL_15 == 1 
\\4. Speed &gt; 0 km (go state (SBR_REAR_DISPLAY) , start Rear_timer ) 
\\5. Speed = 0 km
  \\6. CAN (ZV_BT_offen) == 1 (BT_opened)
 </t>
  </si>
  <si>
    <t>6. After 62s (from step 4), three seatbelt are disappeared and appeared immediately (icon 0x1005 at position 1,2,3)</t>
  </si>
  <si>
    <t xml:space="preserve">1.Klemmen_Status_01
 \\ZAS_KL_15 == 0
\\ 2. Wait 3s
\\ 3.Klemmen_Status_01
 \\ZAS_KL_15 == 1 
\\4. Speed &gt; 0 km (go state (SBR_REAR_DISPLAY) , start Rear_timer ) 
\\5. Speed = 0 km
 \\6. CAN (ZV_HFS_offen) == 1 (open)
 </t>
  </si>
  <si>
    <t xml:space="preserve">1.Klemmen_Status_01
 \\ZAS_KL_15 == 0
\\ 2. Wait 3s
\\ 3.Klemmen_Status_01
 \\ZAS_KL_15 == 1 
\\4. Speed &gt; 0 km (go state (SBR_REAR_DISPLAY) , start Rear_timer ) 
\\5. Speed = 0 km
 \\6. CAN (ZV_HBFS_offen) == 1 (open) (set the s_REAR_INIT = 1) 
</t>
  </si>
  <si>
    <t xml:space="preserve">\\1. Turn off KL15. Waitting more than 60s (time &gt;(0x0392).Fahrtunterbrechung)
\\2. Turn On KL 15 
\\AND Gauge --&gt; Speed == 0
\\AND 
\\CAN (ZV_FT_offen) == 1 (FT_opened) </t>
  </si>
  <si>
    <t>1. Display left rear seatbelt (icon 0x1000) at position 1</t>
  </si>
  <si>
    <t>1.Turn off KL15 and wait more than 60 seconds.
 \\2.Airbag_02
 \\AB_Gurtschloss_Reihe2_FA == 3
\\AB_Gurtschloss_Reihe2_MI == 0
\\AB_Gurtschloss_Reihe2_BF == 1
\\ 3.Klemmen_Status_01
 \\ZAS_KL_15 == 1
\\ 4.WBA_03
\\ WBA_Fahrstufe_02 == 3
\\ 5.Display Speed == 5 km/h</t>
  </si>
  <si>
    <t>5. Display left green rear seatbelt (icon 0x1000) at position 1</t>
  </si>
  <si>
    <t>1.Klemmen_Status_01
 \\ZAS_KL_15 == 0
\\Wait more than 1 minute
\\2. Klemmen_Status_01
 \\ZAS_KL_15 == 1
\\3. Gauge --&gt; Speed == 0
\\4. CAN (ZV_BT_offen) == 1 (BT_opened) 
\\5. Airbag_02
\\AB_Gurtschloss_Reihe2_FA == 3</t>
  </si>
  <si>
    <t>5. Display green rear seatbelt (icon 0x1000) on the right (position 2)</t>
  </si>
  <si>
    <t xml:space="preserve">1.Turn off KL15 and wait 60 seconds.
 \\2.Airbag_02
 \\AB_Gurtschloss_Reihe2_FA == 3
\\AB_Gurtschloss_Reihe2_MI == 0
\\AB_Gurtschloss_Reihe2_BF == 1
\\ 3.Klemmen_Status_01
 \\ZAS_KL_15 == 1
</t>
  </si>
  <si>
    <t>5. Display green rear seatbelt on the right (icon 0x1000 at position 2)</t>
  </si>
  <si>
    <t xml:space="preserve">1.Klemmen_Status_01
 \\ZAS_KL_15 == 0
\\ 2. Wait more than 1 minute
\\ 3.Klemmen_Status_01
 \\ZAS_KL_15 == 1 
\\4.Gauge --&gt; Speed == 0
\\5.Airbag_02
 \\AB_Gurtschloss_Reihe2_BF == 3
</t>
  </si>
  <si>
    <t>1.Turn off KL15 and wait 60 seconds.
 \\2.Airbag_02
 \\AB_Gurtschloss_Reihe2_FA == 0
\\AB_Gurtschloss_Reihe2_MI == 0
\\AB_Gurtschloss_Reihe2_BF == 1
\\ 3.Klemmen_Status_01
 \\ZAS_KL_15 == 1
\\ 4.Airbag_02
\\AB_Gurtschloss_Reihe2_BF == 3</t>
  </si>
  <si>
    <t>1. Turn OFF KL15 and wait more than 1 minute
\\2. Turn ON KL15
\\3.  Gauge --&gt; Speed == 0
\\4.  CAN (ZV_BT_offen) == 1 (BT_opened) 
\\5. Airbag_02
\\AB_Gurtschloss_Reihe2_BF == 3</t>
  </si>
  <si>
    <t>5. Display green rear seatbelt on the left (icon 0x1000 at position 1)</t>
  </si>
  <si>
    <t xml:space="preserve">1.Turn off KL15 and wait 60 seconds.
 \\2.Airbag_02
 \\AB_Gurtschloss_Reihe2_FA == 0
\\AB_Gurtschloss_Reihe2_MI == 0
\\AB_Gurtschloss_Reihe2_BF == 3
\\ 3.Klemmen_Status_01
 \\ZAS_KL_15 == 1
</t>
  </si>
  <si>
    <t>1.Turn off KL15
\\ 2.Airbag_02
 \\AB_Gurtschloss_Reihe2_FA == 3
\\ 3.Klemmen_Status_01
 \\ZAS_KL_15 == 1
 \\4.Display Speed == 30 km/h
 \\5.WBA_03
\\ WBA_Fahrstufe_02 == 3
 \\6.Airbag_02
 \\AB_Gurtschloss_Reihe2_FA == 1
 \\7.Klemmen_Status_01
 \\ZAS_KL_15 == 0</t>
  </si>
  <si>
    <t>7. When KL15 turns off, Warning Message Nr.421 (Sound) is not Display.
\\No rear seatlbelt display on cluster</t>
  </si>
  <si>
    <t>1.Turn off KL15
 \\2.Airbag_02
\\ AB_Gurtschloss_Reihe2_FA == 3 
\\AB_Gurtschloss_Reihe2_MI == 3
\\AB_Gurtschloss_Reihe2_BF == 3
\\ 3.Klemmen_Status_01
 \\ZAS_KL_15 == 1
\\ 4.Display Speed == 30 km/h
\\ 5.WBA_03
\\ WBA_Fahrstufe_02 == 3
\\ 6.Airbag_02
\\ AB_Gurtschloss_Reihe2_FA == 1
 \\7. Wait 60 seconds</t>
  </si>
  <si>
    <t>7. Nr.421 (Sound) is not Display.
\\Not display left rear seatbelt (icon 0x1005 at position 1) on cluster</t>
  </si>
  <si>
    <t xml:space="preserve">1.Turn off KL15
 \\2.Airbag_02
 \\AB_Gurtschloss_Reihe2_FA == 3
\\AB_Gurtschloss_Reihe2_MI == 3
\\AB_Gurtschloss_Reihe2_BF == 3
 \\3.Klemmen_Status_01
\\ ZAS_KL_15 == 1
 \\4.Display Speed == 30 km/h
\\ 5.WBA_03
\\ WBA_Fahrstufe_02 == 3
 \\6.Airbag_02
\\ AB_Gurtschloss_Reihe2_FA == 1
\\AB_Gurtschloss_Reihe2_MI == 1
\\AB_Gurtschloss_Reihe2_BF ==1
\\7.Airbag_02
\\ AB_Gurtschloss_Reihe2_FA ==3
\\AB_Gurtschloss_Reihe2_MI == 3
\\AB_Gurtschloss_Reihe2_BF ==3
\\8.Airbag_02
\\ AB_Gurtschloss_Reihe2_FA == 0
\\AB_Gurtschloss_Reihe2_MI == 0
\\AB_Gurtschloss_Reihe2_BF ==0
</t>
  </si>
  <si>
    <t>7. Nr.421 (Sound) is not Display.
\\8. Not display any rear seatbelt on cluster</t>
  </si>
  <si>
    <t xml:space="preserve">1.Turn off KL15
\\ 2.Airbag_02
 \\AB_Gurtschloss_Reihe2_FA == 3
 \\3.Klemmen_Status_01
 \\ZAS_KL_15 == 1
 \\4.WBA_03
 \\WBA_Fahrstufe_02 == 3
 \\5.Display Speed == 30 km/h (start Rear_timer)
\\6. Wait 30s
\\ 7. Airbag_02
 \\AB_Gurtschloss_Reihe2_FA == 1
 \\8.Display Speed == 0 km/h
 \\9. 
\\CAN(ZV_FT_offen) == 1 (FT_geöffnet) 
</t>
  </si>
  <si>
    <t>7. Left red read seatbelt (icon 0x1005 at position 1) is blinking on 30s.
\\Acoustics: Gurtlichtton on 30s.
\\9. After 30s, no tone is generated.
\\ Left red read seatbelt (icon 0x1005 at position 1) disappear and appear immediately (statically icon)</t>
  </si>
  <si>
    <t xml:space="preserve">1.Turn off KL15
\\ 2.Airbag_02
 \\AB_Gurtschloss_Reihe2_FA == 3
 \\3.Klemmen_Status_01
 \\ZAS_KL_15 == 1
 \\4.WBA_03
 \\WBA_Fahrstufe_02 == 3 OR 4 OR 5
 \\5.Display Speed == 30 km/h (start Rear_timer)
\\6. Wait 20s
\\ 7.Airbag_02
 \\AB_Gurtschloss_Reihe2_FA == 2
 \\8.Display Speed == 0 km/h
 \\9. CAN(ZV_BT_offen) == 1 (BT_geöffnet) 
</t>
  </si>
  <si>
    <t>7. Left red read seatbelt (icon 0x1005 at position 1) is blinking on 40s.
\\Acoustics: Gurtlichtton on 40s.
\\9. After 40s, no tone is generated.
\\ Left red read seatbelt (icon 0x1005 at position 1) disappear and appear immediately  (statically icon)</t>
  </si>
  <si>
    <t xml:space="preserve">1.Turn off KL15
\\ 2.Airbag_02
 \\AB_Gurtschloss_Reihe2_BF == 3
 \\3.Klemmen_Status_01
 \\ZAS_KL_15 == 1
 \\4.WBA_03
 \\WBA_Fahrstufe_02 == 3 OR 4 OR 5
 \\5.Display Speed == 30 km/h (start Rear_timer)
\\6. Wait 30s
\\ 7.Airbag_02
 \\AB_Gurtschloss_Reihe2_BF == 1
 \\8.Display Speed == 0 km/h
 \\9. CAN(ZV_HFS_offen) == 1 (offen) 
</t>
  </si>
  <si>
    <t>7. Right red read seatbelt (icon 0x1005 at position 3) is blinking on 20s.
\\Acoustics: Gurtlichtton on 20s.
\\9. After 20s, no tone is generated.
\\ Right red read seatbelt (icon 0x1005 at position 3) disappear and appear immediately  (statically icon)</t>
  </si>
  <si>
    <t xml:space="preserve">1.Turn off KL15
\\ 2.Airbag_02
 \\AB_Gurtschloss_Reihe2_BF == 3
 \\3.Klemmen_Status_01
 \\ZAS_KL_15 == 1
 \\4.WBA_03
 \\WBA_Fahrstufe_02 == 3 OR 4 OR 5
 \\5.Display Speed == 30 km/h (start Rear_timer)
\\6. Wait 15s
\\ 7.Airbag_02
 \\AB_Gurtschloss_Reihe2_BF == 2
 \\8.Display Speed == 0 km/h
 \\9. CAN(ZV_HBFS_offen) == 1 (offen)
</t>
  </si>
  <si>
    <t>7. Right red read seatbelt (icon 0x1005 at position 3) is blinking on 35s.
\\Acoustics: Gurtlichtton on 35s.
\\9. After 35s, no tone is generated.
\\ Right red read seatbelt (icon 0x1005 at position 3) disappear and appear immediately  (statically icon)</t>
  </si>
  <si>
    <t xml:space="preserve">1.Turn off KL15
 \\2.Airbag_02
\\ AB_Gurtschloss_Reihe2_FA == 3
\\ 3.Klemmen_Status_01
 \\ZAS_KL_15 == 1
 \\4.Display Speed == 30 km/h
 \\5.WBA_03
 \\WBA_Fahrstufe_02 == 3
 \\6.Airbag_02
\\ AB_Gurtschloss_Reihe2_FA == 1
 \\7. CAN (WBA_Fahrstufe_02) == 1 (Position_P)
\\AND Gauge --&gt;Speed = 10 km/h
</t>
  </si>
  <si>
    <t>6. Left red rear seatbelt (icon 0x1005 at position 1) is blinking
\\Acoustics: Gurtlichtton is generated
\\7. Left red rear seatbelt (icon 0x1005 at position 1) is static
\\Acoustics: Gurtlichtton is stopped</t>
  </si>
  <si>
    <t>1.Turn off KL15
 \\2.Airbag_02
\\ AB_Gurtschloss_Reihe2_BF == 3
\\ 3.Klemmen_Status_01
 \\ZAS_KL_15 == 1
 \\4.Display Speed == 30 km/h
 \\5.WBA_03
 \\WBA_Fahrstufe_02 == 3
 \\6.Airbag_02
\\ AB_Gurtschloss_Reihe2_BF == 2
 \\7. CAN (WBA_Fahrstufe_02) == 2 (Position_R) 
\\AND Gauge --&gt;Speed = 10 km/h</t>
  </si>
  <si>
    <t>6.Right red rear seatbelt (icon 0x1005 at position 3) is blinking
\\Acoustics: Gurtlichtton is generated
\\7. Right red rear seatbelt (icon 0x1005 at position 3) is static
\\Acoustics: Gurtlichtton is stopped</t>
  </si>
  <si>
    <t xml:space="preserve">1.Turn off KL15
 \\2.Airbag_02 
\\AB_Gurtschloss_Reihe2_FA== 3
 \\3.Klemmen_Status_01 
\\ZAS_KL_15 == 1
 \\4.Gauges Vehicle speed == 30 km/h (vehicle speed &gt; 0x0392.Geschwindigkeitsschwelle EuroNCAP Einschaltschwelle 1)
\\ 5.WBA_03 WBA_Fahrstufe_02 == 3
\\6.Airbag_02 
\\AB_Gurtschloss_Reihe2_FA == 1
</t>
  </si>
  <si>
    <t>6. When Gurtwarnung hinten is activated, check the status of Type, SymBol, Example Text, Anzeigeposition, Acoustics 
ID="WarningMessage_ID421" 
Type: Akustikmeldung 
Symbol: n/a 
Farbe (Color): n/a 
Anzeigeformat (Display format): n/a 
Dynamische Anzeige (Dynamic display): n/a 
Beispieltext1 (Sample text 1): n/a 
Beispieltext2 (Sample text 2): n/a 
Referenzname: Gurt_hi 
quittierbar (acknowledgeable): n/a 
Anzeigeposition: n/a 
Acoustics: Gurtlichtton
\\Left red rear seatbelt (icon 0x1005 at position 1) is blinking</t>
  </si>
  <si>
    <t xml:space="preserve">1.Turn off KL15
 \\2.Airbag_02 
\\AB_Gurtschloss_Reihe2_MI== 3
 \\3.Klemmen_Status_01 
\\ZAS_KL_15 == 1
 \\4.Gauges Vehicle speed == 30 km/h (vehicle speed &gt; 0x0392.Geschwindigkeitsschwelle EuroNCAP Einschaltschwelle 1)
\\ 5.WBA_03 WBA_Fahrstufe_02 == 3
\\6.Airbag_02 
\\AB_Gurtschloss_Reihe2_MI == 1
</t>
  </si>
  <si>
    <t>When Gurtwarnung hinten is activated, check the status of Type, SymBol, Example Text, Anzeigeposition, Acoustics 
ID="WarningMessage_ID421" 
Type: Akustikmeldung 
Symbol: n/a 
Farbe (Color): n/a 
Anzeigeformat (Display format): n/a 
Dynamische Anzeige (Dynamic display): n/a 
Beispieltext1 (Sample text 1): n/a 
Beispieltext2 (Sample text 2): n/a 
Referenzname: Gurt_hi 
quittierbar (acknowledgeable): n/a 
Anzeigeposition: n/a 
Acoustics: Gurtlichtton
\\Middle red rear seatbelt (icon 0x1005 at position 2) is blinking</t>
  </si>
  <si>
    <t xml:space="preserve">1.Turn off KL15
 \\2.Airbag_02 
\\AB_Gurtschloss_Reihe2_MI== 3
\\AB_Gurtschloss_Reihe2_FA== 3
\\AB_Gurtschloss_Reihe2_BF== 3
 \\3.Klemmen_Status_01 
\\ZAS_KL_15 == 1
 \\4.Gauges Vehicle speed == 30 km/h (vehicle speed &gt; 0x0392.Geschwindigkeitsschwelle EuroNCAP Einschaltschwelle 1)
\\ 5.WBA_03 WBA_Fahrstufe_02 == 2
\\6.Airbag_02 
\\AB_Gurtschloss_Reihe2_MI ==2
</t>
  </si>
  <si>
    <t>6. Middle rear seatbelt (MI_unbuckled_blink) is blinking in 60s</t>
  </si>
  <si>
    <t xml:space="preserve">1.Turn off KL15 and wait 60 seconds.
 \\2.Airbag_02
\\ AB_Gurtschloss_Reihe2_BF == 3
 \\3.Airbag_02
 \\AB_Gurtschloss_Reihe2_FA == 3
\\ 4.Klemmen_Status_01
\\ ZAS_KL_15 == 1
\\ 5.Display Speed == 30 km/h
\\ 6.WBA_03
 \\WBA_Fahrstufe_02 == 3
 \\7.Airbag_02
 \\AB_Gurtschloss_Reihe2_BF == 1
  \\8. Airbag_02
 \\AB_Gurtschloss_Reihe2_BF == 3
 \\9.Airbag_02
 \\AB_Gurtschloss_Reihe2_BF == 1 </t>
  </si>
  <si>
    <t>9. Warning message Nr.421 (Sound) is output for 62 seconds. 
\\Right red seatbelt (icon 0x1005 at position 3) is blinking on 62s</t>
  </si>
  <si>
    <t xml:space="preserve">1.Turn off KL15 and wait 60 seconds.
 \\2.Airbag_02
\\ AB_Gurtschloss_Reihe2_BF == 3
 \\3.Airbag_02
 \\AB_Gurtschloss_Reihe2_FA == 3
\\ 4.Klemmen_Status_01
\\ ZAS_KL_15 == 1
\\ 5.Display Speed == 30 km/h
\\ 6.WBA_03
 \\WBA_Fahrstufe_02 == 3
 \\7.Airbag_02
 \\AB_Gurtschloss_Reihe2_BF == 1
 \\8.Wait 10 seconds after first outputting the sound source (Time&gt; p_timer_Akustikunterdrückung (5 seconds))
 \\9.Airbag_02
 \\AB_Gurtschloss_Reihe2_FA == 1 </t>
  </si>
  <si>
    <t>9. Warning message Nr.421 (Sound) is output for 62 seconds. 
\\Left red seatbelt (icon 0x1005 at position 1) is blinking on 62s</t>
  </si>
  <si>
    <t>1.Turn off KL15 and wait 60 seconds.
\\ 2.Airbag_02
 \\AB_Gurtschloss_Reihe2_BF == 3
\\ 3.Klemmen_Status_01
 \\ZAS_KL_15 == 1
\\ 4.Display Speed == 30 km/h
\\ 5.WBA_03
 \\WBA_Fahrstufe_02 == 3
 \\6.Airbag_02
\\ AB_Gurtschloss_Reihe2_BF == 1</t>
  </si>
  <si>
    <t xml:space="preserve"> Nr.421 is played in a loop (for 62 seconds)</t>
  </si>
  <si>
    <t>1.Turn off KL15 and wait 60 seconds.
\\ 2.Airbag_02
 \\AB_Gurtschloss_Reihe2_BF == 3
\\ 3.Klemmen_Status_01
 \\ZAS_KL_15 == 1
\\ 4.Display Speed == 30 km/h
\\ 5.WBA_03
 \\WBA_Fahrstufe_02 == 3
 \\6.Airbag_02
\\ AB_Gurtschloss_Reihe2_BF == 2</t>
  </si>
  <si>
    <t>1.Turn off KL15 and wait 60 seconds.
\\ 2.Airbag_02
 \\AB_Gurtschloss_Reihe2_BF == 3
 \\AB_Gurtschloss_Reihe2_FA == 3
\\ 3.Klemmen_Status_01
 \\ZAS_KL_15 == 1
\\ 4.Display Speed == 30 km/h
\\ 5.WBA_03
 \\WBA_Fahrstufe_02 == 3
 \\6.Airbag_02
\\ AB_Gurtschloss_Reihe2_BF == 1
\\7. Waiting 10s (time &gt; p_timer_Akustikunterdrückung (5 seconds))
\\8. AB_Gurtschloss_Reihe2_FA==1</t>
  </si>
  <si>
    <t xml:space="preserve">8. Warning message Nr.421 is output for a single tone and the Left rear seat belt (icon 0x1005 at position 1) is blinking at the same time.
</t>
  </si>
  <si>
    <t>1.Airbag_02
\\AB_Gurtschloss_Reihe2_BF == 3
\\2.Airbag_02
\\AB_Gurtschloss_Reihe2_FA == 3
\\3.Klemmen_Status_01
\\ZAS_KL_15 == 1
\\4.Display Speed == 30 km/h
\\5.WBA_03
\\WBA_Fahrstufe_02 == 3
\\6.Airbag_02
\\AB_Gurtschloss_Reihe2_BF == 1
\\7.Wait 3 seconds after first outputting the sound source (time =&lt;p_timer_Akustikunterdrückung (5 seconds) )
\\8.Airbag_02
\\AB_Gurtschloss_Reihe2_FA == 1</t>
  </si>
  <si>
    <t xml:space="preserve">8. Both FA and BF rear seatbelt are blinking. Warning #421 is output 
\\After 50s (from step 5), warning 421 is stop and both FA and BF rear seatbelt are disappear
</t>
  </si>
  <si>
    <t>1.Turn off KL15 and wait 60 seconds.
 \\2.Airbag_02
 \\AB_Gurtschloss_Reihe2_FA == 3
\\ 3.Klemmen_Status_01
\\ ZAS_KL_15 == 1
\\ 4.Display Speed == 30 km/h
\\ 5.WBA_03
 \\WBA_Fahrstufe_02 == 3
\\ 6.Airbag_02
 \\AB_Gurtschloss_Reihe2_FA == 1
 \\Please enter the value as soon as possible after 7 steps.
 \\7.Airbag_02
\\ AB_Gurtschloss_Reihe2_FA == 3
\\ 8.Airbag_02
\\ AB_Gurtschloss_Reihe2_FA= 0
\\ AB_Gurtschloss_Reihe2_BF= 0
\\ AB_Gurtschloss_Reihe2_MI= 0</t>
  </si>
  <si>
    <t>8. Warning Message Nr. 421 is not Display
\\Not display any rear seatbelt on cluster</t>
  </si>
  <si>
    <t xml:space="preserve">1.Turn off KL15 and wait 60 seconds.
 \\2.Airbag_02
 \\AB_Gurtschloss_Reihe2_FA == 3
\\ 3.Klemmen_Status_01
 \\ZAS_KL_15 == 1
 \\4.Display Speed == 30 km/h
 \\5.WBA_03
 \\WBA_Fahrstufe_02 == 3
 \\6.Airbag_02
 \\AB_Gurtschloss_Reihe2_FA == 1 </t>
  </si>
  <si>
    <t xml:space="preserve">2,6. Not play a warning tone
\\Not display any seat belt warning </t>
  </si>
  <si>
    <t>1.Turn off KL15 
 \\2.Airbag_02
 \\AB_Gurtschloss_Reihe2_MI == 3
 \\AB_Gurtschloss_Reihe2_FA == 3
 \\AB_Gurtschloss_Reihe2_BF == 3
 \\3.Klemmen_Status_01
\\ZAS_KL_15 == 1
 \\4.WBA_03
 \\WBA_Fahrstufe_02 == 3
 \\5.Airbag_02
 \\AB_Gurtschloss_Reihe2_MI == 1
 \\AB_Gurtschloss_Reihe2_BF == 1
 \\AB_Gurtschloss_Reihe2_FA == 1
 \\6.Display Speed == 30 km/h
 \\7.Klemmen_Status_01
 \\ZAS_KL_15 == 0
 \\8.Klemmen_Status_01
 \\ZAS_KL_15 == 1</t>
  </si>
  <si>
    <t xml:space="preserve"> 6. The seatbelt are blinking
 \\8. The seatbelt are not blinking 
</t>
  </si>
  <si>
    <t>1.Turn off KL15 
\\ZAS_KL_15 == 1
 \\2..Airbag_02
 \\AB_Gurtschloss_Reihe2_MI == 3
 \\AB_Gurtschloss_Reihe2_BF == 3
 \\AB_Gurtschloss_Reihe2_FA == 3
\\3.Klemmen_Status_01</t>
  </si>
  <si>
    <t>4. Display 3 green rear seatbelt (icon 0x1000) at position 1,2,3</t>
  </si>
  <si>
    <t xml:space="preserve">1.Turn off KL15 and wait 60 seconds.
\\2.Airbag_02
\\ AB_Gurtschloss_Reihe2_MI == 2
\\ AB_Gurtschloss_Reihe2_FA == 2
\\AB_Gurtschloss_Reihe2_BF == 2
\\3.Klemmen_Status_01
\\ZAS_KL_15 == 1
\\4.Airbag_02
\\AB_Gurtschloss_Reihe2_MI == 3
\\AB_Gurtschloss_Reihe2_BF == 3
\\AB_Gurtschloss_Reihe2_FA == 3 </t>
  </si>
  <si>
    <t xml:space="preserve">4. Display 3 green rear seatbelt (icon 0x1000) at position 1,2,3 </t>
  </si>
  <si>
    <t xml:space="preserve">1.Turn off KL15 and wait 60 seconds.
\\2.Airbag_02
\\ AB_Gurtschloss_Reihe2_MI == 1
\\ AB_Gurtschloss_Reihe2_FA == 1
\\AB_Gurtschloss_Reihe2_BF ==1
\\3.Klemmen_Status_01
\\ZAS_KL_15 == 1
\\4.Airbag_02
\\AB_Gurtschloss_Reihe2_MI == 3
\\AB_Gurtschloss_Reihe2_BF == 3
\\AB_Gurtschloss_Reihe2_FA == 3 </t>
  </si>
  <si>
    <t xml:space="preserve"> 1.Turn off KL15 
 \\2.Airbag_02
 \\AB_Gurtschloss_Reihe2_MI == 3
 \\AB_Gurtschloss_Reihe2_FA == 3
 \\AB_Gurtschloss_Reihe2_BF == 3
 \\3.Klemmen_Status_01
\\ZAS_KL_15 == 1
\\4.WBA_Fahrstufe_02 == 3
 \\5.Airbag_02
 \\AB_Gurtschloss_Reihe2_MI == 1
 \\AB_Gurtschloss_Reihe2_BF == 1
 \\AB_Gurtschloss_Reihe2_FA == 1
 \\6.Gauge--&gt; Speed == 30 km/h
 \\7. While flashing set Airbag_02
 \\AB_Gurtschloss_Reihe2_MI == 3
 \\AB_Gurtschloss_Reihe2_BF == 3
 \\AB_Gurtschloss_Reihe2_FA == 3
</t>
  </si>
  <si>
    <t>7. Display 3 green rear seatbelt (icon 0x1000) at position 1,2,3</t>
  </si>
  <si>
    <t>1.Turn off KL15
\\2.Airbag_02
\\AB_Gurtschloss_Reihe2_MI == 3
\\AB_Gurtschloss_Reihe2_FA == 3
\\AB_Gurtschloss_Reihe2_BF == 3
\\3.Klemmen_Status_01
\\ZAS_KL_15 == 1
\\4.WBA_Fahrstufe_02 == 3
\\5.Airbag_02
\\AB_Gurtschloss_Reihe2_MI == 1
\\AB_Gurtschloss_Reihe2_BF == 1
\\AB_Gurtschloss_Reihe2_FA == 1
\\6.Gauge--&gt; Speed == 30 km/h 
\\7. Gauge --&gt;speed ==0
\\8. CAN (ZV_FT_offen) == 1 (FT_opened)
\\9.Airbag_02
\\AB_Gurtschloss_Reihe2_MI == 3
\\AB_Gurtschloss_Reihe2_BF == 3
\\AB_Gurtschloss_Reihe2_FA == 3</t>
  </si>
  <si>
    <t>9. Display 3 green rear seatbelt (icon 0x1000) at position 1,2,3</t>
  </si>
  <si>
    <t xml:space="preserve">1.Klemmen_Status_01
\\ZAS_KL_15 == 0
\\2.Airbag_02
\\AB_Gurtschloss_Reihe2_MI == 3
\\AB_Gurtschloss_Reihe2_FA == 3
\\AB_Gurtschloss_Reihe2_BF == 3
\\3.Klemmen_Status_01
\\ZAS_KL_15 == 1
\\4. Gauge --&gt; set speed == 40 km/h
\\5.Airbag_02
\\AB_Gurtschloss_Reihe2_MI == 1
\\AB_Gurtschloss_Reihe2_FA == 1
\\AB_Gurtschloss_Reihe2_BF == 1 </t>
  </si>
  <si>
    <t>5. Display 3 red rear seatbelt are flashing</t>
  </si>
  <si>
    <t>1.Klemmen_Status_01
\\ZAS_KL_15 == 0
\\2.Airbag_02
\\AB_Gurtschloss_Reihe2_MI == 3
\\AB_Gurtschloss_Reihe2_FA == 3
\\AB_Gurtschloss_Reihe2_BF == 3
\\3.Klemmen_Status_01
\\ZAS_KL_15 == 1
\\4. Gauge --&gt; set speed == 40 km/h
\\5.Airbag_02
\\AB_Gurtschloss_Reihe2_MI == 2
\\AB_Gurtschloss_Reihe2_FA == 2
\\AB_Gurtschloss_Reihe2_BF ==2</t>
  </si>
  <si>
    <t xml:space="preserve">1.Turn off KL15
\\2.Airbag_02
\\AB_Gurtschloss_Reihe2_MI == 3
\\AB_Gurtschloss_Reihe2_FA == 3
\\AB_Gurtschloss_Reihe2_BF == 3
\\3.Klemmen_Status_01
\\ZAS_KL_15 == 1
\\4. Airbag_02
\\WBA_Fahrstufe_02 == 3
\\5.Gauge--&gt; Speed == 30 km/h 
\\6.Airbag_02
\\AB_Gurtschloss_Reihe2_MI == 1
\\AB_Gurtschloss_Reihe2_BF == 1
\\AB_Gurtschloss_Reihe2_FA == 1
</t>
  </si>
  <si>
    <t>6. Three red rear seatbelt are flashing (icon 0x1005 at position 1, 2, 3) on 62s.
\\Warning #421 is generated</t>
  </si>
  <si>
    <t>1.Turn off KL15 
\\ 2.Airbag_02
\\ AB_Gurtschloss_Reihe2_FA == 3
 \\3.Klemmen_Status_01
 \\ZAS_KL_15 == 1
 \\4.WBA_03
\\ WBA_Fahrstufe_02 == 3
 \\5.Display Speed == 30 km/h
 \\6.Airbag_02
 \\AB_Gurtschloss_Reihe2_FA == 1 
\\7. Airbag_02
 \\AB_Gurtschloss_Reihe2_FA == 3
\\8. Airbag_02
 \\AB_Gurtschloss_Reihe2_FA == 2</t>
  </si>
  <si>
    <t>8. Left Red Rear seatbelt (icon 0x1005 at position 1) flashing for 62seconds. After that Red rear seatbelt is disappeared</t>
  </si>
  <si>
    <t>1.Turn off KL15 
\\ 2.Airbag_02
\\ AB_Gurtschloss_Reihe2_BF == 3
 \\3.Klemmen_Status_01
 \\ZAS_KL_15 == 1
 \\4.WBA_03
\\ WBA_Fahrstufe_02 == 3
 \\5.Display Speed == 35 km/h
 \\6.Airbag_02
 \\AB_Gurtschloss_Reihe2_BF == 1
 \\7.Airbag_02
 \\AB_Gurtschloss_Reihe2_BF == 3
 \\8.Airbag_02
 \\AB_Gurtschloss_Reihe2_BF == 2</t>
  </si>
  <si>
    <t>8. Right Red Rear seatbelt (icon 0x1005 at position 3) flashing for 62seconds. After that right rear seatbelt is disappeared</t>
  </si>
  <si>
    <t>1.Turn off KL15
\\ 2.Airbag_02
\\ AB_Gurtschloss_Reihe2_MI == 3
 \\3.Klemmen_Status_01
 \\ZAS_KL_15 == 1
 \\4.WBA_03
\\ WBA_Fahrstufe_02 == 3 or 4 or 5
 \\5.Display Speed == 30 km/h
 \\6.Airbag_02
 \\AB_Gurtschloss_Reihe2_MI == 1 
 \\7.Airbag_02
 \\AB_Gurtschloss_Reihe2_MI ==3
 \\8.Airbag_02
 \\AB_Gurtschloss_Reihe2_MI == 2</t>
  </si>
  <si>
    <t>8. Middle Red Rear seatbelt (icon 0x1005 at position 2) flashing for 62seconds. After that middle rear seatbelt is disappeared</t>
  </si>
  <si>
    <t xml:space="preserve">1.Turn off KL15
\\2.Airbag_02
\\AB_Gurtschloss_Reihe2_MI == 3
\\AB_Gurtschloss_Reihe2_FA == 3
\\ AB_Gurtschloss_Reihe2_BF == 3
\\ 3.Klemmen_Status_01
 \\ZAS_KL_15 == 1
 \\4.WBA_03
 \\WBA_Fahrstufe_02 == 3
 \\5.Display Speed == 30 km/h
 \\6.Airbag_02
 \\AB_Gurtschloss_Reihe2_MI == 1
 \\AB_Gurtschloss_Reihe2_BF == 1
\\AB_Gurtschloss_Reihe2_FA == 1 </t>
  </si>
  <si>
    <t>3 Red Rear seatbelt not flashing (statically)</t>
  </si>
  <si>
    <t xml:space="preserve">1.Turn off KL15
\\2.Airbag_02
 \\AB_Gurtschloss_Reihe2_FA == 3
 \\3.Klemmen_Status_01
 \\ZAS_KL_15 == 1
 \\4.Airbag_01
\\ AB_Gurtwarn_VF == 1
 \\5.WBA_03
 \\WBA_Fahrstufe_02 == 3
 \\6.Display Speed == 30 km/h
 \\7.Airbag_02
 \\AB_Gurtschloss_Reihe2_FA == 1 </t>
  </si>
  <si>
    <t>7.  Left Red Rear seatbelt (icon 0x1005 at position 1) and WL_Gurt_1 (icon 0x1015 at position 4) is blinks together</t>
  </si>
  <si>
    <t>1.Turn off KL15
\\2.Airbag_02
 \\AB_Gurtschloss_Reihe2_BF == 3
 \\3.Klemmen_Status_01
 \\ZAS_KL_15 == 1
 \\4.WBA_03
 \\WBA_Fahrstufe_02 == 3
 \\5.Display Speed == 30 km/h
 \\6.Airbag_02
 \\AB_Gurtschloss_Reihe2_BF == 1 
 \\7.Airbag_01
\\ AB_Gurtwarn_VF == 1</t>
  </si>
  <si>
    <t>7. Red Rear seatbelt and WL_Gurt_1 is blinks together</t>
  </si>
  <si>
    <t xml:space="preserve">1.Turn off KL15
\\2.Airbag_02
 \\AB_Gurtschloss_Reihe2_BF == 3
\\AB_Gurtschloss_Reihe2_MI == 3
\\AB_Gurtschloss_Reihe2_FA == 3
 \\3.Klemmen_Status_01
 \\ZAS_KL_15 == 1
 \\4.WBA_03
 \\WBA_Fahrstufe_02 == 3
 \\5.Display Speed == 30 km/h
 \\6.Airbag_02
 \\AB_Gurtschloss_Reihe2_BF == 1 
\\AB_Gurtschloss_Reihe2_MI == 1
\\7.Airbag_02
 \\AB_Gurtschloss_Reihe2_FA == 1 </t>
  </si>
  <si>
    <t>6. Right and middle rear seatbelt are flashing (icon 0x1005 at position 2, 3)
\\7. Three seatbelt are flashing (icon 0x1005 at position 1, 2, 3)</t>
  </si>
  <si>
    <t xml:space="preserve">1.Turn off KL15 . 
\\2.Airbag_02
\\ AB_Gurtschloss_Reihe2_FA== 2 
\\3.Klemmen_Status_01
 ZAS_KL_15 == 1 
</t>
  </si>
  <si>
    <t>Left red Rear seatbelt not flashing  (statically)</t>
  </si>
  <si>
    <t xml:space="preserve">1.Turn off KL15 . 
\\2.Airbag_02
\\AB_Gurtschloss_Reihe2_BF == 1 
\\3.Klemmen_Status_01
 ZAS_KL_15 == 1 
</t>
  </si>
  <si>
    <t>Right red Rear seatbelt not flashing  (statically)</t>
  </si>
  <si>
    <t xml:space="preserve">1.Turn off KL15 . 
\\2.TIMEOUT(Airbag_02) 
\\3.Klemmen_Status_01
 ZAS_KL_15 == 1 
</t>
  </si>
  <si>
    <t>3 red Rear seatbelt not flashing  (statically)?</t>
  </si>
  <si>
    <t xml:space="preserve">Left gray Rear seatbelt not flashing </t>
  </si>
  <si>
    <t xml:space="preserve">Right gray Rear seatbelt not flashing </t>
  </si>
  <si>
    <t xml:space="preserve">1.Turn off KL15 . 
\\2.Airbag_02
\\AB_Gurtschloss_Reihe2_MI == 1 
\\3.Klemmen_Status_01
 ZAS_KL_15 == 1 
</t>
  </si>
  <si>
    <t xml:space="preserve">Middle gray Rear seatbelt not flashing </t>
  </si>
  <si>
    <t xml:space="preserve">1.Turn off KL15
\\2.Airbag_02
\\AB_Gurtschloss_Reihe2_FA == 3
\\AB_Gurtschloss_Reihe2_BF == 3
 \\3.Klemmen_Status_01
 \\ZAS_KL_15 == 1
 \\4.WBA_03
 \\WBA_Fahrstufe_02 == 4
 \\5.Display Speed == 28 km/h
 \\6.Airbag_02
 \\AB_Gurtschloss_Reihe2_FA == 1 
\\7. Wait 10 sec.
\\8.Airbag_02
 \\AB_Gurtschloss_Reihe2_BF == 2
</t>
  </si>
  <si>
    <t>8. When the 25-second timer expires after the second operation, FA (icon 0x1005 at position 1) seatbelt static 
\\ When BF timer expired, 2 rear seatbelt FA (icon 0x1005 at position 1) AND BF (icon 0x1005 at position 3) are disappeared</t>
  </si>
  <si>
    <t xml:space="preserve">1.Turn off KL15
\\2.Airbag_02
\\AB_Gurtschloss_Reihe2_FA == 3
\\AB_Gurtschloss_Reihe2_BF == 3
\\AB_Gurtschloss_Reihe2_MI == 3
 \\3.Klemmen_Status_01
 \\ZAS_KL_15 == 1
 \\4.WBA_03
 \\WBA_Fahrstufe_02 == 4
 \\5.Display Speed == 28 km/h
 \\6.Airbag_02
 \\AB_Gurtschloss_Reihe2_FA == 1 
\\7. Wait 10 sec.
\\8.Airbag_02
 \\AB_Gurtschloss_Reihe2_BF == 2
\\9. Wait 15 sec.
\\10.Airbag_02
 \\AB_Gurtschloss_Reihe2_MI == 1
</t>
  </si>
  <si>
    <t>10. After first 25s, FA seatbelt (icon 0x1005 at position 1) is statical. 
\\After 25s (from step 8), BF seatbelt (icon 0x1005 at position 3) is statically.
\\After 25s (from step 10), 3 rear seatbelt are disappeared on cluster</t>
  </si>
  <si>
    <t xml:space="preserve">1.Turn off KL15
\\2.Airbag_02
\\AB_Gurtschloss_Reihe2_FA == 3
 \\3.Klemmen_Status_01
 \\ZAS_KL_15 == 1
 \\4.WBA_03
 \\WBA_Fahrstufe_02 == 3
 \\5.Gauge--&gt; Speed == 26 km/h
 \\6.Airbag_02
 \\AB_Gurtschloss_Reihe2_FA == 2
\\7.CAN (WBA_Fahrstufe_02) == 1 (Position_P)
 \\8.Gauge--&gt; Speed == 19 km/h
</t>
  </si>
  <si>
    <t xml:space="preserve">6. Left Red Rear seatbelt flashing (SBR_REAR_FA_unbuckled_blink) 
\\8. Left red seatbelt is statically (SBR_REAR_FA _unbuckled_warned). </t>
  </si>
  <si>
    <t xml:space="preserve">1.Turn off KL15
\\2.Airbag_02
\\AB_Gurtschloss_Reihe2_MI == 3
 \\3.Klemmen_Status_01
 \\ZAS_KL_15 == 1
 \\4.WBA_03
 \\WBA_Fahrstufe_02 == 3
 \\5.Display Speed == 26 km/h
 \\6.Airbag_02
 \\AB_Gurtschloss_Reihe2_MI == 1
\\7.CAN (WBA_Fahrstufe_02) == 2 (Position_R)
\\8.Gauge--&gt; Speed == 15 km/h
</t>
  </si>
  <si>
    <t>6. Middle Red Rear seatbelt flashing (SBR_REAR_MI_unbuckled_blink) 
\\8 Middle red seatbelt is statically</t>
  </si>
  <si>
    <t xml:space="preserve">1.Turn off KL15
\\2.Airbag_02
\\AB_Gurtschloss_Reihe2_MI == 3
 \\3.Klemmen_Status_01
 \\ZAS_KL_15 == 1
 \\4.WBA_03
 \\WBA_Fahrstufe_02 == 4
 \\5.Display Speed == 40 km/h (stat rear time)
 \\6.Airbag_02
 \\AB_Gurtschloss_Reihe2_MI == 1 
\\7. Gauge --&gt; Speed = 0 and CAN (ZV_FT_offen) == 1 (FT_opened)
</t>
  </si>
  <si>
    <t>6. Middle Red Rear seatbelt flashing (SBR_REAR_MI_unbuckled_blink) 
\\7. Middle red seatbelt is statically (SBR_REAR_MI_unbuckled_warned) after 62s from step 5</t>
  </si>
  <si>
    <t xml:space="preserve">1.Turn off KL15
\\2.Airbag_02
\\AB_Gurtschloss_Reihe2_BF == 3
 \\3.Klemmen_Status_01
 \\ZAS_KL_15 == 1
 \\4.WBA_03
 \\WBA_Fahrstufe_02 == 4
 \\5.Display Speed == 40 km/h
 \\6.Airbag_02
 \\AB_Gurtschloss_Reihe2_BF == 2
\\7. Gauge --&gt; Speed = 0 and CAN (ZV_BT_offen) == 1 (BT_opened)
</t>
  </si>
  <si>
    <t>6. Right Red Rear seatbelt flashing (SBR_REAR_BF_unbuckled_blink) 
\\7. Right red seatbelt is statically
(SBR_REAR_ BF_unbuckled_warned)  after 62s from step 5</t>
  </si>
  <si>
    <t xml:space="preserve">1.Turn off KL15
\\2.Airbag_02
\\AB_Gurtschloss_Reihe2_BF == 3
 \\3.Klemmen_Status_01
 \\ZAS_KL_15 == 1
 \\4.WBA_03
 \\WBA_Fahrstufe_02 == 4
 \\5.Display Speed == 40 km/h
 \\6.Airbag_02
 \\AB_Gurtschloss_Reihe2_BF == 2
\\7. Gauge --&gt; Speed = 0 and CAN (ZV_HFS_offen) == 1 (open)
</t>
  </si>
  <si>
    <t>6. Right Red Rear seatbelt flashing (SBR_REAR_BF_unbuckled_blink) 
\\7. Right red seatbelt is statically
(SBR_REAR_BF_unbuckled_warned)  after 62s from step 5</t>
  </si>
  <si>
    <t xml:space="preserve">1.Turn off KL15
\\2.Airbag_02
\\AB_Gurtschloss_Reihe2_MI == 3
\\AB_Gurtschloss_Reihe2_FA == 3
\\AB_Gurtschloss_Reihe2_BF == 3
 \\3.Klemmen_Status_01
 \\ZAS_KL_15 == 1
 \\4.WBA_03
 \\WBA_Fahrstufe_02 == 4
 \\5.Display Speed == 40 km/h
 \\6.Airbag_02
\\AB_Gurtschloss_Reihe2_MI ==1
\\AB_Gurtschloss_Reihe2_FA == 2
\\AB_Gurtschloss_Reihe2_BF == 1
\\7. Gauge --&gt; Speed = 0 and CAN (ZV_HBFS_offen) == 1 (opened)
</t>
  </si>
  <si>
    <t>6. Three red seatbelt is flashing (SBR_REAR_FA / BF / MI_unbuckled_blink) 
\\7. Three red seatbelt is statically
(SBR_REAR_FA / BF / MI_unbuckled_warned)  after 62s from step 5</t>
  </si>
  <si>
    <t xml:space="preserve">1.Turn off KL15
\\2.Airbag_02
\\AB_Gurtschloss_Reihe2_FA == 3
 \\3.Klemmen_Status_01
 \\ZAS_KL_15 == 1
 \\4.WBA_03
 \\WBA_Fahrstufe_02 == 4
 \\5.Gauge--&gt;set Speed  == 24 km/h
 \\6.Airbag_02
\\AB_Gurtschloss_Reihe2_FA == 1
</t>
  </si>
  <si>
    <t>6. Left rear seatbelt change from green to red</t>
  </si>
  <si>
    <t xml:space="preserve">1.Turn off KL15
\\2.Airbag_02
\\AB_Gurtschloss_Reihe2_BF == 3
 \\3.Klemmen_Status_01
 \\ZAS_KL_15 == 1
 \\4.WBA_03
 \\WBA_Fahrstufe_02 == 4
 \\5.Gauge--&gt;set Speed == 20 km/h
 \\6.Airbag_02
\\AB_Gurtschloss_Reihe2_BF == 1
</t>
  </si>
  <si>
    <t>6. Right rear seatbelt change from green to red</t>
  </si>
  <si>
    <t xml:space="preserve">1.Turn off KL15
\\2.Airbag_02
\\AB_Gurtschloss_Reihe2_MI == 3
 \\3.Klemmen_Status_01
 \\ZAS_KL_15 == 1
 \\4.WBA_03
 \\WBA_Fahrstufe_02 == 4
 \\5.Gauge--&gt;set Speed == 24 km/h
 \\6.Airbag_02
\\AB_Gurtschloss_Reihe2_MI == 2
</t>
  </si>
  <si>
    <t>6. Middle rear seatbelt change from green to red</t>
  </si>
  <si>
    <t xml:space="preserve">1.Turn off KL15
\\2.Airbag_02
\\AB_Gurtschloss_Reihe2_FA == 3
 \\3.Klemmen_Status_01
 \\ZAS_KL_15 == 1
 \\4.Airbag_02
\\AB_Gurtschloss_Reihe2_FA == 0
</t>
  </si>
  <si>
    <t>4. Left rear seatbelt does not display on cluster</t>
  </si>
  <si>
    <t xml:space="preserve">1.Turn off KL15
\\2.Airbag_02
\\AB_Gurtschloss_Reihe2_BF == 2
 \\3.Klemmen_Status_01
 \\ZAS_KL_15 == 1
 \\4.Airbag_02
\\AB_Gurtschloss_Reihe2_BF == 0
</t>
  </si>
  <si>
    <t>4. Right rear seatbelt does not display on cluster</t>
  </si>
  <si>
    <t xml:space="preserve">1.Turn off KL15
\\2.Airbag_02
\\AB_Gurtschloss_Reihe2_MI == 1
 \\3.Klemmen_Status_01
 \\ZAS_KL_15 == 1
 \\4.Airbag_02
\\AB_Gurtschloss_Reihe2_MI == 0
\\AB_Gurtschloss_Reihe2_FA == 0
\\AB_Gurtschloss_Reihe2_BF == 0
</t>
  </si>
  <si>
    <t>4. Not display any rear seatbelt on cluster</t>
  </si>
  <si>
    <t xml:space="preserve">1.Turn off KL15
\\ 2.Airbag_02
 \\AB_Gurtschloss_Reihe2_MI == 1 OR AB_Gurtschloss_Reihe2_MI == 2 OR AB_Gurtschloss_Reihe2_MI == 3
\\AB_Gurtschloss_Reihe2_BF== 0
 \\AB_Gurtschloss_Reihe2_FA ==0
\\ 3.Klemmen_Status_01
 \\ZAS_KL_15 == 1 
</t>
  </si>
  <si>
    <t xml:space="preserve">3. Not display any rear seatbelt on cluster.
</t>
  </si>
  <si>
    <t xml:space="preserve">1.Turn off KL15
 \\2.Airbag_02
\\AB_Gurtschloss_Reihe2_MI == 0 
\\AB_Gurtschloss_Reihe2_BF== 0
\\ AB_Gurtschloss_Reihe2_FA == 0
 \\3.Klemmen_Status_01
\\ZAS_KL_15 == 1 
\\4. Airbag_02 
\\AB_Gurtschloss_Reihe2_MI == 3 
\\AB_Gurtschloss_Reihe2_BF== 3
 \\AB_Gurtschloss_Reihe2_FA == 3 
\\5. TIMEOUT (Airbag_02) 
</t>
  </si>
  <si>
    <t>5. Still display 3 green rear seatbelt (icon 0x1000) at position 1,2,3</t>
  </si>
  <si>
    <t xml:space="preserve">1.Turn off KL15 and wait 60 seconds.
 \\2.Airbag_02
 \\AB_Gurtschloss_Reihe2_FA == 1
 \\3.Klemmen_Status_01
 \\ZAS_KL_15 == 1
\\ 4.Airbag_02
 \\AB_Gurtschloss_Reihe2_FA == 3
 \\5.TIMEOUT (Airbag_02)
 \\6.Airbag_02
 \\AB_Gurtschloss_Reihe2_FA == 1 
</t>
  </si>
  <si>
    <t>6. Display left green rear seatbelt</t>
  </si>
  <si>
    <t xml:space="preserve">1. Turn OFF KL 15 and wait more than 2 minutes (time &gt; p_Fahrtunterbrechung)
\\2. Turn ON KL15
\\3. TIMEOUT (ZV_02) 
\\4. Gauge --&gt; Speed == 0
\\5. CAN (ZV_FT_offen) == 1 (FT_opened) 
</t>
  </si>
  <si>
    <t>5. Not display any rear seatbelt on Cluster</t>
  </si>
  <si>
    <t xml:space="preserve">1. Turn OFF KL 15 and wait more than 1 minutes (time &gt; p_Fahrtunterbrechung)
\\2. Turn ON KL15
\\3. TIMEOUT (ZV_02) 
\\4. Gauge --&gt; Speed == 0
\\5. CAN (ZV_BT_offen) == 1 (BT_opened)
</t>
  </si>
  <si>
    <t xml:space="preserve">1. Turn OFF KL 15 and wait more than 1 minutes (time &gt; p_Fahrtunterbrechung)
\\2. Turn ON KL15
\\3. TIMEOUT (ZV_02) 
\\4. Gauge --&gt; Speed == 0
\\5. CAN (ZV_HFS_offen) == 1 (open)
</t>
  </si>
  <si>
    <t xml:space="preserve">1. Turn OFF KL 15 and wait more than 1 minutes (time &gt; p_Fahrtunterbrechung)
\\2. Turn ON KL15
\\3. TIMEOUT (ZV_02) 
\\4. Gauge --&gt; Speed == 0
\\5. CAN (ZV_HBFS_offen) == 1 (open)
</t>
  </si>
  <si>
    <t xml:space="preserve">1.Turn off KL15
\\2.Airbag_02
\\AB_Gurtschloss_Reihe2_FA == 3
 \\3.Klemmen_Status_01
 \\ZAS_KL_15 == 1
 \\4.WBA_03
 \\WBA_Fahrstufe_02 == 3
\\5. E2E (WBA_03) 
 \\6.Gauge --&gt; Speed == 26 km/h
 \\7.Airbag_02
 \\AB_Gurtschloss_Reihe2_FA == 2
\\8.CAN (WBA_Fahrstufe_02) == 1 (Position_P)
\\9. Gauge --&gt; Speed == 22 km/h
</t>
  </si>
  <si>
    <t>9. Left rear seatbelt is still flashing (SBR_REAR_FA_unbuckled_blink)</t>
  </si>
  <si>
    <t xml:space="preserve">1.Turn off KL15
\\2.Airbag_02
\\AB_Gurtschloss_Reihe2_MI == 3
 \\3.Klemmen_Status_01
 \\ZAS_KL_15 == 1
 \\4.WBA_03
 \\WBA_Fahrstufe_02 == 3
 \\5.Gauge --&gt; Speed == 26 km/h
\\6. E2E (WBA_03)
 \\7.Airbag_02
 \\AB_Gurtschloss_Reihe2_MI == 1
\\8.CAN (WBA_Fahrstufe_02) == 2 (Position_R)
\\9. Gauge --&gt;Speed = 21 km/h
</t>
  </si>
  <si>
    <t>9. Middle rear seatbelt is still flashing (SBR_REAR_MI_unbuckled_blink)</t>
  </si>
  <si>
    <t xml:space="preserve">1.Turn off KL15
 \\2.Airbag_02
\\AB_Gurtschloss_Reihe2_MI == 0 
\\AB_Gurtschloss_Reihe2_BF== 0
 \\AB_Gurtschloss_Reihe2_FA == 0
 \\3.Klemmen_Status_01
\\ZAS_KL_15 == 1 
\\4. Airbag_02 
\\AB_Gurtschloss_Reihe2_MI == 3 
\\AB_Gurtschloss_Reihe2_BF== 3
 \\AB_Gurtschloss_Reihe2_FA == 3 
</t>
  </si>
  <si>
    <t>4. Display 3 rear seatbelt</t>
  </si>
  <si>
    <t xml:space="preserve">1.Turn off KL15
 \\2.Airbag_02
\\AB_Gurtschloss_Reihe2_MI == 3 
\\AB_Gurtschloss_Reihe2_BF== 3
 \\AB_Gurtschloss_Reihe2_FA == 3
 \\3.Klemmen_Status_01
\\ZAS_KL_15 == 1 
\\4. Airbag_02
\\AB_Gurtschloss_Reihe2_MI == 1 
</t>
  </si>
  <si>
    <t>3. Display 2 rear seatbelt
\\4. Display 2 rear seatbelt</t>
  </si>
  <si>
    <t>1. Diagnose(0x0392 Gurtwarnung Fahrer) == aktiv 
\\2. CAN(AB_Gurtwarn_VF) == 1 
\\3. CAN(MO_Anzeigedrehz) &gt; 0x23U(raw value) [For example :0x24] 
\\4. Increase the speed 
5. INTERNAL (KL15) == FALSE</t>
  </si>
  <si>
    <t xml:space="preserve">4. When Gurtwarnung vorne is activated, check the status of Type, SymBol, Example Text, Anzeigeposition, Acoustics
ID="WarningMessage_ID34"
Type: Standardmeldung
Symbol: Gurt
Farbe (Color): rot
Anzeigeformat (Display format): A
Dynamische Anzeige (Dynamic display): nein
Beispieltext1 (Sample text 1): Fahrer nicht\nangeschnallt
Beispieltext2 (Sample text 2): Sicherheitsgurt\nanlegen
Referenzname: Gurt_vo
quittierbar (acknowledgeable): ja
Anzeigeposition: Area D
Acoustics: keine
\\5. Warn#34 should be disappeared. </t>
  </si>
  <si>
    <t xml:space="preserve">1. Diagnose(0x0392 Gurtwarnung Beifahrer) == aktiv 
\\1.1  Diagnose(0x0392 Gurtwarnung Fahrer) == aktiv 
\\2. CAN(AB_Gurtwarn_VB) == 1 
\\3. CAN(MO_Anzeigedrehz) &gt; 0x23U(raw value) [For example :0x24] 
\\4. Increase the speed 
\\5. CAN(AB_Gurtwarn_VB) == 0
6. CAN (AB_Gurtwarn_VF) == 0
</t>
  </si>
  <si>
    <t xml:space="preserve">4. When Gurtwarnung vorne is activated, check the status of Type, SymBol, Example Text, Anzeigeposition, Acoustics
ID="WarningMessage_ID34"
Type: Standardmeldung
Symbol: Gurt
Farbe (Color): rot
Anzeigeformat (Display format): A
Dynamische Anzeige (Dynamic display): nein
Beispieltext1 (Sample text 1): Fahrer nicht\nangeschnallt
Beispieltext2 (Sample text 2): Sicherheitsgurt\nanlegen
Referenzname: Gurt_vo
quittierbar (acknowledgeable): ja
Anzeigeposition: Area D
Acoustics: keine
\\6. Warn#34 should be disappeared. </t>
  </si>
  <si>
    <t>1. Diagnose(0x0392 Gurtwarnung Beifahrer) == aktiv 
\\1.1 . Diagnose(0x0392 Gurtwarnung Fahrer) == aktiv 
\\2. CAN(AB_Gurtwarn_VB) == 1 
\\3. CAN(MO_Anzeigedrehz) &gt; 0x23U(raw value) [For example :0x24] 
\\4. Increase the speed 
\\5. CAN(AB_Gurtwarn_VB) == 0
\\6. CAN (AB_Gurtwarn_VF) == 1
\\7. Diagnose(0x0392 Gurtwarnung Fahrer) == inaktiv</t>
  </si>
  <si>
    <t xml:space="preserve">4. When Gurtwarnung vorne is activated, check the status of Type, SymBol, Example Text, Anzeigeposition, Acoustics
ID="WarningMessage_ID34"
Type: Standardmeldung
Symbol: Gurt
Farbe (Color): rot
Anzeigeformat (Display format): A
Dynamische Anzeige (Dynamic display): nein
Beispieltext1 (Sample text 1): Fahrer nicht\nangeschnallt
Beispieltext2 (Sample text 2): Sicherheitsgurt\nanlegen
Referenzname: Gurt_vo
quittierbar (acknowledgeable): ja
Anzeigeposition: Area D
Acoustics: keine
\\7. Warn#34 should be disappeared. </t>
  </si>
  <si>
    <t>1. Diagnose(0x0392 Gurtwarnung Beifahrer) == aktiv 
\\1.1 . Diagnose(0x0392 Gurtwarnung Fahrer) == aktiv 
\\2. CAN(AB_Gurtwarn_VB) == 1 
\\3. CAN(MO_Anzeigedrehz) &gt; 0x23U(raw value) [For example :0x24] 
\\4. Increase the speed 
\\5. Diagnose(0x0392 Gurtwarnung Beifahrer) == inaktiv 
\\6. CAN (AB_Gurtwarn_VF) == 1
7. Diagnose(0x0392 Gurtwarnung Fahrer) == inaktiv</t>
  </si>
  <si>
    <t>1. Diagnose(0x0392 Gurtwarnung Beifahrer) == 1 
\\1.1 . Diagnose(0x0392 Gurtwarnung Fahrer) == 1 
\\2. CAN(AB_Gurtwarn_VB) == 1 
\\3. CAN(MO_Anzeigedrehz) &gt; 0x23U(raw value) [For example :0x24] 
\\4. Increase the speed 
\\5. CAN(AB_Gurtwarn_VF) == 0
6. Diagnose(0x0392 Gurtwarnung Beifahrer) == 0</t>
  </si>
  <si>
    <t xml:space="preserve">1.Diagnose Coding and Adaption 0392.Front.Gurtwarnung Beifahrer == aktiv 
\\1.1. DID 0x0392.Geschwindigkeitsschwelle EuroNCAP Einschaltschwelle 1 = 24km/h 
\\1.2. DID 0x0392.Gurtwarnung_USA = nicht aktiv 
\\2.CAN (AB_Gurtwarn_VB) == 1 
\\3. CAN (WBA_Fahrstufe_02)= 3
\\4.Gauges--&gt; Vehicle speed == 60 km/h (vehicle speed &gt;p_Einschaltschwelle_1) 
\\5. Diagnose Coding and Adaption 0392.Front.Gurtwarnung Fahrer== inaktiv 
6. CAN (AB_Gurtwarn_VB) == 0 
</t>
  </si>
  <si>
    <t xml:space="preserve">4.1. Display warning light icon 0x1015 at position: 4, Frequenz (Frequency): 0.5 Hz
\\4.2. Sound Gurtlichtton(Nr 243) is return. 
\\6.1. The warning light icon 0x1015 at position: 4 is not displayed.
6.2. Sound Gurtlichtton(Nr 243) is NOT return. </t>
  </si>
  <si>
    <t xml:space="preserve">1.Diagnose Coding and Adaption 0392.Front.Gurtwarnung Fahrer== aktiv 
\\1.1. DID 0x0392.Geschwindigkeitsschwelle EuroNCAP Einschaltschwelle 1 = 24km/h 
\\1.2. DID 0x0392.Gurtwarnung_USA = nicht aktiv 
\\2.CAN (AB_Gurtwarn_VF) == 1 
\\3. CAN (WBA_Fahrstufe_02)= 4
\\4.Gauges--&gt; Vehicle speed == 25 km/h (vehicle speed &gt;p_Einschaltschwelle_1) 
\\5. CAN (AB_Gurtwarn_VB) == 0 
6. CAN (AB_Gurtwarn_VF) == 0 
</t>
  </si>
  <si>
    <t xml:space="preserve">1.Diagnose Coding and Adaption 0392.Front.Gurtwarnung Fahrer== aktiv 
\\1.1. DID 0x0392.Geschwindigkeitsschwelle EuroNCAP Einschaltschwelle 1 = 24km/h 
\\1.2. DID 0x0392.Gurtwarnung_USA = nicht aktiv 
\\2.CAN (AB_Gurtwarn_VF) == 1 
\\3. CAN (WBA_Fahrstufe_02)= 4
\\4.Gauges--&gt; Vehicle speed ==24 km/h (vehicle speed &lt;=p_Einschaltschwelle_1) 
\\5. CAN (AB_Gurtwarn_VF) == 0 
6. Diagnose Coding and Adaption 0392.Front.Gurtwarnung Beifahrer == inaktiv 
</t>
  </si>
  <si>
    <t xml:space="preserve">4.1. Display warning light icon 0x1015 at position: 4, Frequenz (Frequency): statisch 
\\6.1. The warning light icon 0x1015 at position: 4 is not displayed.
6.2. Sound Gurtlichtton(Nr 243) is NOT return. </t>
  </si>
  <si>
    <t xml:space="preserve">1.Diagnose Coding and Adaption 0392.Front.Gurtwarnung Fahrer== aktiv 
\\1.1. DID 0x0392.Geschwindigkeitsschwelle EuroNCAP Einschaltschwelle 1 = 24km/h 
\\1.2. DID 0x0392.Gurtwarnung_USA = nicht aktiv 
\\1.3. Diagnose Coding and Adaption 0392.Front.Gurtwarnung Beifahrer == aktiv 
\\2.CAN (AB_Gurtwarn_VB) == 1 
\\3. CAN (WBA_Fahrstufe_02)== 2 OR ==1
\\4.Gauges--&gt; Vehicle speed ==20 km/h (vehicle speed &lt;p_Einschaltschwelle_1) 
\\5. CAN (AB_Gurtwarn_VF) == 0 
6. CAN (AB_Gurtwarn_VB) == 0 
</t>
  </si>
  <si>
    <t xml:space="preserve">1. Diagnose Coding and Adaption 0392.Front.Gurtwarnung Fahrer == aktiv 
\\1.1. DID 0x0392.Geschwindigkeitsschwelle EuroNCAP Einschaltschwelle 1 = 24km/h 
\\1.2. DID 0x0392.Gurtwarnung_USA = nicht aktiv 
\\2.CAN (AB_Gurtwarn_VF) == 1 
\\3. CAN (AB_Gurtwarn_VF) == 0 
</t>
  </si>
  <si>
    <r>
      <t>2. Display warning light icon 0x1015 at position 4 as static
3. The  warning light icon 0x1015 is not displayed on cluster.</t>
    </r>
    <r>
      <rPr>
        <sz val="11"/>
        <color rgb="FFFF0000"/>
        <rFont val="Calibri"/>
        <family val="2"/>
        <scheme val="minor"/>
      </rPr>
      <t xml:space="preserve"> </t>
    </r>
    <r>
      <rPr>
        <sz val="11"/>
        <color theme="1"/>
        <rFont val="Calibri"/>
        <family val="2"/>
        <scheme val="minor"/>
      </rPr>
      <t xml:space="preserve">
</t>
    </r>
  </si>
  <si>
    <t xml:space="preserve">1. Diagnose Coding and Adaption 0392.Front.Gurtwarnung Fahrer == aktiv 
\\1.1. DID 0x0392.Geschwindigkeitsschwelle EuroNCAP Einschaltschwelle 1 = 24km/h 
\\1.2. DID 0x0392.Gurtwarnung_USA = nicht aktiv 
\\2.CAN (AB_Gurtwarn_VF) == 1 
\\3. CAN(MO_Anzeigedrehz) == 0x24 
\\4. CAN (WBA_Fahrstufe_02)= 4 
\\5.Gauges--&gt; Vehicle speed == 25 km/h (vehicle speed &gt;p_Einschaltschwelle_1) 
6. TIMEOUT (Airbag_01)  
</t>
  </si>
  <si>
    <r>
      <t>5. Display warning light icon 0x1015 at position 4 and blinking.
6. The  warning light icon 0x1015 is displayed on cluster.</t>
    </r>
    <r>
      <rPr>
        <sz val="11"/>
        <color rgb="FFFF0000"/>
        <rFont val="Calibri"/>
        <family val="2"/>
        <scheme val="minor"/>
      </rPr>
      <t xml:space="preserve"> </t>
    </r>
    <r>
      <rPr>
        <sz val="11"/>
        <color theme="1"/>
        <rFont val="Calibri"/>
        <family val="2"/>
        <scheme val="minor"/>
      </rPr>
      <t xml:space="preserve">
</t>
    </r>
  </si>
  <si>
    <t xml:space="preserve">1. Diagnose Coding and Adaption 0392.Front.Gurtwarnung Beahrahrer == aktiv 
\\1.1. DID 0x0392.Geschwindigkeitsschwelle EuroNCAP Einschaltschwelle 1 = 24km/h 
\\1.2. DID 0x0392.Gurtwarnung_USA = nicht aktiv 
\\2.CAN (AB_Gurtwarn_VB) == 1 
\\3. CAN (AB_Gurtwarn_VB) == 0 
</t>
  </si>
  <si>
    <t xml:space="preserve">1. Diagnose Coding and Adaption 0392.Front.Gurtwarnung Beahrahrer == aktiv 
\\1.1. DID 0x0392.Geschwindigkeitsschwelle EuroNCAP Einschaltschwelle 1 = 24km/h 
\\1.2. DID 0x0392.Gurtwarnung_USA = nicht aktiv 
\\2.CAN (AB_Gurtwarn_VB) == 1 
\\3. CAN(MO_Anzeigedrehz) == 0x24 
\\4. CAN (WBA_Fahrstufe_02)= 4 
\\5.Gauges--&gt; Vehicle speed == 25 km/h (vehicle speed &gt;p_Einschaltschwelle_1) 
6. TIMEOUT (Airbag_01)  
</t>
  </si>
  <si>
    <r>
      <t>5. Display warning light icon 0x1015 at position 4 and blinking.
6. The  warning light icon 0x1015 is displayed on cluster.</t>
    </r>
    <r>
      <rPr>
        <sz val="11"/>
        <color rgb="FFFF0000"/>
        <rFont val="Calibri"/>
        <family val="2"/>
        <scheme val="minor"/>
      </rPr>
      <t xml:space="preserve"> </t>
    </r>
  </si>
  <si>
    <t xml:space="preserve">1.Diagnose Coding and Adaption 0392.Front.Gurtwarnung Beifahrer == aktiv 
\\1.1. DID 0x0392.Geschwindigkeitsschwelle EuroNCAP Einschaltschwelle 1 = 24km/h 
\\1.2. DID 0x0392.Gurtwarnung_USA = nicht aktiv 
\\2.CAN (AB_Gurtwarn_VB) == 1 
\\3. CAN(MO_Anzeigedrehz) == 0x24 
\\4. CAN (WBA_Fahrstufe_02)= 3
\\ 5. Gauges--&gt; Vehicle speed == 60 km/h (vehicle speed &gt;p_Einschaltschwelle_1) 
\\6. TIMEOUT(Airbag_01) 
\\7. INTERNAL(KL15) == FALSE 
\\8. INTERNAL(KL15) == TRUE 
</t>
  </si>
  <si>
    <t>8. The seatbelt warning light is not displayed on position 4</t>
  </si>
  <si>
    <t xml:space="preserve">1.Diagnose Coding and Adaption 0392.Front.Gurtwarnung Fahrer == aktiv 
\\1.1. DID 0x0392.Geschwindigkeitsschwelle EuroNCAP Einschaltschwelle 1 = 24km/h 
\\1.2. DID 0x0392.Gurtwarnung_USA = nicht aktiv 
\\2.CAN (AB_Gurtwarn_VF) == 1 
\\3. CAN(MO_Anzeigedrehz) == 0x24 
\\4. CAN (WBA_Fahrstufe_02)= 4
\\ 5. Gauges--&gt; Vehicle speed == 25 km/h (vehicle speed &gt;p_Einschaltschwelle_1) 
\\6. TIMEOUT(Airbag_01) 
\\7. INTERNAL(KL15) == FALSE 
\\8. INTERNAL(KL15) == TRUE 
</t>
  </si>
  <si>
    <t xml:space="preserve">1.Diagnose Coding and Adaption 0392.Front.Gurtwarnung Fahrer == aktiv 
\\1.1. DID 0x0392.Geschwindigkeitsschwelle EuroNCAP Einschaltschwelle 1 = 24km/h 
\\1.2. DID 0x0392.Gurtwarnung_USA = nicht aktiv 
\\2.CAN (AB_Gurtwarn_VF) == 1 
\\3. CAN(MO_Anzeigedrehz) == 0x24 
\\4. CAN (WBA_Fahrstufe_02)= 4
\\ 5. Gauges--&gt; Vehicle speed == 25 km/h (vehicle speed &gt;p_Einschaltschwelle_1) 
\\5.1. CAN (WBA_Fahrstufe_02)== 2 OR == 1
\\7. INTERNAL(KL15) == FALSE 
\\8. INTERNAL(KL15) == TRUE 
</t>
  </si>
  <si>
    <t xml:space="preserve">1.Diagnose Coding and Adaption 0392.Front.Gurtwarnung Beifahrer == aktiv 
\\1.1. DID 0x0392.Geschwindigkeitsschwelle EuroNCAP Einschaltschwelle 1 = 24km/h 
\\1.2. DID 0x0392.Gurtwarnung_USA = nicht aktiv 
\\2.CAN (AB_Gurtwarn_VB) == 1 
\\3. CAN(MO_Anzeigedrehz) == 0x24 
\\4. CAN (WBA_Fahrstufe_02)= 3
\\ 5. Gauges--&gt; Vehicle speed == 23 km/h (vehicle speed &lt;=p_Einschaltschwelle_1) 
\\6. INTERNAL(KL15) == FALSE 
\\7. INTERNAL(KL15) == TRUE 
</t>
  </si>
  <si>
    <t>7. The seatbelt warning light is not displayed on position 4</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</si>
  <si>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(AB_Gurtwarn_VB) == 1 
\\3. CAN(MO_Anzeigedrehz) == 0x24 
\\4. CAN (WBA_Fahrstufe_02)= 3
\\ 5. Gauges--&gt; Vehicle speed == 20 km/h (vehicle speed &lt;=p_Einschaltschwelle_1) 
\\6. Diagnose Coding and Adaption 0392.Front.Gurtwarnung Fahrer == inaktiv 
\\7. Diagnose Coding and Adaption 0392.Front.Gurtwarnung Beifahrer == inaktiv 
</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</si>
  <si>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(AB_Gurtwarn_VB) == 1 
\\3. CAN(MO_Anzeigedrehz) == 0x24 
\\4. CAN (WBA_Fahrstufe_02)= 3
\\ 5. Gauges--&gt; Vehicle speed == 25 km/h (vehicle speed &gt; p_Einschaltschwelle_1) 
\\6. CAN (WBA_Fahrstufe_02)= 1 
\\7. CAN (AB_Gurtwarn_VF) == 0 
\\8. CAN (AB_Gurtwarn_VB) == 0
</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</si>
  <si>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(AB_Gurtwarn_VF) == 1 
\\3. CAN(MO_Anzeigedrehz) == 0x24 
\\4. CAN (WBA_Fahrstufe_02)= 3
\\ 5. Gauges--&gt; Vehicle speed == 25 km/h (vehicle speed &gt; p_Einschaltschwelle_1) 
\\6. TIMEOUT(Airbag_01) 
\\7. CAN (AB_Gurtwarn_VF) == 0 
\\8. Diagnose Coding and Adaption 0392.Front.Gurtwarnung Beifahrer == Inaktiv 
</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</si>
  <si>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(AB_Gurtwarn_VB) == 1 
\\3. CAN(MO_Anzeigedrehz) == 0x24 
\\4. CAN (WBA_Fahrstufe_02)= 3
\\ 5. Gauges--&gt; Vehicle speed == 25 km/h (vehicle speed &gt; p_Einschaltschwelle_1) . 
\\6. CAN (WBA_Fahrstufe_02)= 1 
</t>
  </si>
  <si>
    <t xml:space="preserve">5. The WL_Gurt_2 lamp (icon 0x1015 at position 4) is blinking
6. The WL_Gurt_2 lamp is displayed as statisch </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</si>
  <si>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(AB_Gurtwarn_VF) == 1 
\\3. CAN(MO_Anzeigedrehz) == 0x24 
\\4. CAN (WBA_Fahrstufe_02)= 4
\\ 5. Gauges--&gt; Vehicle speed == 25 km/h (vehicle speed &gt; p_Einschaltschwelle_1) . 
\\6. CAN (WBA_Fahrstufe_02)= 2
</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</si>
  <si>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(AB_Gurtwarn_VB) == 1 
\\3. CAN(MO_Anzeigedrehz) == 0x24 
\\4. CAN (WBA_Fahrstufe_02)= 3
\\ 5. Gauges--&gt; Vehicle speed == 25 km/h (vehicle speed &gt; p_Einschaltschwelle_1) 
\\6. TIMEOUT(Airbag_01) 
</t>
  </si>
  <si>
    <t xml:space="preserve">1.Diagnose Coding and Adaption 0392.Front.Gurtwarnung Beifahrer == aktiv 
\\1.1. DID 0x0392.Geschwindigkeitsschwelle EuroNCAP Einschaltschwelle 1 = 24km/h 
\\1.2. DID 0x0392.Gurtwarnung_USA = nicht aktiv 
\\1.3. Diagnose Coding and Adaption 0392.Front.Gurtwarnung Fahrer == aktiv 
\\2.CAN (AB_Gurtwarn_VF) == 1 
\\3. CAN(MO_Anzeigedrehz) == 0x24 
\\4. CAN (WBA_Fahrstufe_02)= 4
\\ 5. Gauges--&gt; Vehicle speed == 25 km/h (vehicle speed &gt; p_Einschaltschwelle_1) . 
\\6. Wait 95s (timer_BLINK == expired )
</t>
  </si>
  <si>
    <t xml:space="preserve">1.Diagnose Coding and Adaption 0392.Front.Gurtwarnung Beifahrer == aktiv 
\\1.1. DID 0x0392.Geschwindigkeitsschwelle EuroNCAP Einschaltschwelle 1 = 24km/h 
\\1.2. DID 0x0392.Gurtwarnung_USA = nicht aktiv 
\\2. Diagnose Coding and Adaption 0392.Front.Gurtwarnung Fahrer == inaktiv 
\\3.CAN (AB_Gurtwarn_VB) == 0 
\\4.CAN (AB_Gurtwarn_VB) == 1 
\\5. CAN(MO_Anzeigedrehz) == 0x24 
\\6. CAN (WBA_Fahrstufe_02)= 3
\\ 7. Gauges--&gt; Vehicle speed == 20 km/h (vehicle speed &lt;=p_Einschaltschwelle_1) 
</t>
  </si>
  <si>
    <t>7. The WL_Gurt_2 (icon 0x1015 at position 4) is displayed as static</t>
  </si>
  <si>
    <t xml:space="preserve">1.Diagnose Coding and Adaption 0392.Front.Gurtwarnung Beifahrer == inaktiv 
\\1.1. DID 0x0392.Geschwindigkeitsschwelle EuroNCAP Einschaltschwelle 1 = 24km/h 
\\1.2. DID 0x0392.Gurtwarnung_USA = nicht aktiv 
\\2. Diagnose Coding and Adaption 0392.Front.Gurtwarnung Fahrer == aktiv 
\\3.CAN (AB_Gurtwarn_VF) == 0 
\\4.CAN (AB_Gurtwarn_VF) == 1 
\\5. CAN(MO_Anzeigedrehz) == 0x24 
\\6. CAN (WBA_Fahrstufe_02)= 3
\\ 7. Gauges--&gt; Vehicle speed == 20 km/h (vehicle speed &lt;=p_Einschaltschwelle_1) 
</t>
  </si>
  <si>
    <t xml:space="preserve">1. TIMEOUT(Airbag_01) </t>
  </si>
  <si>
    <t>1. The WL_Gurt_2 (icon 0x1015 at position 4) is displayed as static</t>
  </si>
  <si>
    <t xml:space="preserve">1.Diagnose Coding and Adaption 0392.Front.Gurtwarnung Beifahrer == aktiv 
\\1.1. DID 0x0392.Geschwindigkeitsschwelle EuroNCAP Einschaltschwelle 1 = 24km/h 
\\1.2. DID 0x0392.Gurtwarnung_USA = nicht aktiv 
\\1.3. Diagnose Coding and Adaption 0392.Front.Gurtwarnung Fahrer == inaktiv 
\\3.CAN (AB_Gurtwarn_VB) == 0 
\\4.CAN (AB_Gurtwarn_VB) == 1 
\\5. CAN(MO_Anzeigedrehz) == 0x24 
\\6. CAN (WBA_Fahrstufe_02)= 3
\\ 7. Gauges--&gt; Vehicle speed == 25 km/h (vehicle speed &gt; p_Einschaltschwelle_1) </t>
  </si>
  <si>
    <t>7. The WL_Gurt_2 (icon 0x1015 at position 4) is displayed as blink.
7.1. The WL_Gurt_2 (icon 0x1015 at position 4) is start timer_BLINK = 95s</t>
  </si>
  <si>
    <t xml:space="preserve">1.Diagnose Coding and Adaption 0392.Front.Gurtwarnung Fahrer == aktiv 
\\1.1. DID 0x0392.Geschwindigkeitsschwelle EuroNCAP Einschaltschwelle 1 = 24km/h 
\\1.2. DID 0x0392.Gurtwarnung_USA = nicht aktiv 
\\1.3 Diagnose Coding and Adaption 0392.Front.Gurtwarnung Beifahrer == inaktiv 
\\3.CAN (AB_Gurtwarn_VF) == 0 
\\4.CAN (AB_Gurtwarn_VF) == 1 
\\5. CAN(MO_Anzeigedrehz) == 0x24 
\\6. CAN (WBA_Fahrstufe_02)= 4
\\ 7. Gauges--&gt; Vehicle speed == 25 km/h (vehicle speed &gt; p_Einschaltschwelle_1) </t>
  </si>
  <si>
    <t xml:space="preserve">1.Diagnose Coding and Adaption 0392.Front.Gurtwarnung Fahrer == aktiv 
\\1.1. DID 0x0392.Geschwindigkeitsschwelle EuroNCAP Einschaltschwelle 1 = 24km/h 
\\1.2. DID 0x0392.Gurtwarnung_USA = nicht aktiv 
\\1.3 Diagnose Coding and Adaption 0392.Front.Gurtwarnung Beifahrer == aktiv 
\\3.CAN (AB_Gurtwarn_VF) == 0 
\\4.CAN (AB_Gurtwarn_VB) == 0
\\4.1. CAN (AB_Gurtwarn_VB) == 1
\\5. CAN(MO_Anzeigedrehz) == 0x24 
\\6. CAN (WBA_Fahrstufe_02)= 5
\\ 7. Gauges--&gt; Vehicle speed == 25 km/h (vehicle speed &gt; p_Einschaltschwelle_1) </t>
  </si>
  <si>
    <t xml:space="preserve">1.Diagnose Coding and Adaption 0392.Front.Gurtwarnung Fahrer == aktiv 
\\1.1. DID 0x0392.Geschwindigkeitsschwelle EuroNCAP Einschaltschwelle 1 = 24km/h 
\\1.2. DID 0x0392.Gurtwarnung_USA = nicht aktiv 
\\3.CAN (AB_Gurtwarn_VB) == 0 
\\4.CAN (AB_Gurtwarn_VF) == 1 
\\5. CAN(MO_Anzeigedrehz) == 0x24 
\\6. CAN (WBA_Fahrstufe_02)= 3
\\ 7. Gauges--&gt; Vehicle speed == 25 km/h (vehicle speed &gt; p_Einschaltschwelle_1) 
\\ 7.1. Wait about some seconds. (ex: 10s)
\\8.CAN (AB_Gurtwarn_VF) == 0 
\\9.CAN (AB_Gurtwarn_VF) == 1 </t>
  </si>
  <si>
    <t>7. The WL_Gurt_2 (icon 0x1015 at position 4) is displayed as blink.
8. The WL_Gurt_2 (icon 0x1015 at position 4) is not displayed. 
9. The WL_Gurt_2 (icon 0x1015 at position 4) is blinking in 95s.</t>
  </si>
  <si>
    <t xml:space="preserve">1.Diagnose Coding and Adaption 0392.Front.Gurtwarnung Beifahrer  == aktiv 
\\1.1. DID 0x0392.Geschwindigkeitsschwelle EuroNCAP Einschaltschwelle 1 = 24km/h 
\\1.2. DID 0x0392.Gurtwarnung_USA = nicht aktiv 
\\3.CAN (AB_Gurtwarn_VB) == 1 
\\4.CAN (AB_Gurtwarn_VF) == 0
\\5. CAN(MO_Anzeigedrehz) == 0x24 
\\6. CAN (WBA_Fahrstufe_02)= 4
\\ 7. Gauges--&gt; Vehicle speed == 25 km/h (vehicle speed &gt; p_Einschaltschwelle_1) 
\\ 7.1. Wait about some seconds. (ex: 10s)
\\8.CAN (AB_Gurtwarn_VB) == 0 
\\9.CAN (AB_Gurtwarn_VB) == 1 </t>
  </si>
  <si>
    <t>1.Diagnose Coding and Adaption 0392.Front.Gurtwarnung Fahrer == aktiv 
\\1.1. DID 0x0392.Geschwindigkeitsschwelle EuroNCAP Einschaltschwelle 1 = 24km/h 
\\1.2. DID 0x0392.Gurtwarnung_USA = nicht aktiv 
\\1.3 Diagnose Coding and Adaption 0392.Front.Gurtwarnung Beifahrer == aktiv 
\\3.CAN (AB_Gurtwarn_VF) == 1
\\5. CAN(MO_Anzeigedrehz) == 0x24 
\\6. CAN (WBA_Fahrstufe_02)= 5 OR = 3 OR = 4
\\ 7. Gauges--&gt; Vehicle speed == 25 km/h (vehicle speed &gt; p_Einschaltschwelle_1) 
8. Wait after 95s</t>
  </si>
  <si>
    <t>7. The WL_Gurt_2 (icon 0x1015 at position 4) is displayed as blink.
8. The WL_Gurt_2 (icon 0x1015 at position 4) is displayed as static.</t>
  </si>
  <si>
    <t>1.Diagnose Coding and Adaption 0392.Front.Gurtwarnung Beifahrer == aktiv 
\\1.1. DID 0x0392.Geschwindigkeitsschwelle EuroNCAP Einschaltschwelle 1 = 24km/h 
\\1.2. DID 0x0392.Gurtwarnung_USA = nicht aktiv 
\\3.CAN (AB_Gurtwarn_VB) == 1
\\5. CAN(MO_Anzeigedrehz) == 0x24 
\\6. CAN (WBA_Fahrstufe_02)== 5 OR == 3 OR == 4
\\ 7. Gauges--&gt; Vehicle speed == 25 km/h (vehicle speed &gt; p_Einschaltschwelle_1) 
8. Wait after 95s</t>
  </si>
  <si>
    <t xml:space="preserve">7. The WL_Gurt_2 (icon 0x1015 at position 4) is displayed as blink.
8. The WL_Gurt_2 (icon 0x1015 at position 4) is displayed as static. </t>
  </si>
  <si>
    <t>1.Diagnose Coding and Adaption 0392.Front.Gurtwarnung Beifahrer == aktiv 
\\1.1. DID 0x0392.Geschwindigkeitsschwelle EuroNCAP Einschaltschwelle 1 = 24km/h 
\\1.2. DID 0x0392.Gurtwarnung_USA = nicht aktiv 
\\3.CAN (AB_Gurtwarn_VB) == 1
\\5. CAN(MO_Anzeigedrehz) == 0x24 
\\6. CAN (WBA_Fahrstufe_02)== 5 OR == 3 OR == 4
\\ 7. Gauges--&gt; Vehicle speed == 25 km/h (vehicle speed &gt; p_Einschaltschwelle_1) 
8. CAN (WBA_Fahrstufe_02)== 2</t>
  </si>
  <si>
    <t>1.Diagnose Coding and Adaption 0392.Front.Gurtwarnung Fahrer == aktiv 
\\1.1. DID 0x0392.Geschwindigkeitsschwelle EuroNCAP Einschaltschwelle 1 = 24km/h 
\\1.2. DID 0x0392.Gurtwarnung_USA = nicht aktiv 
\\1.3 Diagnose Coding and Adaption 0392.Front.Gurtwarnung Beifahrer == aktiv 
\\3.CAN (AB_Gurtwarn_VF) == 1
\\5. CAN(MO_Anzeigedrehz) == 0x24 
\\6. CAN (WBA_Fahrstufe_02)= 5 OR = 3 OR = 4
\\ 7. Gauges--&gt; Vehicle speed == 25 km/h (vehicle speed &gt; p_Einschaltschwelle_1) 
8. CAN (WBA_Fahrstufe_02)== 2</t>
  </si>
  <si>
    <t>1.Diagnose Coding and Adaption 0392.Front.Gurtwarnung Beifahrer == aktiv 
\\1.1. DID 0x0392.Geschwindigkeitsschwelle EuroNCAP Einschaltschwelle 1 = 24km/h 
\\1.2. DID 0x0392.Gurtwarnung_USA = nicht aktiv 
\\3.CAN (AB_Gurtwarn_VB) == 1
\\5. CAN(MO_Anzeigedrehz) == 0x24 
\\6. CAN (WBA_Fahrstufe_02)== 5 OR == 3 OR == 4
\\ 7. Gauges--&gt; Vehicle speed == 25 km/h (vehicle speed &gt; p_Einschaltschwelle_1) 
8. INTERNAL (KL15) == FALSE
9. INTERNAL (KL15) == ON</t>
  </si>
  <si>
    <t>7. The WL_Gurt_2 (icon 0x1015 at position 4) is displayed as blink.
9.The WL_Gurt_2 (icon 0x1015 at position 4) is not displayed</t>
  </si>
  <si>
    <t>1.Diagnose Coding and Adaption 0392.Front.Gurtwarnung Fahrer == aktiv 
\\1.1. DID 0x0392.Geschwindigkeitsschwelle EuroNCAP Einschaltschwelle 1 = 24km/h 
\\1.2. DID 0x0392.Gurtwarnung_USA = nicht aktiv 
\\1.3 Diagnose Coding and Adaption 0392.Front.Gurtwarnung Beifahrer == aktiv 
\\3.CAN (AB_Gurtwarn_VF) == 1
\\5. CAN(MO_Anzeigedrehz) == 0x24 
\\6. CAN (WBA_Fahrstufe_02)= 5 OR = 3 OR = 4
\\ 7. Gauges--&gt; Vehicle speed == 25 km/h (vehicle speed &gt; p_Einschaltschwelle_1) 
8. INTERNAL (KL15) == FALSE
9. INTERNAL (KL15) == ON</t>
  </si>
  <si>
    <r>
      <t xml:space="preserve">7. The WL_Gurt_2 (icon 0x1015 at position 4) is displayed as blink.
9. </t>
    </r>
    <r>
      <rPr>
        <sz val="11"/>
        <color rgb="FFFF0000"/>
        <rFont val="Calibri"/>
        <family val="2"/>
        <scheme val="minor"/>
      </rPr>
      <t>The WL_Gurt_2 (icon 0x1015 at position 4) is not displayed</t>
    </r>
  </si>
  <si>
    <t>1.Diagnose Coding and Adaption 0392.Front.Gurtwarnung Beifahrer == aktiv 
\\1.1. DID 0x0392.Geschwindigkeitsschwelle EuroNCAP Einschaltschwelle 1 = 24km/h 
\\1.2. DID 0x0392.Gurtwarnung_USA = nicht aktiv 
\\1.3. Diagnose Coding and Adaption 0392.Front.Gurtwarnung Fahrer == aktiv 
\\3.CAN (AB_Gurtwarn_VB) == 1
\\5. CAN(MO_Anzeigedrehz) == 0x24 
\\6. CAN (WBA_Fahrstufe_02)== 3
\\ 7. Gauges--&gt; Vehicle speed == 25 km/h (vehicle speed &gt; p_Einschaltschwelle_1) 
\\8. CAN (WBA_Fahrstufe_02)== 2
\\9. CAN (AB_Gurtwarn_VB) == 0
10. CAN (AB_Gurtwarn_VF) == 0</t>
  </si>
  <si>
    <r>
      <t xml:space="preserve">7. The WL_Gurt_2 (icon 0x1015 at position 4) is displayed as blink.
10. </t>
    </r>
    <r>
      <rPr>
        <sz val="11"/>
        <color rgb="FFFF0000"/>
        <rFont val="Calibri"/>
        <family val="2"/>
        <scheme val="minor"/>
      </rPr>
      <t xml:space="preserve">The WL_Gurt_2 (icon 0x1015 at position 4) is not displayed </t>
    </r>
  </si>
  <si>
    <t>1.Diagnose Coding and Adaption 0392.Front.Gurtwarnung Fahrer == aktiv 
\\1.1. DID 0x0392.Geschwindigkeitsschwelle EuroNCAP Einschaltschwelle 1 = 24km/h 
\\1.2. DID 0x0392.Gurtwarnung_USA = nicht aktiv 
\\1.3 Diagnose Coding and Adaption 0392.Front.Gurtwarnung Beifahrer == aktiv 
\\3.CAN (AB_Gurtwarn_VF) == 1
\\5. CAN(MO_Anzeigedrehz) == 0x24 
\\6. CAN (WBA_Fahrstufe_02)==  4
\\ 7. Gauges--&gt; Vehicle speed == 25 km/h (vehicle speed &gt; p_Einschaltschwelle_1) 
\\8. Diagnose Coding and Adaption 0392.Front.Gurtwarnung Fahrer == inaktiv 
9. Diagnose Coding and Adaption 0392.Front.Gurtwarnung Beifahrer == inaktiv</t>
  </si>
  <si>
    <t>1.Diagnose Coding and Adaption 0392.Front.Gurtwarnung Beifahrer == aktiv 
\\1.1. DID 0x0392.Geschwindigkeitsschwelle EuroNCAP Einschaltschwelle 1 = 24km/h 
\\1.2. DID 0x0392.Gurtwarnung_USA = nicht aktiv 
\\1.3.Diagnose Coding and Adaption 0392.Front.Gurtwarnung Fahrer == aktiv 
\\3.CAN (AB_Gurtwarn_VB) == 1
\\5. CAN(MO_Anzeigedrehz) == 0x24 
\\6. CAN (WBA_Fahrstufe_02)== 5 
\\ 7. Gauges--&gt; Vehicle speed == 25 km/h (vehicle speed &gt; p_Einschaltschwelle_1) 
\\8. CAN (WBA_Fahrstufe_02)== 2
\\9. Diagnose Coding and Adaption 0392.Front.Gurtwarnung Beifahrer == inaktiv 
10. CAN (AB_Gurtwarn_VF) == 0</t>
  </si>
  <si>
    <t xml:space="preserve">1.Diagnose Coding and Adaption 0392.Front.Gurtwarnung Beifahrer == aktiv 
\\1.1. DID 0x0392.Geschwindigkeitsschwelle EuroNCAP Einschaltschwelle 1 = 24km/h 
\\1.2. DID 0x0392.Gurtwarnung_USA = nicht aktiv 
\\2.CAN (AB_Gurtwarn_VF) == 0 
\\3.CAN (AB_Gurtwarn_VB) == 0 
\\4.CAN (AB_Gurtwarn_VB) == 1 
\\5. CAN(MO_Anzeigedrehz) == 0x24 
\\6. CAN (WBA_Fahrstufe_02)= 3
\\ 7. Gauges--&gt; Vehicle speed == 25 km/h (vehicle speed &gt; p_Einschaltschwelle_1) 
</t>
  </si>
  <si>
    <t xml:space="preserve">7. The WL_Gurt_1 (icon 0x1015 at position 4) is displayed as blink AND Gurtlichtton sound (Warn#243) played at the same time 
</t>
  </si>
  <si>
    <t xml:space="preserve">1.Diagnose Coding and Adaption 0392.Front.Gurtwarnung Fahrer == aktiv 
\\1.1. DID 0x0392.Geschwindigkeitsschwelle EuroNCAP Einschaltschwelle 1 = 24km/h 
\\1.2. DID 0x0392.Gurtwarnung_USA = nicht aktiv 
\\2.CAN (AB_Gurtwarn_VF) == 0
\\3.Diagnose Coding and Adaption 0392.Front.Gurtwarnung Beifahrer == inaktiv 
\\4.CAN (AB_Gurtwarn_VF) == 1 
\\4. CAN(MO_Anzeigedrehz) == 0x24 
\\6. CAN (WBA_Fahrstufe_02) == 4 OR == 5
\\ 7. Gauges--&gt; Vehicle speed == 25 km/h (vehicle speed &gt; p_Einschaltschwelle_1) 
</t>
  </si>
  <si>
    <t xml:space="preserve">1.Diagnose Coding and Adaption 0392.Front.Gurtwarnung Fahrer == aktiv 
\\1.1. DID 0x0392.Geschwindigkeitsschwelle EuroNCAP Einschaltschwelle 1 = 24km/h 
\\1.2. DID 0x0392.Geschwindigkeitsschwelle EuroNCAP Einschaltschwelle 2 = 10km/h 
\\1.3. DID 0x0392.Gurtwarnung_USA = nicht aktiv 
\\1.4.Diagnose Coding and Adaption 0392.Front.Gurtwarnung Beifahrer == inaktiv 
\\2. Gauges--&gt; Vehicle speed == 23 km/h (vehicle speed &lt; p_Einschaltschwelle_1
\\3. CAN (WBA_Fahrstufe_02) == 4 OR == 5 OR == 3
\\4.CAN (AB_Gurtwarn_VF) == 1
\\4.CAN (AB_Gurtwarn_VF) == 0
\\6. CAN(MO_Anzeigedrehz) == 0x24 
\\ 7. Gauges--&gt; Vehicle speed == 25 km/h (vehicle speed &gt; p_Einschaltschwelle_1) 
\\8. CAN (AB_Gurtwarn_VF) == 1
 \\9. CAN ZAS_Kl_15 == 0  then send CAN ZAS_Kl_15 == 1
\\ 10. Gauges--&gt; Vehicle speed == 25 km/h (vehicle speed &gt; p_Einschaltschwelle_1) 
</t>
  </si>
  <si>
    <t xml:space="preserve">10. The WL_Gurt_1 (icon 0x1015 at position 4) and Warn#243 are displayed at same time.
</t>
  </si>
  <si>
    <t>1.Diagnose Coding and Adaption 0392.Front.Gurtwarnung Fahrer == inaktiv 
\\1.1. DID 0x0392.Geschwindigkeitsschwelle EuroNCAP Einschaltschwelle 1 = 24km/h 
\\1.2. DID 0x0392.Geschwindigkeitsschwelle EuroNCAP Einschaltschwelle 2 = 10km/h 
\\1.3. DID 0x0392.Gurtwarnung_USA = nicht aktiv 
\\1.4.Diagnose Coding and Adaption 0392.Front.Gurtwarnung Beifahrer == aktiv 
\\2. CAN (WBA_Fahrstufe_02) == 4 OR == 5 OR == 3
\\3.CAN (AB_Gurtwarn_VB) == 1
\\4.CAN (AB_Gurtwarn_VB) == 0
\\5. CAN(MO_Anzeigedrehz) == 0x24 
\\6. Gauges--&gt; Vehicle speed == 25 km/h (vehicle speed &gt; p_Einschaltschwelle_1) . 
\\7. CAN (AB_Gurtwarn_VB) == 1
\\8. CAN (WBA_Fahrstufe_02) == 2
\\9. Gauges--&gt; Vehicle speed == 11 km/h (vehicle speed &gt; p_Einschaltschwelle_2 (10 km/h))</t>
  </si>
  <si>
    <t xml:space="preserve">9. The WL_Gurt_1 (icon 0x1015 at position 4) and Warn#243 are displayed at same time.
</t>
  </si>
  <si>
    <t xml:space="preserve">1.Diagnose Coding and Adaption 0392.Front.Gurtwarnung Fahrer == aktiv 
\\1.1. DID 0x0392.Geschwindigkeitsschwelle EuroNCAP Einschaltschwelle 1 = 24km/h 
\\1.2. DID 0x0392.Geschwindigkeitsschwelle EuroNCAP Einschaltschwelle 2 = 10km/h 
\\1.3. DID 0x0392.Gurtwarnung_USA = nicht aktiv 
\\1.4.Diagnose Coding and Adaption 0392.Front.Gurtwarnung Beifahrer ==aktiv 
\\2. CAN (WBA_Fahrstufe_02) == 4 OR == 5 OR == 3
\\3.CAN (AB_Gurtwarn_VB) == 1
\\4.CAN (AB_Gurtwarn_VB) == 0
\\5. CAN(MO_Anzeigedrehz) == 0x24 
\\ 6. Gauges--&gt; Vehicle speed == 25 km/h (vehicle speed &gt; p_Einschaltschwelle_1) . 
\\7. CAN (AB_Gurtwarn_VB) == 1
 \\8. CAN (WBA_Fahrstufe_02) == 2
\\9. KL 15 off then ON
</t>
  </si>
  <si>
    <t xml:space="preserve">1. DID 0x0392.Gurtwarnung_USA == aktiv 
\\2. KL15 OFF
\\3.KL 15 ON
\\4. TIMEOUT (Airbag_01) 
</t>
  </si>
  <si>
    <t>4. Display Front warning light in the cluster as static</t>
  </si>
  <si>
    <t xml:space="preserve">1.Diagnose Coding and Adaption 0392.Front.Gurtwarnung Fahrer == aktiv 
\\1.1. DID 0x0392.Geschwindigkeitsschwelle EuroNCAP Einschaltschwelle 1 == 24km/h 
\\1.2. DID 0x0392.Gurtwarnung_USA == aktiv 
\\2.CAN (AB_Gurtwarn_VF) == 0
\\3.Diagnose Coding and Adaption 0392.Front.Gurtwarnung Beifahrer == aktiv 
\\4.CAN (AB_Gurtwarn_VB) == 0
\\5. TIMEOUT (Airbag_01). 
</t>
  </si>
  <si>
    <t>5. Display Front warning light in the cluster as static</t>
  </si>
  <si>
    <t xml:space="preserve">1.Diagnose Coding and Adaption 0392.Front.Gurtwarnung Fahrer == inaktiv 
\\1.1. DID 0x0392.Geschwindigkeitsschwelle EuroNCAP Einschaltschwelle 1 == 24km/h 
\\1.2. DID 0x0392.Gurtwarnung_USA == aktiv 
\\2.Diagnose Coding and Adaption 0392.Front.Gurtwarnung Beifahrer == inaktiv 
\\3. TIMEOUT (Airbag_01) 
</t>
  </si>
  <si>
    <t>3. Display Front warning light in the cluster as static</t>
  </si>
  <si>
    <t xml:space="preserve">1.Diagnose Coding and Adaption 0392.Front.Gurtwarnung Fahrer == aktiv 
\\1.1. DID 0x0392.Geschwindigkeitsschwelle EuroNCAP Einschaltschwelle 1 == 24km/h 
\\1.2. DID 0x0392.Gurtwarnung_USA == aktiv 
\\2.CAN (AB_Gurtwarn_VF) == 0; 
\\3.Diagnose Coding and Adaption 0392.Front.Gurtwarnung Beifahrer == inaktiv 
\\4. INTERNAL (KL15) == FALSE
\\5. INTERNAL (KL15) == ON
</t>
  </si>
  <si>
    <t>5. Front warning light is not displayed on cluster</t>
  </si>
  <si>
    <t xml:space="preserve">1.Diagnose Coding and Adaption 0392.Front.Gurtwarnung Fahrer == aktiv 
\\1.1. DID 0x0392.Geschwindigkeitsschwelle EuroNCAP Einschaltschwelle 1 == 24km/h 
\\1.2. DID 0x0392.Gurtwarnung_USA == aktiv 
\\2.CAN (AB_Gurtwarn_VF) == 0; CAN (AB_Gurtwarn_VB) == 0
\\3.Diagnose Coding and Adaption 0392.Front.Gurtwarnung Beifahrer == aktiv 
\\4. INTERNAL (KL15) == FALSE
\\5. INTERNAL (KL15) == ON
</t>
  </si>
  <si>
    <t xml:space="preserve">1.Diagnose Coding and Adaption 0392.Front.Gurtwarnung Fahrer == inaktiv 
\\1.1. DID 0x0392.Geschwindigkeitsschwelle EuroNCAP Einschaltschwelle 1 == 24km/h 
\\1.2. DID 0x0392.Gurtwarnung_USA == aktiv 
\\2.Diagnose Coding and Adaption 0392.Front.Gurtwarnung Beifahrer == inaktiv 
\\3. INTERNAL (KL15) == FALSE
\\4. INTERNAL (KL15) == ON
</t>
  </si>
  <si>
    <t>4. Front warning light is not displayed on cluster</t>
  </si>
  <si>
    <t xml:space="preserve">1.Diagnose Coding and Adaption 0392.Front.Gurtwarnung Beifahrer == aktiv 
\\1.1. DID 0x0392.Geschwindigkeitsschwelle EuroNCAP Einschaltschwelle 1 = 24km/h 
\\1.2. DID 0x0392.Gurtwarnung_USA == aktiv 
\\1.3. Diagnose Coding and Adaption 0392.Front.Gurtwarnung Fahrer == aktiv 
\\3.CAN (AB_Gurtwarn_VB) == 1
\\5. CAN(MO_Anzeigedrehz) == 0x24 
\\6. CAN (WBA_Fahrstufe_02)== 3 OR == 4 OR == 5
\\ 7. Gauges--&gt; Vehicle speed == 25 km/h (vehicle speed &gt; p_Einschaltschwelle_1) 
\\8. INTERNAL (KL15) == FALSE
\\9. INTERNAL (KL15) == ON
</t>
  </si>
  <si>
    <t>7. The WL_Gurt_2 (icon 0x1015 at position 4) is blinking
\\9. The WL_Gurt_2 (icon 0x1015 at position 4) is blinking in 6s</t>
  </si>
  <si>
    <t xml:space="preserve">1.1. DID 0x0392.Geschwindigkeitsschwelle EuroNCAP Einschaltschwelle 1 = 24km/h 
\\1.2. DID 0x0392.Gurtwarnung_USA == aktiv 
\\1.3. Diagnose Coding and Adaption 0392.Front.Gurtwarnung Fahrer == aktiv 
\\3.CAN (AB_Gurtwarn_VF) == 1
\\5. CAN(MO_Anzeigedrehz) == 0x24 
\\6. CAN (WBA_Fahrstufe_02)== 4
\\ 7. Gauges--&gt; Vehicle speed == 25 km/h (vehicle speed &gt; p_Einschaltschwelle_1) 
\\8. INTERNAL (KL15) == FALSE
\\9. INTERNAL (KL15) == ON
</t>
  </si>
  <si>
    <t>7. The WL_Gurt_2 (icon 0x1015 at position 4) is blinking
\\9.The WL_Gurt_2 (icon 0x1015 at position 4) is blinking in 6s</t>
  </si>
  <si>
    <t xml:space="preserve">1.Diagnose Coding and Adaption 0392.Front.Gurtwarnung Beifahrer == aktiv 
\\1.1 DID 0x0392.Gurtwarnung_USA == aktiv 
\\2.CAN (AB_Gurtwarn_VB) == 1
\\3. INTERNAL (KL15) == FALSE
\\4. INTERNAL (KL15) == ON
</t>
  </si>
  <si>
    <t>4. The WL_Gurt_2 (icon 0x1015 at position 4) is blinking in 6s</t>
  </si>
  <si>
    <t xml:space="preserve">1. Diagnose Coding and Adaption 0392.Front.Gurtwarnung Fahrer == aktiv 
\\1.1. DID 0x0392.Gurtwarnung_USA == aktiv 
\\2.CAN (AB_Gurtwarn_VF) == 1
\\3. INTERNAL (KL15) == FALSE
\\4. INTERNAL (KL15) == ON
</t>
  </si>
  <si>
    <t xml:space="preserve">1.1. DID 0x0392.Geschwindigkeitsschwelle EuroNCAP Einschaltschwelle 1 = 24km/h 
\\1.2. DID 0x0392.Gurtwarnung_USA == aktiv 
\\1.3. Diagnose Coding and Adaption 0392.Front.Gurtwarnung Fahrer == aktiv 
\\3.CAN (AB_Gurtwarn_VF) == 1
\\5. CAN(MO_Anzeigedrehz) == 0x24 
\\6. CAN (WBA_Fahrstufe_02)== 5
\\ 7. Gauges--&gt; Vehicle speed == 25 km/h (vehicle speed &gt; p_Einschaltschwelle_1) 
\\6. CAN (WBA_Fahrstufe_02)== 2 OR == 1
\\8. INTERNAL (KL15) == FALSE
\\9. INTERNAL (KL15) == ON
</t>
  </si>
  <si>
    <t>9. The WL_Gurt_2 (icon 0x1015 at position 4) is blinking in 6s</t>
  </si>
  <si>
    <t xml:space="preserve">1.1. Diagnose Coding and Adaption 0392.Front.Gurtwarnung Beifahrer == inaktiv 
\\1.2. DID 0x0392.Gurtwarnung_USA == aktiv 
\\1.3. Diagnose Coding and Adaption 0392.Front.Gurtwarnung Fahrer == inaktiv 
\\2. KL15 OFF then KL15 ON
\\3. Diagnose Coding and Adaption 0392.Front.Gurtwarnung Fahrer == aktiv 
\\4.CAN (AB_Gurtwarn_VF) == 1
</t>
  </si>
  <si>
    <t>4. The WL_Gurt_1 (icon 0x1015 at position 4) is displayed as static</t>
  </si>
  <si>
    <t xml:space="preserve">1.1. Diagnose Coding and Adaption 0392.Front.Gurtwarnung Beifahrer == aktiv 
\\1.2. DID 0x0392.Gurtwarnung_USA == aktiv 
\\1.3. Diagnose Coding and Adaption 0392.Front.Gurtwarnung Fahrer == inaktiv 
\\2. CAN (AB_Gurtwarn_VB == 0)
\\3. KL15 OFF then KL15 ON
\\4.CAN (AB_Gurtwarn_VB) == 1
</t>
  </si>
  <si>
    <t xml:space="preserve">4. The WL_Gurt_1 (icon 0x1015 at position 4) is displayed as static 
</t>
  </si>
  <si>
    <t xml:space="preserve">1. DID 0x0392.Gurtwarnung_USA == aktiv 
\\2. CAN ZAS_Kl_15 == 0
\\3. CAN ZAS_Kl_15 == 1
\\4. Set TIMEOUT(Airbag_01) 
</t>
  </si>
  <si>
    <t xml:space="preserve">4. The WL_Gurt_1 (icon 0x1015 at position 4) is displayed as static </t>
  </si>
  <si>
    <t xml:space="preserve">1.1. DID 0x0392.Geschwindigkeitsschwelle EuroNCAP Einschaltschwelle 1 = 24km/h 
\\1.2. DID 0x0392.Gurtwarnung_USA == aktiv 
\\1.3. Diagnose Coding and Adaption 0392.Front.Gurtwarnung Fahrer == aktiv 
\\2.CAN (AB_Gurtwarn_VF) == 1
\\3. CAN(MO_Anzeigedrehz) == 0x24 
\\ 4. Gauges--&gt; Vehicle speed == 22 km/h (vehicle speed &lt;= p_Einschaltschwelle_1)
</t>
  </si>
  <si>
    <t xml:space="preserve">1.1. DID 0x0392.Geschwindigkeitsschwelle EuroNCAP Einschaltschwelle 1 = 30km/h 
\\1.2. DID 0x0392.Gurtwarnung_USA == aktiv 
\\1.3. Diagnose Coding and Adaption 0392.Front.Gurtwarnung Beifahrer == aktiv 
\\2.CAN (AB_Gurtwarn_VB) == 1
\\3. CAN(MO_Anzeigedrehz) == 0x24 
\\ 4. Gauges--&gt; Vehicle speed == 29 km/h (vehicle speed &lt;= p_Einschaltschwelle_1)
</t>
  </si>
  <si>
    <t xml:space="preserve">1.1. Diagnose Coding and Adaption 0392.Front.Gurtwarnung Beifahrer == inaktiv 
\\1.2. DID 0x0392.Gurtwarnung_USA == aktiv 
\\2. Diagnose Coding and Adaption 0392.Front.Gurtwarnung Fahrer == inaktiv 
\\3. TIMEOUT (Airbag_01)
</t>
  </si>
  <si>
    <t xml:space="preserve">3. The WL_Gurt_1 (icon 0x1015 at position 4) is displayed as static </t>
  </si>
  <si>
    <t xml:space="preserve">1.1. Diagnose Coding and Adaption 0392.Front.Gurtwarnung Beifahrer == aktiv 
\\1.2. DID 0x0392.Gurtwarnung_USA == aktiv 
\\1.3. Diagnose Coding and Adaption 0392.Front.Gurtwarnung Fahrer == inaktiv 
\\2. CAN (AB_Gurtwarn_VB == 0)
\\3. KL15 OFF then KL15 ON
\\4. TIMEOUT (Airbag_01)
</t>
  </si>
  <si>
    <t xml:space="preserve">4. The WL_Gurt_1 (icon 0x1015 at position 4) is displayed as static. The Gurtlichtton sound (warning ID 243) is played at the same time with the WL_Gurt_1 </t>
  </si>
  <si>
    <t xml:space="preserve">1.1. Diagnose Coding and Adaption 0392.Front.Gurtwarnung Beifahrer == aktiv 
\\1.2. DID 0x0392.Gurtwarnung_USA == aktiv 
\\1.3. Diagnose Coding and Adaption 0392.Front.Gurtwarnung Fahrer == inaktiv 
\\1.4. KL15 OFF then KL15 ON
\\2. CAN (AB_Gurtwarn_VB) == 1
\\3. Wait more than 6s (timer_INIT has been expired.)
</t>
  </si>
  <si>
    <t xml:space="preserve">2. 3. The WL_Gurt_1 (icon 0x1015 at position 4) is displayed as static 
</t>
  </si>
  <si>
    <t xml:space="preserve">1.1. Diagnose Coding and Adaption 0392.Front.Gurtwarnung Beifahrer == aktiv 
\\1.2. DID 0x0392.Gurtwarnung_USA == aktiv 
\\1.3 Diagnose Coding and Adaption 0392.Front.Gurtwarnung Fahrer == inaktiv 
\\2. CAN (AB_Gurtwarn_VB == 1
\\3. CAN (AB_Gurtwarn_VB == 0
</t>
  </si>
  <si>
    <t>2. The WL_Gurt_1 (icon 0x1015 at position 4) is displayed as static 
3. The WL_Gurt_1 (icon 0x1015 at position 4) is  not displayed.</t>
  </si>
  <si>
    <t xml:space="preserve">1.1. Diagnose Coding and Adaption 0392.Front.Gurtwarnung Fahrer == aktiv 
\\1.2. DID 0x0392.Gurtwarnung_USA == aktiv
\\1.3. KL15 OFF then KL15 ON
\\2. CAN (AB_Gurtwarn_VF == 1
\\3. CAN (AB_Gurtwarn_VB == 0
\\4. CAN (AB_Gurtwarn_VF == 0
</t>
  </si>
  <si>
    <t xml:space="preserve">1.1. Diagnose Coding and Adaption 0392.Front.Gurtwarnung Fahrer == aktiv 
\\1.2. DID 0x0392.Gurtwarnung_USA == aktiv 
\\1.3. KL15 OFF then KL15 ON
\\2. CAN (AB_Gurtwarn_VF == 1
\\3.  TIMEOUT(Airbag_01)
</t>
  </si>
  <si>
    <t xml:space="preserve">2. The WL_Gurt_1 (icon 0x1015 at position 4) is displayed as static 
3. The WL_Gurt_1 (icon 0x1015 at position 4) is displayed as static </t>
  </si>
  <si>
    <t xml:space="preserve">1.1. Diagnose Coding and Adaption 0392.Front.Gurtwarnung Beifahrer == aktiv 
\\1.2. DID 0x0392.Geschwindigkeitsschwelle EuroNCAP Einschaltschwelle 1 = 24km/h 
\\1.3. DID 0x0392.Gurtwarnung_USA == aktiv 
\\1.4. KL15 OFF then KL15 ON
\\2. CAN (AB_Gurtwarn_VB == 1
\\3.  Wait more than 6s.
\\4. Gauges--&gt; Vehicle speed == 23 km/h (vehicle speed =&lt; p_Einschaltschwelle_1) 
</t>
  </si>
  <si>
    <t xml:space="preserve">1.1. Diagnose Coding and Adaption 0392.Front.Gurtwarnung Fahrer == aktiv 
\\1.2. DID 0x0392.Gurtwarnung_USA == aktiv 
\\1.3. KL15 OFF then KL15 ON
\\2. CAN (AB_Gurtwarn_VF == 1
\\3.  Wait more than 6s.
\\ 4. CAN(WBA_Fahrstufe_02) == 1 (Position_P) 
</t>
  </si>
  <si>
    <t xml:space="preserve">2. The WL_Gurt_1 (icon 0x1015 at position 4) is displayed as static 
4. The WL_Gurt_1 (icon 0x1015 at position 4) is displayed as static </t>
  </si>
  <si>
    <t xml:space="preserve">1.1. Diagnose Coding and Adaption 0392.Front.Gurtwarnung Fahrer == aktiv 
\\1.2. DID 0x0392.Gurtwarnung_USA == aktiv 
\\2. CAN (AB_Gurtwarn_VF == 1
\\3.  Wait more than 6s.
\\ 4. CAN(WBA_Fahrstufe_02) == 2
</t>
  </si>
  <si>
    <t xml:space="preserve">1.1. Diagnose Coding and Adaption 0392.Front.Gurtwarnung Beifahrer == aktiv 
\\1.2. DID 0x0392.Geschwindigkeitsschwelle EuroNCAP Einschaltschwelle 1 = 24km/h 
\\1.3. DID 0x0392.Gurtwarnung_USA == aktiv 
\\1.4. KL15 OFF then KL15 ON
\\2. CAN (AB_Gurtwarn_VB == 1
\\3. CAN(WBA_Fahrstufe_02) == 3 OR == 4 OR == 5 
4. Gauges--&gt; Vehicle speed == 25 km/h (vehicle speed &gt; p_Einschaltschwelle_1) 
</t>
  </si>
  <si>
    <t>2. The WL_Gurt_1 (icon 0x1015 at position 4) is displayed as static 
4. The WL_Gurt_1 (icon 0x1015 at position 4) is displayed as blink</t>
  </si>
  <si>
    <t xml:space="preserve">1.1. Diagnose Coding and Adaption 0392.Front.Gurtwarnung Fahrer == aktiv 
\\1.2. DID 0x0392.Gurtwarnung_USA == aktiv 
\\1.3. DID 0x0392.Geschwindigkeitsschwelle EuroNCAP Einschaltschwelle 1 = 24km/h 
\\1.4. KL15 OFF then KL15 ON
\\2. CAN (AB_Gurtwarn_VF == 1
\\3. CAN(WBA_Fahrstufe_02) == 3 OR == 4 OR == 5 
4. Gauges--&gt; Vehicle speed == 25 km/h (vehicle speed &gt; p_Einschaltschwelle_1) 
</t>
  </si>
  <si>
    <t xml:space="preserve">1.1. Diagnose Coding and Adaption 0392.Front.Gurtwarnung Fahrer == aktiv 
\\1.2. DID 0x0392.Gurtwarnung_USA == aktiv 
\\2. CAN (AB_Gurtwarn_VF == 1
\\3. TIMEOUT (Airbag_01)
</t>
  </si>
  <si>
    <t xml:space="preserve">1.1. Diagnose Coding and Adaption 0392.Front.Gurtwarnung Beifahrer == aktiv 
\\1.2. DID 0x0392.Gurtwarnung_USA == aktiv 
\\2. CAN (AB_Gurtwarn_VB == 1
\\3. TIMEOUT (Airbag_01)
\\4. CAN (AB_Gurtwarn_VB == 0
</t>
  </si>
  <si>
    <t xml:space="preserve">2. The WL_Gurt_1 (icon 0x1015 at position 4) is displayed as static 
3. The WL_Gurt_1 (icon 0x1015 at position 4) is displayed as static 
4. The WL_Gurt_1 (icon 0x1015 at position 4) is displayed as static </t>
  </si>
  <si>
    <t xml:space="preserve">1.Klemmen_Status_01
\\ZAS_KL_15 == 0
\\2.Airbag_02
\\AB_Gurtschloss_Reihe2_MI == 3
\\AB_Gurtschloss_Reihe2_FA == 3
\\AB_Gurtschloss_Reihe2_BF == 3
\\3.Klemmen_Status_01
\\ZAS_KL_15 == 1
\\4. Gauge --&gt; set speed == 40 km/h
\\5.Airbag_02
\\AB_Gurtschloss_Reihe2_MI == 1
\\AB_Gurtschloss_Reihe2_FA == 1
\\AB_Gurtschloss_Reihe2_BF == 1 
\\6. Airbag_02
\\AB_Gurtschloss_Reihe2_MI == 3
\\AB_Gurtschloss_Reihe2_FA == 3
\\AB_Gurtschloss_Reihe2_BF == 3 </t>
  </si>
  <si>
    <t>3. 5. 6. Cluster is not displayed 3 rear seatbelt.</t>
  </si>
  <si>
    <t xml:space="preserve">1.Klemmen_Status_01
\\ZAS_KL_15 == 0
\\2.Airbag_02
\\AB_Gurtschloss_Reihe2_MI == 3
\\AB_Gurtschloss_Reihe2_FA == 3
\\AB_Gurtschloss_Reihe2_BF == 3
\\ Wait about 2 min then perform next step. (for a period of &lt;p_Fahrtunterbrechung)
\\3.Klemmen_Status_01
\\ZAS_KL_15 == 1
</t>
  </si>
  <si>
    <t>3. Cluster is not displayed 3 rear seatbelt icons</t>
  </si>
  <si>
    <t xml:space="preserve">1.Klemmen_Status_01
\\ZAS_KL_15 == 0
\\2. Wait about 1 min then perform next step. (for a period of &gt;p_Fahrtunterbrechung)
\\3.Klemmen_Status_01
\\ZAS_KL_15 == 1
\\4. Gauge --&gt; set speed == 0 km/h
\\5.CAN (ZV_FT_offen) == 1 (FT_opened) 
\\6. Gause --&gt;set speed =1.
\\7. Wait more 20s
 </t>
  </si>
  <si>
    <t>5. Cluster is displayed 3 rear seatbelt as unbuckled
7. The icon rear seatbelts are not displayed</t>
  </si>
  <si>
    <t xml:space="preserve">1.Klemmen_Status_01
\\ZAS_KL_15 == 0
\\2. Wait about 4 min then perform next step. (for a period of &gt;p_Fahrtunterbrechung)
\\3.Klemmen_Status_01
\\ZAS_KL_15 == 1
\\4. Gauge --&gt; set speed == 0 km/h
\\5.CAN (ZV_BT_offen) == 1 (BT_opened) 
 </t>
  </si>
  <si>
    <t>5. Cluster is displayed 3 rear seatbelt as unbuckled</t>
  </si>
  <si>
    <t xml:space="preserve">1.Klemmen_Status_01
\\ZAS_KL_15 == 0
\\2. Wait about 4 min then perform next step. (for a period of &gt;p_Fahrtunterbrechung)
\\3.Klemmen_Status_01
\\ZAS_KL_15 == 1
\\4. Gauge --&gt; set speed == 0 km/h
\\5.CAN (ZV_HFS_offen) == 1 (open) 
 </t>
  </si>
  <si>
    <t xml:space="preserve">1.Klemmen_Status_01
\\ZAS_KL_15 == 0
\\2. Wait about 4 min then perform next step. (for a period of &gt;p_Fahrtunterbrechung)
\\3.Klemmen_Status_01
\\ZAS_KL_15 == 1
\\4. Gauge --&gt; set speed == 0 km/h
\\5.CAN (ZV_HBFS_offen) == 1 (open)
 </t>
  </si>
  <si>
    <t>1.Turn off KL15 
 \\2.Airbag_02
 \\AB_Gurtschloss_Reihe2_MI == 3
 \\AB_Gurtschloss_Reihe2_FA == 3
 \\AB_Gurtschloss_Reihe2_BF == 3
 \\3.Klemmen_Status_01
\\ZAS_KL_15 == 1
 \\4.WBA_03
 \\WBA_Fahrstufe_02 == 3
 \\5.Airbag_02
 \\AB_Gurtschloss_Reihe2_MI == 1
 \\AB_Gurtschloss_Reihe2_BF == 1
 \\AB_Gurtschloss_Reihe2_FA == 1
 \\6.Display Speed == 30 km/h
 \\7.Wait more than 62 seconds</t>
  </si>
  <si>
    <t xml:space="preserve"> 6. The 3 rear unbuckled seatbelt are blinking
 \\7. No icon rear seatbelt is displayed on cluster
</t>
  </si>
  <si>
    <t>1.Turn off KL15 
 \\2.Airbag_02
 \\AB_Gurtschloss_Reihe2_MI == 3
 \\AB_Gurtschloss_Reihe2_FA == 3
 \\AB_Gurtschloss_Reihe2_BF == 3
 \\3.Klemmen_Status_01
\\ZAS_KL_15 == 1
 \\4.WBA_03
 \\WBA_Fahrstufe_02 == 3
 \\5.Airbag_02
 \\AB_Gurtschloss_Reihe2_MI == 1
 \\AB_Gurtschloss_Reihe2_BF == 1
 \\AB_Gurtschloss_Reihe2_FA == 1
 \\6.Display Speed == 30 km/h
 \\7.Klemmen_Status_01
 \\ZAS_KL_15 == 0</t>
  </si>
  <si>
    <t xml:space="preserve"> 6. These 3 rear unbuckled seatbelt are blinking
 \\7. No icon rear seatbelt is displayed on cluster
</t>
  </si>
  <si>
    <t>1.Turn off KL15 
\\2.Turn ON KL15 
\\2.1. Door Open on RBS tool
\\3.Speed Gauge == 1 km/h
\\4. Wait more than 62 seconds</t>
  </si>
  <si>
    <t>2. Display rear seatbelt warning on the cluster.
4. Thoes rear seatbelt warning icon are not displayed on the cluster</t>
  </si>
  <si>
    <t>1.Turn off KL15 
\\2.Turn ON KL15 
\\2.1. Door Open on RBS tool
\\3.Speed Gauge == 1 km/h
\\4. ZAS_KL_15 == 0</t>
  </si>
  <si>
    <t xml:space="preserve">1.Turn off KL15 and wait 60 seconds.
\\2.Airbag_02
\\ AB_Gurtschloss_Reihe2_MI == 3
\\ AB_Gurtschloss_Reihe2_FA == 3
\\AB_Gurtschloss_Reihe2_BF ==3
\\3.Klemmen_Status_01
\\ZAS_KL_15 == 1
\\3.1. Gauge --&gt; set speed &gt;24 km
\\3.2. Wait about 30 seconds
\\4.Airbag_02
\\AB_Gurtschloss_Reihe2_MI == 1
\\AB_Gurtschloss_Reihe2_BF == 1
\\AB_Gurtschloss_Reihe2_FA == 1 </t>
  </si>
  <si>
    <t>4. Display 3 red rear seatbelt (unbuckled_blink) and blinking in 32 seconds .Then icon rear seatbelt is disappear</t>
  </si>
  <si>
    <t xml:space="preserve">1.Turn off KL15 and wait 60 seconds.
\\2.Airbag_02
\\ AB_Gurtschloss_Reihe2_MI == 3
\\ AB_Gurtschloss_Reihe2_FA == 3
\\AB_Gurtschloss_Reihe2_BF ==3
\\3.Klemmen_Status_01
\\ZAS_KL_15 == 1
\\3.1. Gauge --&gt; set speed=0  km
\\3.2. Wait about 30 seconds
\\4.Airbag_02
\\AB_Gurtschloss_Reihe2_MI == 1
\\AB_Gurtschloss_Reihe2_BF == 1
\\AB_Gurtschloss_Reihe2_FA == 1 </t>
  </si>
  <si>
    <t>4. Display 3 red rear seatbelt (unbuckled_warned) in 10 seconds then icon rear seatbelt is disappear</t>
  </si>
  <si>
    <t>[ISSUE:15521792]</t>
  </si>
  <si>
    <t>[WarningMessage]E3PA-G3_PAG_Base_Diagram_001</t>
  </si>
  <si>
    <t>[WarningMessage]E3PA-G3_PAG_Base_Diagram_002_001</t>
  </si>
  <si>
    <t>[WarningMessage]E3PA-G3_PAG_Base_Diagram_002_002</t>
  </si>
  <si>
    <t>[WarningMessage]E3PA-G3_PAG_Base_Diagram_002_003</t>
  </si>
  <si>
    <t>[WarningMessage]E3PA-G3_PAG_Base_Diagram_003_001</t>
  </si>
  <si>
    <t>[WarningMessage]E3PA-G3_PAG_Base_Diagram_003_002</t>
  </si>
  <si>
    <t>[WarningMessage]E3PA-G3_PAG_Base_Diagram_004_001</t>
  </si>
  <si>
    <t>[WarningMessage]E3PA-G3_PAG_Base_Diagram_004_002</t>
  </si>
  <si>
    <t>[WarningMessage]E3PA-G3_PAG_Base_Diagram_005</t>
  </si>
  <si>
    <t>[WarningMessage]E3PA-G3_PAG_Base_Diagram_006_001</t>
  </si>
  <si>
    <t>[WarningMessage]E3PA-G3_PAG_Base_Diagram_006_002</t>
  </si>
  <si>
    <t>[WarningMessage]E3PA-G3_PAG_Base_Diagram_007_001</t>
  </si>
  <si>
    <t>[WarningMessage]E3PA-G3_PAG_Base_Diagram_007_002</t>
  </si>
  <si>
    <t>[WarningMessage]E3PA-G3_PAG_Base_Diagram_008_001</t>
  </si>
  <si>
    <t>[WarningMessage]E3PA-G3_PAG_Base_Diagram_008_002</t>
  </si>
  <si>
    <t>[WarningMessage]E3PA-G3_PAG_Base_Diagram_008_003</t>
  </si>
  <si>
    <t>[WarningMessage]E3PA-G3_PAG_Base_Diagram_9</t>
  </si>
  <si>
    <t>[WarningMessage]E3PA-G3_PAG_Base_Diagram_010</t>
  </si>
  <si>
    <t>[WarningMessage]E3PA-G3_PAG_Base_Diagram_011_01</t>
  </si>
  <si>
    <t>[WarningMessage]E3PA-G3_PAG_Base_Diagram_011</t>
  </si>
  <si>
    <t>[WarningMessage]E3PA-G3_PAG_Base_Diagram_012</t>
  </si>
  <si>
    <t>[WarningMessage]E3PA-G3_PAG_Base_Diagram_013</t>
  </si>
  <si>
    <t>[WarningMessage]E3PA-G3_PAG_Base_Diagram_014</t>
  </si>
  <si>
    <t>[WarningMessage]E3PA-G3_PAG_Base_Diagram_015</t>
  </si>
  <si>
    <t>[WarningMessage]E3PA-G3_PAG_Base_Diagram_016</t>
  </si>
  <si>
    <t>[ISSUE:15242285]</t>
  </si>
  <si>
    <t>[ISSUE:15242285],[ISSUE:15242284]</t>
  </si>
  <si>
    <t>Check change state from Warning Message Inactive to Initial display memory</t>
  </si>
  <si>
    <t xml:space="preserve">1. Ignition ON
\\2. CANoe ON
 \\3. Tool RBS ON 
\\4. Active Warning message id 4,5,263, 265 at DID Coding and adaptation 0320 
\\5. Coding and Adaption, Kodierwert($0600), Codierbyte 03, Warn ID in Warnung anzeigen== ja
\\6. Tube D is focus. There is not warnID dislayed on tube D. </t>
  </si>
  <si>
    <t>Check change state from Initial display memory to Miniimum display (urgent: FALSE)</t>
  </si>
  <si>
    <t>1. Ignition ON
\\2. CANoe ON
 \\3. Tool RBS ON 
\\4. Active Warning message id 276, 332, 450, 360 at DID Coding and adaptation 0320 
\\5. DID Coding and Adaption, Kodierwert($0600), Mindestanzeigezeit Hinweise  = 10s
\\6. DID Coding and Adaption, Kodierwert($0600), Mindestanzeigezeit Fußzeilenhinweis = 5s 
\\7. DID Coding and Adaption, Kodierwert($0600), Mindestanzeigezeit Warnungen= 15s 
\\8. Coding and Adaption, Kodierwert($0600), Codierbyte 03, Warn ID in Warnung anzeigen== ja</t>
  </si>
  <si>
    <t>Check change state from Initial display memory to Miniimum display (Same priority, urgent: FALSE)</t>
  </si>
  <si>
    <t>1. Ignition ON
\\2. CANoe ON
 \\3. Tool RBS ON 
\\4. Active Warning message id 160, 443, 500, 255, 302  at DID Coding and adaptation 0320 
\\5. DID Coding and Adaption, Kodierwert($0600), Mindestanzeigezeit Hinweise  = 5s
\\6. DID Coding and Adaption, Kodierwert($0600), Mindestanzeigezeit Warnungen= 10s 
\\7. Coding and Adaption, Kodierwert($0600), Codierbyte 03, Warn ID in Warnung anzeigen== ja</t>
  </si>
  <si>
    <t>1. Ignition ON
\\2. CANoe ON
 \\3. Tool RBS ON 
\\4. Active Warning message id  374, 477, 263, 492, 149  at DID Coding and adaptation 0320 
\\5. DID Coding and Adaption, Kodierwert($0600), Mindestanzeigezeit Warnungen= 8s 
\\6. Coding and Adaption, Kodierwert($0600), Codierbyte 03, Warn ID in Warnung anzeigen== ja</t>
  </si>
  <si>
    <t>Check change state from Initial display memory to Warning message memory (different priority)</t>
  </si>
  <si>
    <t>1. Ignition ON
\\2. CANoe ON
 \\3. Tool RBS ON 
\\4. Active Warning message id 11, 216, 284,287   at DID Coding and adaptation 0320 
\\5. DID Coding and Adaption, Kodierwert($0600), Mindestanzeigezeit Fußzeilenhinweis = 0s 
\\6. DID Coding and Adaption, Kodierwert($0600), Fußzeilenhinweis im Hintergrund aktiv = 0s 
\\7. DID Coding and Adaption, Kodierwert($0600), Mindestanzeigezeit Warnungen= 8s 
\\8. Coding and Adaption, Kodierwert($0600), Codierbyte 03, Warn ID in Warnung anzeigen== ja</t>
  </si>
  <si>
    <t>Check change state from Initial display memory to Warning message memory (same priority)</t>
  </si>
  <si>
    <t>1. Ignition ON
\\2. CANoe ON
 \\3. Tool RBS ON 
\\4. Active Warning message id 177, 256, 649, 757, 864 at DID Coding and adaptation 0320 
\\5. DID Coding and Adaption, Kodierwert($0600), Mindestanzeigezeit Hinweise  = 10s
\\6. Coding and Adaption, Kodierwert($0600), Codierbyte 03, Warn ID in Warnung anzeigen== ja</t>
  </si>
  <si>
    <t>Check change state from Minimum display to Display roll (same priority, urgent =ja)</t>
  </si>
  <si>
    <t xml:space="preserve">1. Ignition ON 
\\2. CANoe ON 
\\3. Tool RBS ON 
\\4. Active Warning message id 471, 472, 491, 768 at DID Coding and adaptation 0320 
\\5. DID Coding and Adaption, Kodierwert($0600), Mindestanzeigezeit Warnungen= 20s 
\\6. Coding and Adaption, Kodierwert($0600), Codierbyte 03, Warn ID in Warnung anzeigen== ja </t>
  </si>
  <si>
    <t>Check change state from Minimum display to Display roll (same priority, urgent =Nein)</t>
  </si>
  <si>
    <t xml:space="preserve"> 1. Ignition ON 
\\2. CANoe ON 
\\3. Tool RBS ON 
\\4. Active Warning message id 549, 654, 579 at DID Coding and adaptation 0320 
\\5. DID Coding and Adaption, Kodierwert($0600), Mindestanzeigezeit Hinweise = 10s 
\\6. DID Coding and Adaption, Kodierwert($0600), Mindestanzeigezeit Fußzeilenhinweis = 5s 
\\7. DID Coding and Adaption, Kodierwert($0600), Mindestanzeigezeit Warnungen= 8s 
\\8. Coding and Adaption, Kodierwert($0600), Codierbyte 03, Warn ID in Warnung anzeigen== ja  </t>
  </si>
  <si>
    <t xml:space="preserve">Check change state from Minimum display to Display roll </t>
  </si>
  <si>
    <t xml:space="preserve"> 1. Ignition ON 
\\2. CANoe ON 
\\3. Tool RBS ON 
\\4. Active Warning message id 549, 654, 579, 554, 715 at DID Coding and adaptation 0320 
\\5. DID Coding and Adaption, Kodierwert($0600), Mindestanzeigezeit Hinweise = 10s 
\\6. DID Coding and Adaption, Kodierwert($0600), Mindestanzeigezeit Fußzeilenhinweis = 5s 
\\7. DID Coding and Adaption, Kodierwert($0600), Mindestanzeigezeit Warnungen= 8s 
\\8. Coding and Adaption, Kodierwert($0600), Codierbyte 03, Warn ID in Warnung anzeigen== ja  </t>
  </si>
  <si>
    <t>Check change state from Minimum display to Warning Message Inactive (Priority 2 and Priority 1+ Warning message inactive)</t>
  </si>
  <si>
    <t>1. Ignition ON
\\2. CANoe ON
 \\3. Tool RBS ON 
\\4. Active Warning message id 92, 19, 56,451,267 at DID Coding and adaptation 0320 
\\5. DID Coding and Adaption, Kodierwert($0600), Mindestanzeigezeit Hinweise  = 6s
\\6. DID Coding and Adaption, Kodierwert($0600), Mindestanzeigezeit Fußzeilenhinweis = 6s 
\\7. DID Coding and Adaption, Kodierwert($0600), Mindestanzeigezeit Warnungen= 6s 
\\8. Coding and Adaption, Kodierwert($0600), Codierbyte 03, Warn ID in Warnung anzeigen== ja</t>
  </si>
  <si>
    <t>Check change state from Minimum display to Warning Message Inactive (Priority 1+ Urgent+ Warning message inactive + Minimum Display time expired)</t>
  </si>
  <si>
    <t>1. Ignition ON
\\2. CANoe ON
 \\3. Tool RBS ON 
\\4. Active Warning message id 432, 480 at DID Coding and adaptation 0320 
\\5. DID Coding and Adaption, Kodierwert($0600), Mindestanzeigezeit Warnungen= 60s 
\6. Coding and Adaption, Kodierwert($0600), Codierbyte 03, Warn ID in Warnung anzeigen== ja
\\7. Tube D is focus. There is no warnID dislayed on tube D</t>
  </si>
  <si>
    <t>Check change state from Minimum display to Warning message memory</t>
  </si>
  <si>
    <t>1. Ignition ON
\\2. CANoe ON
 \\3. Tool RBS ON 
\\4. Active Warning message id 509, 474, 556, 145, 771  at DID Coding and adaptation 0320 
\\5. DID Coding and Adaption, Kodierwert($0600), Mindestanzeigezeit Hinweise  = 5s
\\6. DID Coding and Adaption, Kodierwert($0600), Mindestanzeigezeit Fußzeilenhinweis = 10s 
\\6. Coding and Adaption, Kodierwert($0600), Codierbyte 03, Warn ID in Warnung anzeigen== ja</t>
  </si>
  <si>
    <t>1. Ignition ON
\\2. CANoe ON
 \\3. Tool RBS ON 
\\4. Active Warning message id 509, 474, 556, 754, 552  at DID Coding and adaptation 0320 
\\5. DID Coding and Adaption, Kodierwert($0600), Mindestanzeigezeit Hinweise  = 10s
\\6. DID Coding and Adaption, Kodierwert($0600), Mindestanzeigezeit Fußzeilenhinweis = 5s 
\\6. DID Coding and Adaption, Kodierwert($0600), Mindestanzeigezeit Warnungen= 8s 
\\7. Coding and Adaption, Kodierwert($0600), Codierbyte 03, Warn ID in Warnung anzeigen== ja</t>
  </si>
  <si>
    <t>Check change state from Permanent display to Display roll (Same Priority 7+  Minimum Display time expired)</t>
  </si>
  <si>
    <t>1. Ignition ON
\\2. CANoe ON
 \\3. Tool RBS ON 
\\4. Active Warning message id 602, 654, 549, 657, 621  at DID Coding and adaptation 0320 
\\5. DID Coding and Adaption, Kodierwert($0600), Mindestanzeigezeit Hinweise  = 5s
\\6. DID Coding and Adaption, Kodierwert($0600), Mindestanzeigezeit Fußzeilenhinweis = 5s 
\\6. DID Coding and Adaption, Kodierwert($0600), Mindestanzeigezeit Warnungen= 6s 
\\7. Coding and Adaption, Kodierwert($0600), Codierbyte 03, Warn ID in Warnung anzeigen== ja</t>
  </si>
  <si>
    <t>Check change state from Permanent display to Display roll (Priority + Minimum Display time expired)</t>
  </si>
  <si>
    <t>1. Ignition ON
\\2. CANoe ON
 \\3. Tool RBS ON 
\\4. Active Warning message id 907, 49, 175, 211, 37, 140  at DID Coding and adaptation 0320 
\\5. DID Coding and Adaption, Kodierwert($0600), Mindestanzeigezeit Hinweise  = 6s
\\6. DID Coding and Adaption, Kodierwert($0600), Mindestanzeigezeit Fußzeilenhinweis = 5s 
\\6. DID Coding and Adaption, Kodierwert($0600), Mindestanzeigezeit Warnungen= 5s 
\\7. Coding and Adaption, Kodierwert($0600), Codierbyte 03, Warn ID in Warnung anzeigen== ja</t>
  </si>
  <si>
    <t>Check change state from Permanent display to Display roll (Priority + Urgent)</t>
  </si>
  <si>
    <t>1. Ignition ON
\\2. CANoe ON
 \\3. Tool RBS ON 
\\4. Active Warning message id 485, 374, 477, 263, 492, 149  at DID Coding and adaptation 0320 
\\5. DID Coding and Adaption, Kodierwert($0600), Mindestanzeigezeit Hinweise  = 10s
\\6. DID Coding and Adaption, Kodierwert($0600), Mindestanzeigezeit Fußzeilenhinweis = 5s 
\\6. DID Coding and Adaption, Kodierwert($0600), Mindestanzeigezeit Warnungen= 5s 
\\7. Coding and Adaption, Kodierwert($0600), Codierbyte 03, Warn ID in Warnung anzeigen== ja</t>
  </si>
  <si>
    <t>Check Alert same Priority +  Minimum Display time expired +Acknowledged</t>
  </si>
  <si>
    <t>1. Ignition ON_x000D_
_x000D_
2. CANoe ON_x000D_
_x000D_
3. Tool RBS ON_x000D_
_x000D_
4. Active Warning message id 279, 36, 95, 53 at DID Coding and adaptation 0320_x000D_
_x000D_
5. DID Coding and Adaption~, Kodierwert($0600)~, Mindestanzeigezeit Hinweise = 10s_x000D_
_x000D_
6. DID Coding and Adaption~, Kodierwert($0600)~, Mindestanzeigezeit Fußzeilenhinweis = 5s_x000D_
_x000D_
6. DID Coding and Adaption~, Kodierwert($0600)~, Mindestanzeigezeit Warnungen= 6s_x000D_
_x000D_
7. Coding and Adaption~, Kodierwert($0600)~, Codierbyte 03~, Warn ID in Warnung anzeigen== ja</t>
  </si>
  <si>
    <t>Check Alert Same Priority + Urgent + Warning message inactive</t>
  </si>
  <si>
    <t>1. Ignition ON_x000D_
\\2. CANoe ON_x000D_
 \\3. Tool RBS ON_x000D_
\\4. Active Warning message id 331, 167, 482, 86  at DID Coding and adaptation 0320_x000D_
\\5. DID Coding and Adaption, Kodierwert($0600), Mindestanzeigezeit Hinweise  = 10s_x000D_
\\6. DID Coding and Adaption, Kodierwert($0600), Mindestanzeigezeit Fußzeilenhinweis = 5s_x000D_
\\6. DID Coding and Adaption, Kodierwert($0600), Mindestanzeigezeit Warnungen= 20s_x000D_
\\7. Coding and Adaption, Kodierwert($0600), Codierbyte 03, Warn ID in Warnung anzeigen== ja</t>
  </si>
  <si>
    <t>Check Alert Priority + Minimum Display time expired at tube D</t>
  </si>
  <si>
    <t>1. Ignition ON_x000D_
\\2. CANoe ON_x000D_
 \\3. Tool RBS ON_x000D_
\\4. Active Warning message id 907, 49, 175, 211, 37  at DID Coding and adaptation 0320_x000D_
\\5. DID Coding and Adaption, Kodierwert($0600), Mindestanzeigezeit Hinweise  = 6s_x000D_
\\6. DID Coding and Adaption, Kodierwert($0600), Mindestanzeigezeit Fußzeilenhinweis = 5s_x000D_
\\6. DID Coding and Adaption, Kodierwert($0600), Mindestanzeigezeit Warnungen= 6s_x000D_
\\7. Coding and Adaption, Kodierwert($0600), Codierbyte 03, Warn ID in Warnung anzeigen== ja</t>
  </si>
  <si>
    <t>Check Alert Same Priority 7+  Minimum Display time expired at tube B</t>
  </si>
  <si>
    <t>1. Ignition ON_x000D_
\\2. CANoe ON_x000D_
 \\3. Tool RBS ON_x000D_
\\4. Active Warning message id 602, 654, 549, 657, 621  at DID Coding and adaptation 0320_x000D_
\\5. DID Coding and Adaption, Kodierwert($0600), Mindestanzeigezeit Hinweise  = 5s_x000D_
\\6. DID Coding and Adaption, Kodierwert($0600), Mindestanzeigezeit Fußzeilenhinweis = 5s_x000D_
\\6. DID Coding and Adaption, Kodierwert($0600), Mindestanzeigezeit Warnungen= 6s_x000D_
\\7. Coding and Adaption, Kodierwert($0600), Codierbyte 03, Warn ID in Warnung anzeigen== ja</t>
  </si>
  <si>
    <t>Check Alert  Type and minimum display time</t>
  </si>
  <si>
    <t>1. Ignition ON_x000D_
\\2. CANoe ON_x000D_
 \\3. Tool RBS ON_x000D_
\\4. Active Warning message id 509, 474, 556, 145  at DID Coding and adaptation 0320_x000D_
\\5. DID Coding and Adaption, Kodierwert($0600), Mindestanzeigezeit Hinweise  = 10s_x000D_
\\6. DID Coding and Adaption, Kodierwert($0600), Mindestanzeigezeit Fußzeilenhinweis = 9s_x000D_
\\6. DID Coding and Adaption, Kodierwert($0600), Mindestanzeigezeit Warnungen= 8s_x000D_
\\7. Coding and Adaption, Kodierwert($0600), Codierbyte 03, Warn ID in Warnung anzeigen== ja</t>
  </si>
  <si>
    <t>Check Alert  Priority + Type Rolling and Inactive WM</t>
  </si>
  <si>
    <t>1. Ignition ON_x000D_
\\2. CANoe ON_x000D_
 \\3. Tool RBS ON_x000D_
\\4. Active Warning message id 287, 268, 508, 339, 553  at DID Coding and adaptation 0320_x000D_
\\5. DID Coding and Adaption, Kodierwert($0600), Mindestanzeigezeit Hinweise  = 10s_x000D_
\\6. DID Coding and Adaption, Kodierwert($0600), Mindestanzeigezeit Fußzeilenhinweis = 5s_x000D_
\\6. DID Coding and Adaption, Kodierwert($0600), Mindestanzeigezeit Warnungen= 8s_x000D_
\\7. Coding and Adaption, Kodierwert($0600), Codierbyte 03, Warn ID in Warnung anzeigen== ja</t>
  </si>
  <si>
    <t>Check Alert same Priority+Urgent TRUE+Type + Retrigger ability = nein</t>
  </si>
  <si>
    <t>1. Ignition ON_x000D_
\\2. CANoe ON_x000D_
 \\3. Tool RBS ON_x000D_
\\4. Active Warning message id 76,77, 78,79,341 at DID Coding and adaptation 0320_x000D_
\\5. DID Coding and Adaption, Kodierwert($0600), Mindestanzeigezeit Hinweise  = 5s_x000D_
\\6. DID Coding and Adaption, Kodierwert($0600), Mindestanzeigezeit Fußzeilenhinweis = 5s_x000D_
\\7. DID Coding and Adaption, Kodierwert($0600), Mindestanzeigezeit Warnungen= 5s_x000D_
\\8. Coding and Adaption, Kodierwert($0600), Codierbyte 03, Warn ID in Warnung anzeigen== ja</t>
  </si>
  <si>
    <t>Check Alert  Priority+Urgent TRUE+Type + Retrigger ability = yes</t>
  </si>
  <si>
    <t>1. Ignition ON_x000D_
\\2. CANoe ON_x000D_
 \\3. Tool RBS ON_x000D_
\\4. Active Warning message id 276, 332, 450, 360 at DID Coding and adaptation 0320_x000D_
\\5. DID Coding and Adaption, Kodierwert($0600), Mindestanzeigezeit Hinweise  = 5s_x000D_
\\6. DID Coding and Adaption, Kodierwert($0600), Mindestanzeigezeit Fußzeilenhinweis = 5s_x000D_
\\7. DID Coding and Adaption, Kodierwert($0600), Mindestanzeigezeit Warnungen= 5s_x000D_
\\8. Coding and Adaption, Kodierwert($0600), Codierbyte 03, Warn ID in Warnung anzeigen== ja</t>
  </si>
  <si>
    <t>Check Alert Type, Same Priority+Urgent TRUE, Cycl. Again == TRUE</t>
  </si>
  <si>
    <t>1. Ignition ON_x000D_
_x000D_
2. CANoe ON_x000D_
_x000D_
3. Tool RBS ON_x000D_
_x000D_
4. Active Warning message id 414~, 417~, 28~, 413 at DID Coding and adaptation 0320_x000D_
_x000D_
5. DID Coding and Adaption~, Kodierwert($0600)~, Mindestanzeigezeit Hinweise = 5s_x000D_
_x000D_
6. DID Coding and Adaption~, Kodierwert($0600)~, Mindestanzeigezeit Fußzeilenhinweis = 5s_x000D_
_x000D_
7. DID Coding and Adaption~, Kodierwert($0600)~, Mindestanzeigezeit Warnungen= 5s_x000D_
_x000D_
8. Coding and Adaption~, Kodierwert($0600)~, Codierbyte 03~, Warn ID in Warnung anzeigen== ja</t>
  </si>
  <si>
    <t>Send 4 below messages at the same time
\\1. CAN(MO_EPCL) == 2 (Nr.5, Prio 4, Urgent == ja,  Standardmeldung)
\\2. CAN(MO_E_Texte) == 12 (Nr.263, Prio 4, Urgent == ja,  Standardmeldung)
\\3. CAN(MO_E_Warnungen) == 3 (Nr.265, Prio 4, Urgent == ja,  Standardmeldung)
\\4. CAN(MO_Heissleuchte) == 1 (Nr.4, Prio 4, Urgent == ja,  Standardmeldung)</t>
  </si>
  <si>
    <t>4. Messages will display as follow and rotate: ID 5 --&gt; 263 --&gt;265 --&gt;4--&gt;5--&gt;263  --&gt;265  --&gt;4 --&gt;5 --&gt;263--&gt;…</t>
  </si>
  <si>
    <t xml:space="preserve">Send all below messages at the same time
\\1.CAN(MO_Text_Motorstart)==12 (Nr276, Prio 6, Urgent = nein, Infomeldung, Retriggerbar == ja)
\\2. CAN(MVK_MV_Netz_Warnungen) == 1 (Nr450, Prio 4, Urgent = nein, Standardmeldung, Retriggerbar = ja)
\\3. CAN(KYL_Warn_Notzuendschloss)== 1(Nr332, Prio 5, Urgent = nein, Standardmeldung, Retriggerbar = nein)
\\4. CAN(ELV_Txt_Werkstatt) == 1(Nr360, Prio 4, Urgent = nein, Standardmeldung, Retriggerbar = nein)
</t>
  </si>
  <si>
    <t xml:space="preserve">4. Messages will display as follow and rotate:
450 (display on 15s) -&gt;360 (display on 15s) --&gt;450 (display on 15s)-&gt;360 (display on 15s)450 -&gt;(display on 15s)  --&gt;...
</t>
  </si>
  <si>
    <t xml:space="preserve">Send all below messages at the same time
\\1. Send CAN(ACC_Texte) == 6  (Nr160, Prio 5, Urgent = nein, Hinweismeldung , Retriggerbar == ja)
\\2. CAN(NV_Texte) == 5 (Nr443, Prio 5, Urgent = nein, Standardmeldung, Retriggerbar = ja)
\\3. CAN(KAS_Texte) == 3  (Nr500, Prio 5, Urgent = nein, Standardmeldung, Retriggerbar = ja)
\\4. CAN(SWA_Anzeigen) == 0x03  (Nr255, Prio 5, Urgent = nein, Standardmeldung, Retriggerbar = ja)
\\5. CAN(VZE_Hinweistext) == 1 
AND 
\\DELAY(p_LKS Displaymeldung Anzeigeverzögerung 1) ((Diagnose(Coding and Adaption, Assistenzsysteme (0x0391), LKS Displaymeldung Anzeigeverzögerung 1))
(Nr302, Prio 5, Urgent = nein, Standardmeldung, Retriggerbar = ja)
</t>
  </si>
  <si>
    <t xml:space="preserve">5. Messages will display follow and rotate when Minimum Display time expired:
160 (display on 5s)--&gt;443 (display on 10s) -&gt;500 (display on 10s) -&gt;255 (display on 10s) -&gt;302 (display on 10s) --&gt;443 (display on 10s)--&gt;500 --&gt;...
</t>
  </si>
  <si>
    <t xml:space="preserve">Send all messages at the same time:
\\1. Set TIMEOUT(HAL_01) (Nr.374, Prio 4, Urgent == ja, Standardmeldung, Retriggerbar = ja)
\\2. CAN(NVEM_Batterie_Service) == 2   (Nr.477, Prio 4, Urgent == ja, Standardmeldung, Retriggerbar = ja)
\\3. CAN(MO_E_Texte) == 12  (Nr.263, Prio 4, Urgent == ja, Standardmeldung, Retriggerbar = ja)
\\4. CAN(MO_Motorlaufwarnung) == 1 (Nr.492, Prio 4, Urgent == ja, Standardmeldung, Retriggerbar = nein)
\\5. CAN(EPB_Texte_02) == 4  (Nr.149, Prio 4, Urgent == ja, Standardmeldung, Retriggerbar = empty)
</t>
  </si>
  <si>
    <t>5. Messages will display as follow and rotate:
Nr.374 -&gt; Nr.477-&gt; Nr.263 -&gt; Nr.492 -&gt; Nr.149 --&gt;374--&gt;477--&gt; Nr.263 -&gt; Nr.492 -&gt; Nr.149--&gt;Nr.374 --&gt;…</t>
  </si>
  <si>
    <t xml:space="preserve">Send all below messages at the same time
\\1. Send CAN(ESP_Textanzeigen_03) == 8  (Nr.11 Prio 5, Urgent == ja,Infomeldung )
\\2.CAN(CHA_Kombi_Texte_02) == 2  (Nr.287, Prio 6, Urgent == ja, Infomeldung)
\\3. CAN(CHA_Kombi_Texte_02) == 1  (Nr.216, Prio 6, Urgent == ja, Infomeldung)
\\4.CAN(STS_Texte) == 6 (Nr.284, Prio 6, Urgent == nein, Infomeldung)
\\5. MFL_Testen_Kon_01
 \\MFL_Tasten_Code_1 = 0x09
\\ MFL_Event_Code_1 = 0x01 (Ok)
</t>
  </si>
  <si>
    <t xml:space="preserve">4. Only Nr11 is displayed on tube D
\\5. Not display Nr.11 on tube D
</t>
  </si>
  <si>
    <t xml:space="preserve">Send all messages at the same time: 
\\1. Input : CAN(ARA_Texte) == 0x1B (Nr.649, Prio 5, Urgent == ja, Hinweismeldung)
\\2.CAN(Heckradar_Kombitexte) == 8 (Nr.864, Prio 5, Urgent == nein, Hinweismeldung)
\\3. CAN(PACC02_InnoDrive_Texte) == 5 (Nr.757, Prio5, Urgent == ja,Hinweismeldung)
\\4.CAN(SWA_Anzeigen) == 0x04 (Nr.256, Prio 5, Urgent ==nein, Hinweismeldung)
\\5.CAN(ACC_Texte) == 18 (Nr.177, Prio 5, Urgent ==nein, Hinweismeldung)
</t>
  </si>
  <si>
    <t>5. Warning ID 177 is displayed on tube D.
After 10s, warning 177 is disappeared on tube D</t>
  </si>
  <si>
    <t xml:space="preserve">Send all below messages at the same time:
\\1. CAN(NV_Symbol_Tierwarnung) == 1 (Nr.472, Prio 5, Urgent == ja, Standardmeldung) 
\\2. CAN(NV_Symbol) == 1 (Nr.471, Prio 5, Urgent == ja, Standardmeldung)) 
\\3. CAN(SC_PreCrash_Warnung) == 5 (Nr.491, Prio 5, Urgent == ja, Standardmeldung) 
\\4. CAN(LDW_Gong) == 3 AND CAN(EA_Texte) == 1 (Nr.768, Prio 5, Urgent == ja, Standardmeldung) </t>
  </si>
  <si>
    <t>4. Messages will display follow and rotate on tube B: Nr.472 -&gt; Nr.471 -&gt; Nr.491 -&gt; Nr.768 --&gt;472--&gt;471 -&gt; Nr.491 -&gt; Nr.768--&gt;--&gt;472--&gt;471 --&gt;…</t>
  </si>
  <si>
    <t xml:space="preserve">Send all below messages at the same time:
  \\1. CAN(LoGeWa_Event_Kombiwarnung) == 4 (Nr.549, Prio 7, Urgent == nein, Standardmeldung) 
\\2. CAN(ARA_Texte) == 0x23 (Nr.654, Prio 7, Urgent == nein, Hinweismeldung ) 
\\3. CAN(PLA2_Anf_Meldungen) == 153 (Nr.579, Prio 7, Urgent == nein, Standardmeldung)  </t>
  </si>
  <si>
    <t>3. The messages will display follow and rotate: Nr.549 (display on 8s) --&gt;Nr.579 (display on 8s) --&gt;Nr.549 (display on 8s) --&gt;Nr.579 (display on 8s)--&gt;…</t>
  </si>
  <si>
    <t>Send all below messages at the same time:
\\1. CAN(LoGeWa_Event_Kombiwarnung) == 4 (Nr.549, Prio 7, Urgent == nein, Standardmeldung) 
\\2. CAN(EA_Texte) == 4 (Nr.554, Prio 6, Urgent == ja, Standardmeldung) 
\\3. CAN(ARA_Texte) == 0x23 (Nr.654, Prio 7, Urgent == nein, Hinweismeldung) 
\\4. CAN(PLA2_Anf_Meldungen) == 180 (Nr.579, Prio 7, Urgent == nein, Standardmeldung) 
\\5. CAN(VZE_Verkehrszeichen_1) == 112 AND CAN(VZE_Hinweistext) == 6 (Nr.715, Prio 6, Urgent == ja, Hinweismeldung) 
\\6. Waiting 20 seconds
\\7. Send group message MFL_Testen_Kon_01 to close Nr.544.
\\MFL_Tasten_Code_1 = 0x09
\\ MFL_Event_Code_1 = 0x01</t>
  </si>
  <si>
    <t>5. Display message: Nr.554
\\7. The messages will display follow and rotate: Nr.549 (display on 8s) --&gt;Nr.579 (display on 8s) --&gt;Nr.549 (display on 8s) --&gt;Nr.579…</t>
  </si>
  <si>
    <t xml:space="preserve">Send all message from step1 to step 7 at the same time:
\\1. Send CAN (RDK_Warnungen_02) == 24   (Nr92, Prio 2, Urgent = Ja, Standardmeldung, Active cancellation = False)
\\2.Send (CAN(SpoilerSG_Fehler) == 2 AND NOT(E2E(SpoilerSG_01) (Nr19, Prio 2, Urgent = Ja, Standardmeldung, Active cancellation = False)
\\3. CAN(ELV_Txt_Defekt) == 1  (Nr56, Prio 2, Urgent = Ja, Standardmeldung, Active cancellation = False)
\\4. Check Display roll on tube D 
\\6. Send CAN(HVK_HV_Netz_Warnungen) == 2  (Nr451, Prio 1, Urgent = Ja, Standardmeldung, Active cancellation = False)
\\7. Send CAN(ESP_Textanzeigen_03) == 10 (Nr267, Prio 1, Urgent = Ja, Standardmeldung, Active cancellation = False).  
\\8. Waiting 10 seconds. Send CAN(HVK_HV_Netz_Warnungen) == 0;  CAN(ESP_Textanzeigen_03) == 0
\\9.  Waiting 10 seconds. Send signal:
CAN (RDK_Warnungen_02) == 0
</t>
  </si>
  <si>
    <t>\\7. Messages will display follow and rotate:
451-&gt;267--&gt;451--&gt;267--&gt;451...
\\8. Messages will display following: 92-&gt;19-&gt;56 --&gt;92 --&gt;19….
\\9. Messages will display following: 19-&gt;56--&gt;19--&gt;56--&gt;…</t>
  </si>
  <si>
    <t xml:space="preserve">Send all messages step 1, step 2 at the same time
\\1. Send CAN(VZE_Hinweistext) == 5  (Nr324, Prio 5, Urgent = nein, Standardmeldung, Doors_Aktive Abmeldung: 
ja)
\\2.CAN(BCM_Waehlhebel_P_Hinweis) == 1 (Nr480, Prio 5, Urgent = nein, Standardmeldung,  Doors_Aktive Abmeldung: 
ja)
\\3. Send CAN(BCM_Waehlhebel_P_Hinweis) == 0
\\4. Send CAN(VZE_Hinweistext) == 0
</t>
  </si>
  <si>
    <t>2. Messages will display as follow and rotate: Nr.324 (display on 60s) --&gt;Nr.480 (display on 60s)--&gt;Nr.324 (display on 60s) --&gt;Nr.480 (display on 60s)--&gt;…
\\3. Nr.480 is disappeared immediately.
Only display Nr.324
\\4. Nr.324 is disappeared immediately. None message display on tube D</t>
  </si>
  <si>
    <t>Send all messages from step 1 to step 5 at the same time
\\1. BAP(Charisma(0x17).SetupProfile(0x11).ProfileIdentifier) == 0x04  (Nr.509, Prio 6, Urgent == ja, Infomeldung)
\\2. CAN(WBA_GE_Texte_02) == 5 (Nr.474, Prio 6, Urgent == ja, Infomeldung)
\\3. CAN(EA_Texte) == 6  (Nr.556, Prio 6, Urgent == ja, Infomeldung)
\\4. VALUECHANGE(CAN(LRH_on_off); X; 1)   (Nr.145, Prio 6, Urgent == ja,  Infomeldung) 
\\5 .CAN(LDW_Texte) == 12   (Nr.771, Prio 7, Urgent == ja,  Standardmeldung) 
\\6.  MFL_Testen_Kon_01
\\MFL_Tasten_Code_1 = 0x09
\\ MFL_Event_Code_1 = 0x01</t>
  </si>
  <si>
    <t>5. Display Nr.145 on tube D. After 10s, Nr.145 is disappeared
 Nr.771 is displayed on tube B
\\6. Nr.771 is not displayed on the cluster</t>
  </si>
  <si>
    <t>Send all message from step 1 to step 5 at the same time
\\1. BAP(Charisma(0x17).SetupProfile(0x11).ProfileIdentifier) == 0x04  (Nr.509, Prio 6, Urgent == ja, Infomeldung)
\\2. CAN(WBA_GE_Texte_02) == 5 (Nr.474, Prio 6, Urgent == ja, Infomeldung)
\\3. CAN(EA_Texte) == 6  (Nr.556, Prio 6, Urgent == ja, Infomeldung)
\\4. CAN(PACC02_InnoDrive_Texte) == 2   (Nr.754, Prio 5, Urgent == ja, Hinweismeldung) 
\\5.CAN(EA_Texte) == 2  (Nr.552, Prio 6, Urgent == ja,  Standardmeldung) . 
\\\6.  MFL_Testen_Kon_01
\\MFL_Tasten_Code_1 = 0x09
\\ MFL_Event_Code_1 = 0x01</t>
  </si>
  <si>
    <t>5. Displaying Nr.552 on tube B. 
\\Display Nr.754 on tube D.
\\After Minimum display time Nr.754 is expired (10s). No warning message displayed on tube D
\\6. Nr. 552 is not displayed on cluster.</t>
  </si>
  <si>
    <t xml:space="preserve">Send all below messages at the same time
\\1. Send CAN(PLA2_Anf_Meldungen_MA) == 10   (Nr.621, Prio 7, Urgent = nein, Standardmeldung)
\\2.CAN(ARA_Texte) == 0x29 (Nr.657, Prio 7, Urgent = nein, Hinweismeldung )
\\3. CAN(PLA2_Anf_Meldungen) == 174 (Nr.602, Prio 7, Urgent = nein, Standardmeldung)
\\4. CAN(ARA_Texte) == 0x23   (Nr.654, Prio 7, Urgent = nein, Hinweismeldung )
\\5. CAN(LoGeWa_Event_Kombiwarnung) == 4  (Nr.549, Prio 7, Urgent = nein, Standardmeldung)
</t>
  </si>
  <si>
    <t>5. Messages will display follow and rotate when After Minimum display time of type Standardmeldung expired (6 seconds):
Nr.621 -&gt; Nr.602 -&gt; Nr.654 -&gt; Nr.549--&gt;Nr.621--&gt;Nr.602--&gt;Nr.549--&gt;Nr.621--&gt;Nr.602--&gt;…</t>
  </si>
  <si>
    <t xml:space="preserve">Send all below messages at the same time
\\1. Send CAN(MO_WI_StWarnVolWa) == 2 (Nr.907, Prio 6, Urgent = nein, Standardmeldung) (Req #16197317)
\\2.CAN (WIV_Sensorfehler) == 1  (Nr.49, Prio 5, Urgent = nein, Standardmeldung)
\\3. CAN(eCall_Funktionsstatus) == 6 (Nr.175, Prio 5, Urgent = nein, Standardmeldung)
\\4. CAN(MO_Text_Motorstart) == 3 
\\AND CAN(MO_Anzeige_StSt_gueltig) == 0 (Nr.211, Prio 5, Urgent = nein, Standardmeldung)
\\5. CAN(AB_Anzeige_Fussg) == 2 (Nr.37, Prio 5, Urgent = nein, Standardmeldung)
</t>
  </si>
  <si>
    <t>5. The First time :Messages will display follow when After Minimum display time of type Standardmeldung expired (6 seconds)
Nr.49-&gt; Nr.175 -&gt; Nr.211 -&gt; Nr.37 --&gt;Nr.49-&gt; Nr.175 -&gt; Nr.211 -&gt; Nr.37
--&gt;Nr.49--&gt;Nr.175--&gt;…</t>
  </si>
  <si>
    <t xml:space="preserve">Send all below messages at the same time:
\\1. Set TIMEOUT(HAL_01) (Nr.374, Prio 4, Urgent == ja, Standardmeldung, Retriggerbar = ja)
\\2. CAN(NVEM_Batterie_Service) == 2   (Nr.477, Prio 4, Urgent == ja, Standardmeldung, Retriggerbar = ja)
\\3. CAN(MO_E_Texte) == 12  (Nr.263, Prio 4, Urgent == ja, Standardmeldung, Retriggerbar = ja)
\\4. CAN(MO_Motorlaufwarnung) == 1 (Nr.492, Prio 4, Urgent == ja, Standardmeldung, Retriggerbar = nein)
\\5. CAN(EPB_Texte_02) == 4  (Nr.149, Prio 4, Urgent == ja, Standardmeldung, Retriggerbar = empty)
\\6. Send CAN (MO_RedFahrleistung_Lampe) == 1 (Nr.485, Prio 5, Urgent == ja, Standardmeldung, Retriggerbar = nein)
</t>
  </si>
  <si>
    <t>5. Messages will display following:
Nr.374 -&gt; Nr.477-&gt; Nr.263 -&gt; Nr.492 -&gt; Nr.149 --&gt;Nr.374--&gt;Nr.477--&gt;Nr.263--&gt;…</t>
  </si>
  <si>
    <t xml:space="preserve">(Note: send signal of step 1,2,3,4 in the same time)
\\1. Set CAN(STS_Texte) == 1  (Nr.279, Prio 5, Urgent == nein,  Standardmeldung, Retriggerbar = ja)_x000D_
\\2. CAN(AB_Anzeige_Fussg) == 1  (Nr.36, Prio 5, Urgent == nein,  Standardmeldung, Retriggerbar = nein)_x000D_
\\3. CAN(ALR_Texte) == 3  (Nr.95, Prio 5, Urgent == nein,  Standardmeldung, Retriggerbar = ja)_x000D_
\\4. CAN(BCM1_Aussen_Temp_ungef) == 0xFF (Nr.53, Prio 5, Urgent == nein, Standardmeldung, Retriggerbar = nein)_x000D_
\\5. Check Display roll on tube D_x000D_
\\6. Send Message signal group: MFL_Testen_Kon_01
 MFL_Tasten_Code_1 = 0x09;
 MFL_Event_Code_1 = 0x01 
\\to closed the WarningID: 95_x000D_
\\7. Send Message signal group: MFL_Testen_Kon_01
 MFL_Tasten_Code_1 = 0x09;
 MFL_Event_Code_1 = 0x01 
\\to closed the WarningID: Nr.279, Nr.36, Nr.53
</t>
  </si>
  <si>
    <t xml:space="preserve">5. The First time :Messages will display follow when After Minimum display time of type Standardmeldung expired (6 seconds)_x000D_
Nr.279 -&gt; Nr.36-&gt; Nr.95 -&gt;Nr.53
The second time:Messages will display follow and rotate when After Minimum display time of type Standardmeldung expired (6 seconds):_x000D_
Nr.279 -&gt; Nr.36-&gt;Nr.95 -&gt;Nr.53
\\6. Nr 95 is not displayed on tube D._x000D_ Messages will display follow and rotate when After Minimum display time of type Standardmeldung expired (6 seconds):
Nr.279 -&gt; Nr.36-&gt; Nr.53
\\7. Nr.279, Nr.36, Nr.53 are not displayed on tube D.
</t>
  </si>
  <si>
    <t>(Note: send signal of step 1,2,3,4 in the same time)
\\1. Set CAN (RDK_Warnungen_02) == 23  (Nr.331, Prio 2, Urgent == nein,  Standardmeldung)_x000D_
\\2. CAN(KST_Txt_P_Gang) == 1    (Nr.167, Prio 2, Urgent == ja,  Standardmeldung, Randbedingung: NONE )_x000D_
\\3. CAN(ESP_BKV_Warnung) == 1 (Nr.482, Prio 2, Urgent == ja,  Standardmeldung)_x000D_
\\4. CAN (RDK_W_1_Reifen_VL) == 1 (Nr.86, Prio 2, Urgent == ja,  Standardmeldung)_x000D_
\\5.  Check Display roll on tube D_x000D_
\\6. Send ZAS_Kl_15 == 0_x000D_
\\7. CAN(KST_Txt_P_Gang) == 0</t>
  </si>
  <si>
    <t>5. The First time :Messages will display following: Nr.331 -&gt; Nr.167 -&gt; Nr.482 -&gt; Nr.86._x000D_
\\The second time:Messages will display follow and rotate :  Nr.331 -&gt; Nr.167 -&gt; Nr.482 -&gt; Nr.86.
\\6. Nr.167 is displayed on tube D when KL15 off._x000D_
\\7.  Nr.167 is not displayed on the cluster.</t>
  </si>
  <si>
    <t xml:space="preserve">(Send signal of step 1,2,3,4,5 at the same time)
\\1. Send CAN(MO_WI_StWarnVolWa) == 2 (Nr.907, Prio 6, Urgent = nein, Standardmeldung) (Req #16197317)_x000D_
\\2.CAN (WIV_Sensorfehler) == 1  (Nr.49, Prio 5, Urgent = nein, Standardmeldung)_x000D_
\\3. CAN(eCall_Funktionsstatus) == 6 (Nr.175, Prio 5, Urgent = nein, Standardmeldung)_x000D_
\\4. CAN(MO_Text_Motorstart) == 3_x000D_
\\AND CAN(MO_Anzeige_StSt_gueltig) == 0 (Nr.211, Prio 5, Urgent = nein, Standardmeldung)_x000D_
\\5. CAN(AB_Anzeige_Fussg) == 2 (Nr.37, Prio 5, Urgent = nein, Standardmeldung)_x000D_
\\6. Check Display roll on tube D_x000D_
</t>
  </si>
  <si>
    <t xml:space="preserve">6. The First time :Messages will display follow when After Minimum display time of type Standardmeldung expired (6 seconds)_x000D_
 Nr.49-&gt; Nr.175 -&gt; Nr.211 -&gt; Nr.37_x000D_
 The second time:Messages will display follow and rotate when After Minimum display time of type Standardmeldung expired (6 seconds):_x000D_
Nr.49-&gt; Nr.175 -&gt; Nr.211 -&gt; Nr.37_x000D_
</t>
  </si>
  <si>
    <t xml:space="preserve">(Send signal of step 1,2,3,4,5 at the same time)
\\1. Send CAN(PLA2_Anf_Meldungen_MA) == 10   (Nr.621, Prio 7, Urgent = nein, Standardmeldung)_x000D_
\\2.CAN(ARA_Texte) == 0x29 (Nr.657, Prio 7, Urgent = nein, Hinweismeldung )_x000D_
\\3. CAN(PLA2_Anf_Meldungen) == 174 (Nr.602, Prio 7, Urgent = nein, Standardmeldung)_x000D_
\\4. CAN(ARA_Texte) == 0x23   (Nr.654, Prio 7, Urgent = nein, Hinweismeldung )_x000D_
\\5. CAN(LoGeWa_Event_Kombiwarnung) == 4  (Nr.549, Prio 7, Urgent = nein, Standardmeldung)_x000D_
\\6. Check Display roll on tube B_x000D_
</t>
  </si>
  <si>
    <t xml:space="preserve">6. The First time :Messages will display follow when After Minimum display time of type Standardmeldung expired (6 seconds)_x000D_
Nr.621 -&gt; Nr.602 -&gt; Nr.549_x000D_
The second time:Messages will display follow and rotate when After Minimum display time of type Standardmeldung expired (6 seconds):_x000D_
Nr.621 -&gt;  Nr.602  -&gt; Nr.549_x000D_
</t>
  </si>
  <si>
    <t xml:space="preserve">(Send signal of step 1,2,3,4 is same time)
\\1. BAP(Charisma(0x17).SetupProfile(0x11).ProfileIdentifier) == 0x04  (Nr.509, Prio 6, Urgent == ja, Infomeldung)_x000D_
\\2. CAN(WBA_GE_Texte_02) == 5 (Nr.474, Prio 6, Urgent == ja, Infomeldung)_x000D_
\\3. CAN(EA_Texte) == 6  (Nr.556, Prio 6, Urgent == ja, Infomeldung)_x000D_
\\4. VALUECHANGE(CAN(LRH_on_off); X; 1)   (Nr.145, Prio 6, Urgent == ja,  Infomeldung)_x000D_
\\6.  Check Display roll on tube D_x000D_
</t>
  </si>
  <si>
    <t xml:space="preserve">6. The First time: Messages will display following: Nr.145 on tube D.  After Mininum time displaying of  Infomeldung type expired (9 seconds). Nr.145 is not displayed on tube D. 
\\Nr.509, Nr.474, Nr.556, Nr.145 are not displayed on the cluster
</t>
  </si>
  <si>
    <t xml:space="preserve">(Note: Send signal of step 1,2,3,4 is same time)
\\1.CAN(CHA_Kombi_Texte_02) == 2  (Nr.287, Prio 6, Urgent == ja, Infomeldung)_x000D_
\\2. CAN(ESP_Textanzeigen_03) == 18 (Nr.268, Prio5, Urgent == ja, Hinweismeldung)_x000D_
\\3. CAN(Heckradar_Kombitexte) == 15  (Nr.508, Prio 5, Urgent == nein, Standardmeldung)_x000D_
\\4. CAN (MO_Tankbereitschaft_Status) == 1 (Nr.339, Prio 5, Urgent == ja, Standardmeldung)_x000D_
\\5.CAN(EA_Texte) == 3  (Nr.553, Prio 6, Urgent == ja,  Standardmeldung)_x000D_
\\6. CAN(EA_Texte) == 0; CAN(MO_Tankbereitschaft_Status) == 0
\\7. Close Warning Message ID 508 by send MFL_Testen_Kon_01:
 \\MFL_Tasten_Code_1 = 0x09
 \\MFL_Event_Code_1 = 0x01
</t>
  </si>
  <si>
    <t>5. The First time: Messages will display following:  Nr.508 -&gt;Nr.339 at tube D; Nr.553 is displayed on tube B
\\The second time: The messages will display follow: Nr.508 -&gt;Nr.339 at tube D; Nr.553 is displayed on tube B
\\6. Nr. 339 is not displayed on tube D. Tube D is only displayed Nr.508._x000D_
\\Nr.553 is not displayed on tube B
\\7. The Nr.508 is not displayed on the cluster.</t>
  </si>
  <si>
    <t>(Note: send signal of step 1,2,3,4,5 at the same time)
\\1. Send CAN(MO_Text_Motorstart) == 13 (Nr76, Prio 4, Urgent = ja, Standardmeldung, Retrigger ability = empty)_x000D_
\\2. CAN(LF_Warnung_Prio1_02) == 4 (Nr77, Prio 4, Urgent = ja, Standardmeldung, Retrigger ability = nein )_x000D_
\\3. CAN(LF_Warnung_Prio2) == 2 (Nr78, Prio 4, Urgent = ja, Standardmeldung, Retrigger ability = nein)_x000D_
\\4. CAN(LF_Warnung_Prio1_02) == 5 (Nr79, Prio 4, Urgent = nein, Standardmeldung, Retrigger ability = nein)_x000D_
\\5. CAN(MO_Tankbereitschaft_Status) == 3   (Nr341, Prio 4, Urgent = ja Hinweismeldung , Retrigger ability = ja )_x000D_
\\7. Send Message group MFL_Testen_Kon_01
 MFL_Tasten_Code_1 = 0x09
 MFL_Event_Code_1 = 0x01_x000D_. to close Nr.78
\\8. CAN(LF_Warnung_Prio2) == 2
\\9. CAN ZAS_Kl_15  == 0
\\10. CAN ZAS_Kl_15  == 1. Send CAN(LF_Warnung_Prio2) == 2
\\11. Send CAN(LF_Warnung_Prio2) == 0</t>
  </si>
  <si>
    <t>5. The first time :Messages will display follow:_x000D_
76-&gt;78-&gt;79
\\The second time:Messages will display follow and rotate:_x000D_
76-&gt;78-&gt;79_x000D_
\\7. 8. Nr78 is not displayed on tube D. The message will be displayed folow: 76 -&gt;79._x000D_
\\9. Nr.79, Nr 76 are not displayed on cluster. 
\\10. Nr78 is displayed on tube D
11. Nr78 is not displayed on tube D</t>
  </si>
  <si>
    <t>(Note: send signal of step 1,2,3,4 at the same time)
\\1. Send CAN(MO_Text_Motorstart)==12 (Nr276, Prio 6, Urgent = nein, Infomeldung, Retriggerbar == ja)_x000D_
\\2. CAN(MVK_MV_Netz_Warnungen) == 1 (Nr450, Prio 4, Urgent = nein, Standardmeldung, Retriggerbar = ja)_x000D_
\\3. CAN(KYL_Warn_Notzuendschloss)== 1(Nr332, Prio 5, Urgent = nein, Standardmeldung, Retriggerbar = nein)_x000D_
\\4. CAN(ELV_Txt_Werkstatt) == 1(Nr360, Prio 4, Urgent = nein, Standardmeldung, Retriggerbar = nein)_x000D_
\\5. Wait a minutes then send CAN(ELV_Txt_Werkstatt) ==0;
\\Send signal at group message to close Nr.450: MFL_Testen_Kon_01: 
\\MFL_Tasten_Code_1 = 0x09
\\MFL_Event_Code_1 = 0x01
\\6. Send  CAN(MVK_MV_Netz_Warnungen) == 1
\\7. CAN ZAS_Kl_15 == 0</t>
  </si>
  <si>
    <t>4. The First time :Messages will display following: Nr.450-&gt; Nr.360_x000D_
 The second time:Messages will display follow and rotate: _x000D_Nr.450-&gt; Nr.360
\\5. Nr450, Nr360 are not displayed on cluster. Nr332 is displayed on tube D._x000D_
\\6. Nr332 is not displayed on tube D._x000D_ The WM Nr450 is displayed on tube D.
\\7. Nr.332, Nr.360, Nr.450, Nr. 276 are not displayed on tube D</t>
  </si>
  <si>
    <t>(Note: send signal of step 1,2,3,4 at the same time)
\\1. Send CAN(MO_E_Texte) == 1  (Nr414, Prio 5, Urgent = Ja, Standardmeldung, Retriggerbar == nein, Cycl. Again = ja)_x000D_
\\2. CAN(MO_E_Texte) == 10 (Nr417, Prio 5, Urgent = Ja, Standardmeldung, Retriggerbar == nein, Cycl. Again = ja)_x000D_
\\3. CAN(BEM_Batteriediagnose) == 3  (Nr28, Prio 5, Urgent = Ja, Standardmeldung, Retriggerbar == nein, Cycl. Again = ja)_x000D_
\\4. CAN(MO_E_Texte) == 3 (Nr413 Prio 5, Urgent = Ja, Standardmeldung, Retriggerbar == nein, Cycl. Again = ja)_x000D_
\\5. Check Display roll on tube D_x000D_
\\6. Aacknowledged Nr 28, 413 by 
\\MFL_Testen_Kon_01:
 \\MFL_Tasten_Code_1 = 0x09
 \\MFL_Event_Code_1 = 0x01 
\\7. Wait after 15 minutes</t>
  </si>
  <si>
    <t>5. The First time :Messages will display follow_x000D_
28-&gt;413_x000D_
 The second time:Messages will display follow and rotate:_x000D_
28-&gt;413
\\6. Those Warning ID 28, 413 are not displayed. 
\\7. Those Warning ID 28, 413 is displayed again. Messages will display follow and rotate:_x000D_
28-&gt;413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</si>
</sst>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_ "/>
    <numFmt numFmtId="165" formatCode="[$-409]d\-mmm"/>
    <numFmt numFmtId="166" formatCode="[$-409]mmm\ dd\ yyyy\ hh:mm;@"/>
    <numFmt numFmtId="167" formatCode="[$-F400]h:mm:ss\ AM/PM"/>
  </numFmts>
  <fonts count="61">
    <font>
      <sz val="11"/>
      <color theme="1"/>
      <name val="Calibri"/>
      <family val="2"/>
      <scheme val="minor"/>
    </font>
    <font>
      <sz val="10"/>
      <name val="Arial"/>
      <family val="2"/>
    </font>
    <font>
      <b/>
      <i/>
      <u/>
      <sz val="10"/>
      <color indexed="8"/>
      <name val="Arial"/>
      <family val="2"/>
    </font>
    <font>
      <i/>
      <sz val="10"/>
      <color indexed="8"/>
      <name val="Arial"/>
      <family val="2"/>
    </font>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3"/>
      <charset val="129"/>
      <scheme val="minor"/>
    </font>
    <font>
      <sz val="11"/>
      <color theme="1"/>
      <name val="Arial"/>
      <family val="2"/>
    </font>
    <font>
      <b/>
      <sz val="13"/>
      <color theme="1"/>
      <name val="Arial"/>
      <family val="2"/>
    </font>
    <font>
      <b/>
      <sz val="10"/>
      <color rgb="FF000000"/>
      <name val="Arial"/>
      <family val="2"/>
    </font>
    <font>
      <sz val="10"/>
      <color rgb="FF000000"/>
      <name val="Arial"/>
      <family val="2"/>
    </font>
    <font>
      <b/>
      <sz val="11"/>
      <color indexed="8"/>
      <name val="Calibri"/>
      <family val="2"/>
      <scheme val="minor"/>
    </font>
    <font>
      <b/>
      <sz val="11"/>
      <color rgb="FFC00000"/>
      <name val="Calibri"/>
      <family val="2"/>
      <scheme val="minor"/>
    </font>
    <font>
      <b/>
      <sz val="10"/>
      <color theme="1"/>
      <name val="Arial"/>
      <family val="2"/>
    </font>
    <font>
      <sz val="10"/>
      <color theme="1"/>
      <name val="Arial"/>
      <family val="2"/>
    </font>
    <font>
      <i/>
      <sz val="10"/>
      <color theme="1"/>
      <name val="Arial"/>
      <family val="2"/>
    </font>
    <font>
      <b/>
      <sz val="24"/>
      <color theme="1" tint="0.34998626667073579"/>
      <name val="Arial"/>
      <family val="2"/>
    </font>
    <font>
      <sz val="11"/>
      <color theme="1" tint="0.34998626667073579"/>
      <name val="Arial"/>
      <family val="2"/>
    </font>
    <font>
      <b/>
      <sz val="14"/>
      <color theme="1" tint="0.34998626667073579"/>
      <name val="Arial"/>
      <family val="2"/>
    </font>
    <font>
      <sz val="14"/>
      <color theme="1" tint="0.34998626667073579"/>
      <name val="Arial"/>
      <family val="2"/>
    </font>
    <font>
      <b/>
      <sz val="11"/>
      <color rgb="FFFF0000"/>
      <name val="Calibri"/>
      <family val="2"/>
      <scheme val="minor"/>
    </font>
    <font>
      <b/>
      <sz val="11"/>
      <color indexed="8"/>
      <name val="Calibri"/>
      <family val="2"/>
    </font>
    <font>
      <b/>
      <i/>
      <sz val="11"/>
      <color indexed="8"/>
      <name val="Calibri"/>
      <family val="2"/>
    </font>
    <font>
      <b/>
      <sz val="10"/>
      <color indexed="8"/>
      <name val="Arial"/>
      <family val="2"/>
    </font>
    <font>
      <u/>
      <sz val="11"/>
      <color indexed="12"/>
      <name val="Calibri"/>
      <family val="2"/>
    </font>
    <font>
      <sz val="11"/>
      <color indexed="8"/>
      <name val="Calibri"/>
      <family val="2"/>
    </font>
    <font>
      <sz val="11"/>
      <color rgb="FFFF0000"/>
      <name val="Calibri"/>
      <family val="2"/>
      <scheme val="minor"/>
    </font>
    <font>
      <sz val="11"/>
      <name val="Calibri"/>
      <family val="2"/>
      <scheme val="minor"/>
    </font>
    <font>
      <sz val="11"/>
      <name val="Calibri"/>
      <family val="2"/>
    </font>
    <font>
      <u/>
      <sz val="11"/>
      <color rgb="FF0000FF"/>
      <name val="Calibri"/>
      <family val="2"/>
    </font>
    <font>
      <sz val="11"/>
      <color rgb="FF000000"/>
      <name val="Calibri"/>
      <family val="2"/>
    </font>
    <font>
      <sz val="11"/>
      <color rgb="FF000000"/>
      <name val="Calibri"/>
      <family val="2"/>
      <scheme val="minor"/>
    </font>
    <font>
      <sz val="11"/>
      <color theme="1"/>
      <name val="Calibri"/>
      <family val="2"/>
    </font>
    <font>
      <sz val="11"/>
      <color indexed="8"/>
      <name val="Calibri"/>
      <family val="2"/>
      <scheme val="minor"/>
    </font>
    <font>
      <sz val="10"/>
      <color rgb="FF1E1E1E"/>
      <name val="Arial"/>
      <family val="2"/>
    </font>
    <font>
      <b/>
      <u/>
      <sz val="11"/>
      <color theme="10"/>
      <name val="Calibri"/>
      <family val="2"/>
      <scheme val="minor"/>
    </font>
    <font>
      <b/>
      <sz val="11"/>
      <name val="Calibri"/>
      <family val="2"/>
      <scheme val="minor"/>
    </font>
    <font>
      <b/>
      <i/>
      <sz val="11"/>
      <color rgb="FF000000"/>
      <name val="Calibri"/>
      <family val="2"/>
    </font>
    <font>
      <b/>
      <sz val="11"/>
      <color rgb="FF000000"/>
      <name val="Calibri"/>
      <family val="2"/>
    </font>
    <font>
      <sz val="11"/>
      <name val="Arial"/>
      <family val="2"/>
    </font>
    <font>
      <u/>
      <sz val="11"/>
      <color theme="2"/>
      <name val="Calibri"/>
      <family val="2"/>
    </font>
    <font>
      <sz val="11"/>
      <color theme="2"/>
      <name val="Calibri"/>
      <family val="2"/>
    </font>
    <font>
      <i/>
      <sz val="11"/>
      <color theme="2"/>
      <name val="Calibri"/>
      <family val="2"/>
    </font>
    <font>
      <sz val="11"/>
      <color theme="2"/>
      <name val="Arial"/>
      <family val="2"/>
    </font>
    <font>
      <sz val="11"/>
      <color theme="2"/>
      <name val="Calibri"/>
      <family val="2"/>
      <scheme val="minor"/>
    </font>
    <font>
      <u/>
      <sz val="11"/>
      <color rgb="FF0000FF"/>
      <name val="Calibri"/>
      <family val="2"/>
    </font>
    <font>
      <sz val="11"/>
      <color rgb="FF000000"/>
      <name val="Calibri"/>
      <family val="2"/>
    </font>
    <font>
      <b/>
      <sz val="10"/>
      <color rgb="FF000000"/>
      <name val="Arial"/>
      <family val="2"/>
    </font>
    <font>
      <i/>
      <sz val="10"/>
      <color rgb="FF000000"/>
      <name val="Arial"/>
      <family val="2"/>
    </font>
    <font>
      <i/>
      <sz val="11"/>
      <color theme="1"/>
      <name val="Calibri"/>
      <family val="2"/>
    </font>
    <font>
      <sz val="10"/>
      <color rgb="FF1E1E1E"/>
      <name val="Arial"/>
      <family val="2"/>
    </font>
    <font>
      <u/>
      <sz val="11"/>
      <color rgb="FF0070C0"/>
      <name val="Calibri"/>
      <family val="2"/>
    </font>
    <font>
      <u/>
      <sz val="11"/>
      <color theme="1"/>
      <name val="Calibri"/>
      <family val="2"/>
    </font>
    <font>
      <sz val="11"/>
      <color rgb="FFFF0000"/>
      <name val="Calibri"/>
      <family val="2"/>
    </font>
    <font>
      <u/>
      <sz val="11"/>
      <name val="Calibri"/>
      <family val="2"/>
      <scheme val="minor"/>
    </font>
    <font>
      <u/>
      <sz val="11"/>
      <name val="Calibri"/>
      <family val="2"/>
    </font>
    <font>
      <u/>
      <sz val="11"/>
      <color rgb="FFFF0000"/>
      <name val="Calibri"/>
      <family val="2"/>
    </font>
    <font>
      <sz val="10"/>
      <color indexed="8"/>
      <name val="Arial"/>
      <family val="2"/>
    </font>
    <font>
      <sz val="11"/>
      <color indexed="12"/>
      <name val="Calibri"/>
      <family val="2"/>
    </font>
    <font>
      <sz val="11"/>
      <color indexed="8"/>
      <name val="Calibri"/>
    </font>
  </fonts>
  <fills count="48">
    <fill>
      <patternFill patternType="none"/>
    </fill>
    <fill>
      <patternFill patternType="gray125"/>
    </fill>
    <fill>
      <patternFill patternType="solid">
        <fgColor rgb="FFE6E6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bgColor indexed="64"/>
      </patternFill>
    </fill>
    <fill>
      <patternFill patternType="solid">
        <fgColor indexed="22"/>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indexed="9"/>
      </patternFill>
    </fill>
    <fill>
      <patternFill patternType="solid">
        <fgColor rgb="FFFFFF00"/>
        <bgColor indexed="64"/>
      </patternFill>
    </fill>
    <fill>
      <patternFill patternType="solid">
        <fgColor theme="0"/>
        <bgColor theme="0"/>
      </patternFill>
    </fill>
    <fill>
      <patternFill patternType="solid">
        <fgColor theme="6" tint="0.79998168889431442"/>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4B083"/>
        <bgColor rgb="FFF4B083"/>
      </patternFill>
    </fill>
    <fill>
      <patternFill patternType="solid">
        <fgColor rgb="FFC0C0C0"/>
        <bgColor rgb="FFC0C0C0"/>
      </patternFill>
    </fill>
    <fill>
      <patternFill patternType="solid">
        <fgColor rgb="FF8EAADB"/>
        <bgColor rgb="FF8EAADB"/>
      </patternFill>
    </fill>
    <fill>
      <patternFill patternType="solid">
        <fgColor rgb="FFFBE4D5"/>
        <bgColor rgb="FFFBE4D5"/>
      </patternFill>
    </fill>
    <fill>
      <patternFill patternType="solid">
        <fgColor rgb="FFD8D8D8"/>
        <bgColor rgb="FFD8D8D8"/>
      </patternFill>
    </fill>
    <fill>
      <patternFill patternType="solid">
        <fgColor rgb="FFBFBFBF"/>
        <bgColor rgb="FFBFBFBF"/>
      </patternFill>
    </fill>
    <fill>
      <patternFill patternType="solid">
        <fgColor theme="9"/>
        <bgColor theme="9"/>
      </patternFill>
    </fill>
    <fill>
      <patternFill patternType="solid">
        <fgColor rgb="FFFFE598"/>
        <bgColor rgb="FFFFE598"/>
      </patternFill>
    </fill>
    <fill>
      <patternFill patternType="solid">
        <fgColor theme="9" tint="0.39997558519241921"/>
        <bgColor theme="0"/>
      </patternFill>
    </fill>
    <fill>
      <patternFill patternType="solid">
        <fgColor theme="2" tint="-0.34998626667073579"/>
        <bgColor indexed="64"/>
      </patternFill>
    </fill>
    <fill>
      <patternFill patternType="solid">
        <fgColor theme="2" tint="-0.34998626667073579"/>
        <bgColor theme="0"/>
      </patternFill>
    </fill>
    <fill>
      <patternFill patternType="solid">
        <fgColor theme="7" tint="0.39997558519241921"/>
        <bgColor theme="0"/>
      </patternFill>
    </fill>
    <fill>
      <patternFill patternType="solid">
        <fgColor theme="7" tint="0.39997558519241921"/>
        <bgColor rgb="FFFFFFFF"/>
      </patternFill>
    </fill>
    <fill>
      <patternFill patternType="solid">
        <fgColor theme="0" tint="-0.249977111117893"/>
        <bgColor theme="0"/>
      </patternFill>
    </fill>
    <fill>
      <patternFill patternType="solid">
        <fgColor theme="0" tint="-0.249977111117893"/>
        <bgColor rgb="FFFFFFFF"/>
      </patternFill>
    </fill>
    <fill>
      <patternFill patternType="solid">
        <fgColor theme="9" tint="0.39997558519241921"/>
        <bgColor rgb="FFFFFFFF"/>
      </patternFill>
    </fill>
    <fill>
      <patternFill patternType="solid">
        <fgColor theme="2" tint="-9.9978637043366805E-2"/>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6"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style="thin">
        <color rgb="FF333333"/>
      </right>
      <top/>
      <bottom style="thin">
        <color rgb="FF333333"/>
      </bottom>
      <diagonal/>
    </border>
    <border>
      <left style="thin">
        <color rgb="FF333333"/>
      </left>
      <right/>
      <top/>
      <bottom style="thin">
        <color rgb="FF333333"/>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alignment vertical="center"/>
    </xf>
    <xf numFmtId="0" fontId="7" fillId="0" borderId="0">
      <alignment vertical="center"/>
    </xf>
    <xf numFmtId="0" fontId="8" fillId="0" borderId="0"/>
    <xf numFmtId="0" fontId="7" fillId="0" borderId="0">
      <alignment vertical="center"/>
    </xf>
    <xf numFmtId="166" fontId="34" fillId="0" borderId="0"/>
    <xf numFmtId="166" fontId="34" fillId="0" borderId="0"/>
  </cellStyleXfs>
  <cellXfs count="596">
    <xf numFmtId="0" fontId="0" fillId="0" borderId="0" xfId="0"/>
    <xf numFmtId="0" fontId="0" fillId="0" borderId="0" xfId="0" applyAlignment="1">
      <alignment wrapText="1"/>
    </xf>
    <xf numFmtId="0" fontId="8" fillId="0" borderId="0" xfId="4" applyFont="1">
      <alignment vertical="center"/>
    </xf>
    <xf numFmtId="164" fontId="9" fillId="0" borderId="0" xfId="4" applyNumberFormat="1" applyFont="1">
      <alignment vertical="center"/>
    </xf>
    <xf numFmtId="14" fontId="8" fillId="0" borderId="0" xfId="4" applyNumberFormat="1" applyFont="1">
      <alignment vertical="center"/>
    </xf>
    <xf numFmtId="164" fontId="10" fillId="2" borderId="5" xfId="4" applyNumberFormat="1" applyFont="1" applyFill="1" applyBorder="1" applyAlignment="1">
      <alignment horizontal="center" vertical="center" wrapText="1"/>
    </xf>
    <xf numFmtId="14" fontId="10" fillId="2" borderId="5" xfId="4" applyNumberFormat="1" applyFont="1" applyFill="1" applyBorder="1" applyAlignment="1">
      <alignment horizontal="center" vertical="center" wrapText="1"/>
    </xf>
    <xf numFmtId="0" fontId="10" fillId="2" borderId="6" xfId="4" applyFont="1" applyFill="1" applyBorder="1" applyAlignment="1">
      <alignment horizontal="center" vertical="center" wrapText="1"/>
    </xf>
    <xf numFmtId="0" fontId="10" fillId="2" borderId="7" xfId="4" applyFont="1" applyFill="1" applyBorder="1" applyAlignment="1">
      <alignment horizontal="center" vertical="center" wrapText="1"/>
    </xf>
    <xf numFmtId="164" fontId="1" fillId="0" borderId="8" xfId="4" applyNumberFormat="1" applyFont="1" applyBorder="1" applyAlignment="1">
      <alignment horizontal="center" vertical="center" wrapText="1"/>
    </xf>
    <xf numFmtId="14" fontId="1" fillId="0" borderId="8" xfId="4" applyNumberFormat="1" applyFont="1" applyBorder="1" applyAlignment="1">
      <alignment horizontal="center" vertical="center" wrapText="1"/>
    </xf>
    <xf numFmtId="0" fontId="1" fillId="0" borderId="9" xfId="4" applyFont="1" applyBorder="1" applyAlignment="1">
      <alignment horizontal="left" vertical="center" wrapText="1"/>
    </xf>
    <xf numFmtId="0" fontId="1" fillId="0" borderId="10" xfId="4" applyFont="1" applyBorder="1" applyAlignment="1">
      <alignment horizontal="center" vertical="center" wrapText="1"/>
    </xf>
    <xf numFmtId="164" fontId="11" fillId="0" borderId="8" xfId="4" applyNumberFormat="1" applyFont="1" applyBorder="1" applyAlignment="1">
      <alignment horizontal="center" vertical="center" wrapText="1"/>
    </xf>
    <xf numFmtId="14" fontId="11" fillId="0" borderId="8" xfId="4" applyNumberFormat="1" applyFont="1" applyBorder="1" applyAlignment="1">
      <alignment horizontal="center" vertical="center" wrapText="1"/>
    </xf>
    <xf numFmtId="0" fontId="11" fillId="0" borderId="9" xfId="4" applyFont="1" applyBorder="1" applyAlignment="1">
      <alignment horizontal="left" vertical="center" wrapText="1"/>
    </xf>
    <xf numFmtId="0" fontId="11" fillId="0" borderId="10" xfId="4" applyFont="1" applyBorder="1" applyAlignment="1">
      <alignment horizontal="center" vertical="center" wrapText="1"/>
    </xf>
    <xf numFmtId="14" fontId="11" fillId="0" borderId="8" xfId="4" applyNumberFormat="1" applyFont="1" applyBorder="1" applyAlignment="1">
      <alignment horizontal="center" vertical="top" wrapText="1"/>
    </xf>
    <xf numFmtId="0" fontId="11" fillId="0" borderId="9" xfId="4" applyFont="1" applyBorder="1" applyAlignment="1">
      <alignment horizontal="left" vertical="top" wrapText="1"/>
    </xf>
    <xf numFmtId="0" fontId="11" fillId="0" borderId="10" xfId="4" applyFont="1" applyBorder="1" applyAlignment="1">
      <alignment horizontal="center" vertical="top" wrapText="1"/>
    </xf>
    <xf numFmtId="164" fontId="11" fillId="0" borderId="11" xfId="4" applyNumberFormat="1" applyFont="1" applyBorder="1" applyAlignment="1">
      <alignment horizontal="center" vertical="center" wrapText="1"/>
    </xf>
    <xf numFmtId="14" fontId="11" fillId="0" borderId="11" xfId="4" applyNumberFormat="1" applyFont="1" applyBorder="1" applyAlignment="1">
      <alignment horizontal="center" vertical="top" wrapText="1"/>
    </xf>
    <xf numFmtId="0" fontId="11" fillId="0" borderId="12" xfId="4" applyFont="1" applyBorder="1" applyAlignment="1">
      <alignment horizontal="left" vertical="top" wrapText="1"/>
    </xf>
    <xf numFmtId="0" fontId="11" fillId="0" borderId="13" xfId="4" applyFont="1" applyBorder="1" applyAlignment="1">
      <alignment horizontal="center" vertical="top" wrapText="1"/>
    </xf>
    <xf numFmtId="0" fontId="11" fillId="0" borderId="13" xfId="4" applyFont="1" applyBorder="1" applyAlignment="1">
      <alignment horizontal="center" vertical="center" wrapText="1"/>
    </xf>
    <xf numFmtId="164" fontId="11" fillId="0" borderId="0" xfId="4" applyNumberFormat="1" applyFont="1" applyBorder="1" applyAlignment="1">
      <alignment horizontal="center" vertical="center" wrapText="1"/>
    </xf>
    <xf numFmtId="14" fontId="11" fillId="0" borderId="0" xfId="4" applyNumberFormat="1" applyFont="1" applyBorder="1" applyAlignment="1">
      <alignment horizontal="center" vertical="top" wrapText="1"/>
    </xf>
    <xf numFmtId="0" fontId="11" fillId="0" borderId="0" xfId="4" applyFont="1" applyBorder="1" applyAlignment="1">
      <alignment horizontal="center" vertical="top" wrapText="1"/>
    </xf>
    <xf numFmtId="0" fontId="11" fillId="0" borderId="0" xfId="4" applyFont="1" applyBorder="1" applyAlignment="1">
      <alignment horizontal="center" vertical="center" wrapText="1"/>
    </xf>
    <xf numFmtId="164" fontId="8" fillId="0" borderId="0" xfId="4" applyNumberFormat="1" applyFont="1">
      <alignment vertical="center"/>
    </xf>
    <xf numFmtId="0" fontId="0" fillId="0" borderId="0" xfId="0" applyAlignment="1">
      <alignment horizontal="center"/>
    </xf>
    <xf numFmtId="0" fontId="0" fillId="0" borderId="1" xfId="0" applyBorder="1" applyAlignment="1">
      <alignment wrapText="1"/>
    </xf>
    <xf numFmtId="0" fontId="0" fillId="0" borderId="1" xfId="0" applyBorder="1"/>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0" borderId="0" xfId="0" applyAlignment="1">
      <alignment vertical="center" wrapText="1"/>
    </xf>
    <xf numFmtId="0" fontId="6" fillId="3" borderId="1" xfId="0" applyFont="1" applyFill="1" applyBorder="1" applyAlignment="1">
      <alignment horizontal="center" wrapText="1"/>
    </xf>
    <xf numFmtId="0" fontId="6" fillId="3" borderId="1" xfId="0" applyFont="1" applyFill="1" applyBorder="1" applyAlignment="1">
      <alignment horizontal="center"/>
    </xf>
    <xf numFmtId="0" fontId="0" fillId="0" borderId="1" xfId="0" applyFill="1" applyBorder="1" applyAlignment="1">
      <alignment horizontal="center"/>
    </xf>
    <xf numFmtId="0" fontId="5" fillId="0" borderId="0" xfId="1"/>
    <xf numFmtId="0" fontId="6" fillId="3" borderId="1" xfId="0" applyFont="1" applyFill="1" applyBorder="1" applyAlignment="1">
      <alignment horizontal="center"/>
    </xf>
    <xf numFmtId="0" fontId="0" fillId="7" borderId="0" xfId="0" applyFill="1"/>
    <xf numFmtId="14" fontId="0" fillId="0" borderId="0" xfId="0" applyNumberFormat="1"/>
    <xf numFmtId="0" fontId="12" fillId="8" borderId="1" xfId="0" applyFont="1" applyFill="1" applyBorder="1" applyAlignment="1">
      <alignment horizontal="center"/>
    </xf>
    <xf numFmtId="0" fontId="0" fillId="0" borderId="1" xfId="0" applyBorder="1" applyAlignment="1">
      <alignment vertical="center"/>
    </xf>
    <xf numFmtId="0" fontId="6" fillId="3" borderId="1" xfId="0" applyFont="1" applyFill="1" applyBorder="1"/>
    <xf numFmtId="0" fontId="0" fillId="3" borderId="1" xfId="0" applyFill="1" applyBorder="1"/>
    <xf numFmtId="0" fontId="6"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xf>
    <xf numFmtId="0" fontId="21" fillId="9"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wrapText="1"/>
    </xf>
    <xf numFmtId="0" fontId="22" fillId="13" borderId="1" xfId="0" applyFont="1" applyFill="1" applyBorder="1"/>
    <xf numFmtId="0" fontId="23" fillId="10" borderId="1" xfId="0" applyFont="1" applyFill="1" applyBorder="1" applyAlignment="1">
      <alignment horizontal="center" vertical="center"/>
    </xf>
    <xf numFmtId="0" fontId="24" fillId="14" borderId="1" xfId="6" applyFont="1" applyFill="1" applyBorder="1" applyAlignment="1">
      <alignment horizontal="center" vertical="center"/>
    </xf>
    <xf numFmtId="0" fontId="22" fillId="15" borderId="1" xfId="0" applyFont="1" applyFill="1" applyBorder="1" applyAlignment="1">
      <alignment horizontal="center" vertical="center"/>
    </xf>
    <xf numFmtId="0" fontId="25" fillId="3" borderId="1" xfId="0" applyFont="1" applyFill="1" applyBorder="1" applyAlignment="1">
      <alignment horizontal="center" vertical="center"/>
    </xf>
    <xf numFmtId="0" fontId="0" fillId="3" borderId="1" xfId="0" applyFill="1" applyBorder="1" applyAlignment="1">
      <alignment horizontal="left" vertical="center"/>
    </xf>
    <xf numFmtId="0" fontId="25" fillId="3" borderId="1" xfId="0" applyFont="1" applyFill="1" applyBorder="1" applyAlignment="1">
      <alignment vertical="top"/>
    </xf>
    <xf numFmtId="0" fontId="0" fillId="11" borderId="1" xfId="0" applyFill="1" applyBorder="1" applyAlignment="1">
      <alignment horizontal="left"/>
    </xf>
    <xf numFmtId="0" fontId="24" fillId="12" borderId="1" xfId="6" applyFont="1" applyFill="1" applyBorder="1" applyAlignment="1">
      <alignment horizontal="center" vertical="center"/>
    </xf>
    <xf numFmtId="0" fontId="24" fillId="12" borderId="1" xfId="6" applyFont="1" applyFill="1" applyBorder="1" applyAlignment="1">
      <alignment horizontal="center" vertical="center" wrapText="1"/>
    </xf>
    <xf numFmtId="0" fontId="24" fillId="16" borderId="1" xfId="6" applyFont="1" applyFill="1" applyBorder="1" applyAlignment="1">
      <alignment horizontal="center" vertical="center" wrapText="1"/>
    </xf>
    <xf numFmtId="0" fontId="24" fillId="16" borderId="1" xfId="6" applyFont="1" applyFill="1" applyBorder="1" applyAlignment="1">
      <alignment horizontal="center" vertical="center"/>
    </xf>
    <xf numFmtId="0" fontId="6" fillId="3" borderId="1" xfId="0" applyFont="1" applyFill="1" applyBorder="1" applyAlignment="1">
      <alignment horizontal="center" vertical="center" wrapText="1"/>
    </xf>
    <xf numFmtId="0" fontId="25" fillId="0" borderId="1" xfId="0" applyFont="1" applyBorder="1" applyAlignment="1">
      <alignment vertical="top"/>
    </xf>
    <xf numFmtId="0" fontId="0" fillId="0" borderId="1" xfId="0"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horizontal="left"/>
    </xf>
    <xf numFmtId="0" fontId="26" fillId="17" borderId="1" xfId="0" applyFont="1" applyFill="1" applyBorder="1" applyAlignment="1">
      <alignment vertical="top" wrapText="1"/>
    </xf>
    <xf numFmtId="0" fontId="25" fillId="0" borderId="0" xfId="0" applyFont="1" applyAlignment="1">
      <alignmen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6" borderId="1" xfId="0" applyFill="1" applyBorder="1" applyAlignment="1">
      <alignment horizontal="left" vertical="top" wrapText="1"/>
    </xf>
    <xf numFmtId="0" fontId="25" fillId="0" borderId="1" xfId="0" applyFont="1" applyBorder="1" applyAlignment="1">
      <alignment horizontal="center" vertical="top"/>
    </xf>
    <xf numFmtId="0" fontId="0" fillId="6" borderId="1" xfId="0" applyFill="1" applyBorder="1"/>
    <xf numFmtId="0" fontId="0" fillId="0" borderId="1" xfId="0" applyBorder="1" applyAlignment="1">
      <alignment horizontal="center" vertical="center" wrapText="1"/>
    </xf>
    <xf numFmtId="0" fontId="26" fillId="17" borderId="1" xfId="0" applyFont="1" applyFill="1" applyBorder="1" applyAlignment="1">
      <alignment wrapText="1"/>
    </xf>
    <xf numFmtId="0" fontId="25" fillId="0" borderId="1" xfId="0" applyFont="1" applyBorder="1" applyAlignment="1">
      <alignment horizontal="center" vertical="center"/>
    </xf>
    <xf numFmtId="0" fontId="0" fillId="0" borderId="1" xfId="0" applyBorder="1" applyAlignment="1">
      <alignment horizontal="left" vertical="top"/>
    </xf>
    <xf numFmtId="0" fontId="26" fillId="6" borderId="1" xfId="0" applyFont="1" applyFill="1" applyBorder="1" applyAlignment="1">
      <alignment vertical="top" wrapText="1"/>
    </xf>
    <xf numFmtId="0" fontId="0" fillId="6" borderId="1" xfId="0" applyFill="1" applyBorder="1" applyAlignment="1">
      <alignment horizontal="left" vertical="top"/>
    </xf>
    <xf numFmtId="0" fontId="25" fillId="6" borderId="1" xfId="0" applyFont="1" applyFill="1" applyBorder="1" applyAlignment="1">
      <alignment vertical="top"/>
    </xf>
    <xf numFmtId="0" fontId="0" fillId="0" borderId="1" xfId="0" applyFill="1" applyBorder="1" applyAlignment="1">
      <alignment horizontal="left" vertical="center" wrapText="1"/>
    </xf>
    <xf numFmtId="0" fontId="0" fillId="0" borderId="1" xfId="0" applyBorder="1" applyAlignment="1">
      <alignment vertical="top"/>
    </xf>
    <xf numFmtId="14" fontId="0" fillId="0" borderId="1" xfId="0" applyNumberFormat="1" applyFill="1" applyBorder="1" applyAlignment="1">
      <alignment horizontal="left" vertical="top"/>
    </xf>
    <xf numFmtId="0" fontId="5" fillId="0" borderId="1" xfId="1" applyFill="1" applyBorder="1" applyAlignment="1">
      <alignment wrapText="1"/>
    </xf>
    <xf numFmtId="0" fontId="26" fillId="0" borderId="1" xfId="0" applyFont="1" applyFill="1" applyBorder="1" applyAlignment="1">
      <alignment wrapText="1"/>
    </xf>
    <xf numFmtId="0" fontId="0" fillId="6" borderId="1" xfId="0" applyFill="1" applyBorder="1" applyAlignment="1">
      <alignment wrapText="1"/>
    </xf>
    <xf numFmtId="9" fontId="6" fillId="3" borderId="1" xfId="2" applyNumberFormat="1" applyFont="1" applyFill="1" applyBorder="1" applyAlignment="1">
      <alignment horizontal="center"/>
    </xf>
    <xf numFmtId="9" fontId="6" fillId="3" borderId="1" xfId="2" applyFont="1" applyFill="1" applyBorder="1" applyAlignment="1">
      <alignment horizontal="center"/>
    </xf>
    <xf numFmtId="0" fontId="0" fillId="0" borderId="1" xfId="0" applyBorder="1" applyAlignment="1">
      <alignment horizontal="center"/>
    </xf>
    <xf numFmtId="9" fontId="0" fillId="0" borderId="1" xfId="2" applyNumberFormat="1" applyFont="1" applyBorder="1" applyAlignment="1">
      <alignment horizontal="center"/>
    </xf>
    <xf numFmtId="9" fontId="0" fillId="0" borderId="1" xfId="2" applyFont="1" applyBorder="1" applyAlignment="1">
      <alignment horizontal="center"/>
    </xf>
    <xf numFmtId="0" fontId="0" fillId="0" borderId="1" xfId="0" applyFill="1" applyBorder="1" applyAlignment="1">
      <alignment vertical="top" wrapText="1"/>
    </xf>
    <xf numFmtId="0" fontId="0" fillId="0" borderId="0" xfId="0" applyAlignment="1">
      <alignment vertical="top"/>
    </xf>
    <xf numFmtId="0" fontId="0" fillId="18" borderId="1" xfId="0" applyFill="1" applyBorder="1" applyAlignment="1">
      <alignment vertical="top" wrapText="1"/>
    </xf>
    <xf numFmtId="0" fontId="25" fillId="0" borderId="1" xfId="0" applyFont="1" applyFill="1" applyBorder="1" applyAlignment="1">
      <alignmen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6" borderId="1" xfId="0" applyFill="1" applyBorder="1" applyAlignment="1">
      <alignment vertical="top" wrapText="1"/>
    </xf>
    <xf numFmtId="0" fontId="0" fillId="6" borderId="1" xfId="0" applyFill="1" applyBorder="1" applyAlignment="1">
      <alignment vertical="top"/>
    </xf>
    <xf numFmtId="0" fontId="0" fillId="0" borderId="1" xfId="0" quotePrefix="1" applyBorder="1" applyAlignment="1">
      <alignment vertical="top" wrapText="1"/>
    </xf>
    <xf numFmtId="0" fontId="0" fillId="0" borderId="1" xfId="0" applyBorder="1" applyAlignment="1">
      <alignment horizontal="center" vertical="top" wrapText="1"/>
    </xf>
    <xf numFmtId="14" fontId="0" fillId="0" borderId="1" xfId="0" applyNumberFormat="1" applyFill="1" applyBorder="1" applyAlignment="1">
      <alignment horizontal="right" vertical="top"/>
    </xf>
    <xf numFmtId="0" fontId="0" fillId="0" borderId="1" xfId="0" applyBorder="1" applyAlignment="1">
      <alignment horizontal="center" vertical="top"/>
    </xf>
    <xf numFmtId="14" fontId="0" fillId="6" borderId="1" xfId="0" applyNumberFormat="1" applyFill="1" applyBorder="1"/>
    <xf numFmtId="14" fontId="0" fillId="0" borderId="1" xfId="0" applyNumberFormat="1" applyBorder="1"/>
    <xf numFmtId="0" fontId="6" fillId="0" borderId="0" xfId="0" applyFont="1"/>
    <xf numFmtId="0" fontId="0" fillId="0" borderId="2" xfId="0" applyBorder="1" applyAlignment="1">
      <alignment vertical="top"/>
    </xf>
    <xf numFmtId="14" fontId="0" fillId="6" borderId="1" xfId="0" applyNumberFormat="1" applyFill="1" applyBorder="1" applyAlignment="1">
      <alignment horizontal="left" vertical="top"/>
    </xf>
    <xf numFmtId="0" fontId="0" fillId="6" borderId="1" xfId="0" applyFill="1" applyBorder="1" applyAlignment="1">
      <alignment horizontal="center" vertical="top"/>
    </xf>
    <xf numFmtId="0" fontId="0" fillId="6" borderId="2" xfId="0" applyFill="1" applyBorder="1" applyAlignment="1">
      <alignment vertical="top"/>
    </xf>
    <xf numFmtId="0" fontId="0" fillId="6" borderId="1" xfId="0" applyFill="1" applyBorder="1" applyAlignment="1">
      <alignment horizontal="left"/>
    </xf>
    <xf numFmtId="0" fontId="25" fillId="3" borderId="1" xfId="0" applyFont="1" applyFill="1" applyBorder="1" applyAlignment="1">
      <alignment horizontal="center" vertical="top"/>
    </xf>
    <xf numFmtId="0" fontId="0" fillId="3" borderId="1" xfId="0" applyFill="1" applyBorder="1" applyAlignment="1">
      <alignment horizontal="left" wrapText="1"/>
    </xf>
    <xf numFmtId="0" fontId="31" fillId="0" borderId="18" xfId="0" applyFont="1" applyBorder="1" applyAlignment="1">
      <alignment horizontal="left" vertical="top" wrapText="1"/>
    </xf>
    <xf numFmtId="0" fontId="0" fillId="0" borderId="1" xfId="0" applyFill="1" applyBorder="1" applyAlignment="1">
      <alignment vertical="center" wrapText="1"/>
    </xf>
    <xf numFmtId="0" fontId="6" fillId="9" borderId="2" xfId="0" applyFont="1" applyFill="1" applyBorder="1" applyAlignment="1">
      <alignment horizontal="center"/>
    </xf>
    <xf numFmtId="0" fontId="6" fillId="4" borderId="2" xfId="0" applyFont="1" applyFill="1" applyBorder="1" applyAlignment="1">
      <alignment horizontal="center"/>
    </xf>
    <xf numFmtId="0" fontId="0" fillId="3" borderId="1" xfId="0" applyFill="1" applyBorder="1" applyAlignment="1">
      <alignment horizontal="left" vertical="center" wrapText="1"/>
    </xf>
    <xf numFmtId="0" fontId="0" fillId="3" borderId="1" xfId="0" applyFill="1" applyBorder="1" applyAlignment="1">
      <alignment wrapText="1"/>
    </xf>
    <xf numFmtId="0" fontId="0" fillId="3" borderId="1" xfId="0" applyFill="1" applyBorder="1" applyAlignment="1">
      <alignment horizontal="left"/>
    </xf>
    <xf numFmtId="0" fontId="36" fillId="20" borderId="1" xfId="1" applyFont="1" applyFill="1" applyBorder="1" applyAlignment="1">
      <alignment wrapText="1"/>
    </xf>
    <xf numFmtId="0" fontId="6" fillId="20" borderId="1" xfId="0" applyFont="1" applyFill="1" applyBorder="1" applyAlignment="1">
      <alignment horizontal="center"/>
    </xf>
    <xf numFmtId="0" fontId="6" fillId="20" borderId="1" xfId="0" applyFont="1" applyFill="1" applyBorder="1" applyAlignment="1">
      <alignment wrapText="1"/>
    </xf>
    <xf numFmtId="0" fontId="6" fillId="20" borderId="1" xfId="0" applyFont="1" applyFill="1" applyBorder="1"/>
    <xf numFmtId="9" fontId="6" fillId="20" borderId="1" xfId="2" applyNumberFormat="1" applyFont="1" applyFill="1" applyBorder="1" applyAlignment="1">
      <alignment horizontal="center"/>
    </xf>
    <xf numFmtId="9" fontId="6" fillId="20" borderId="1" xfId="2" applyFont="1" applyFill="1" applyBorder="1" applyAlignment="1">
      <alignment horizontal="center"/>
    </xf>
    <xf numFmtId="9" fontId="0" fillId="0" borderId="1" xfId="0" applyNumberFormat="1" applyBorder="1" applyAlignment="1">
      <alignment horizontal="center"/>
    </xf>
    <xf numFmtId="9" fontId="6" fillId="3" borderId="1" xfId="0" applyNumberFormat="1" applyFont="1" applyFill="1" applyBorder="1" applyAlignment="1">
      <alignment horizontal="center"/>
    </xf>
    <xf numFmtId="9" fontId="0" fillId="0" borderId="1" xfId="0" applyNumberFormat="1" applyFill="1" applyBorder="1" applyAlignment="1">
      <alignment horizontal="center"/>
    </xf>
    <xf numFmtId="9" fontId="6" fillId="20" borderId="1" xfId="0" applyNumberFormat="1" applyFont="1" applyFill="1" applyBorder="1" applyAlignment="1">
      <alignment horizontal="center"/>
    </xf>
    <xf numFmtId="0" fontId="37" fillId="9" borderId="1" xfId="0" applyFont="1" applyFill="1" applyBorder="1" applyAlignment="1">
      <alignment horizontal="center" vertical="center" wrapText="1"/>
    </xf>
    <xf numFmtId="9" fontId="0" fillId="0" borderId="1" xfId="0" applyNumberFormat="1" applyFont="1" applyFill="1" applyBorder="1" applyAlignment="1">
      <alignment horizontal="center"/>
    </xf>
    <xf numFmtId="0" fontId="26" fillId="0" borderId="1" xfId="0" applyFont="1" applyFill="1" applyBorder="1" applyAlignment="1">
      <alignment vertical="top" wrapText="1"/>
    </xf>
    <xf numFmtId="0" fontId="0" fillId="0" borderId="1" xfId="0" applyFill="1" applyBorder="1" applyAlignment="1">
      <alignment vertical="center"/>
    </xf>
    <xf numFmtId="0" fontId="24" fillId="6" borderId="1" xfId="6" applyFont="1" applyFill="1" applyBorder="1" applyAlignment="1">
      <alignment horizontal="center" vertical="center"/>
    </xf>
    <xf numFmtId="0" fontId="6" fillId="4" borderId="1" xfId="0" applyFont="1" applyFill="1" applyBorder="1" applyAlignment="1">
      <alignment horizontal="center"/>
    </xf>
    <xf numFmtId="14" fontId="0" fillId="0" borderId="1" xfId="0" applyNumberFormat="1" applyFill="1" applyBorder="1"/>
    <xf numFmtId="0" fontId="6" fillId="11" borderId="1" xfId="0" applyFont="1" applyFill="1" applyBorder="1"/>
    <xf numFmtId="0" fontId="6" fillId="4" borderId="1" xfId="0" applyFont="1" applyFill="1" applyBorder="1"/>
    <xf numFmtId="0" fontId="23" fillId="10" borderId="1" xfId="0" applyFont="1" applyFill="1" applyBorder="1" applyAlignment="1">
      <alignment horizontal="center" vertical="center" wrapText="1"/>
    </xf>
    <xf numFmtId="0" fontId="22" fillId="13" borderId="1" xfId="0" applyFont="1" applyFill="1" applyBorder="1" applyAlignment="1">
      <alignment wrapText="1"/>
    </xf>
    <xf numFmtId="0" fontId="24" fillId="14" borderId="1" xfId="6" applyFont="1" applyFill="1" applyBorder="1" applyAlignment="1">
      <alignment horizontal="center" vertical="center" wrapText="1"/>
    </xf>
    <xf numFmtId="0" fontId="25" fillId="3" borderId="1" xfId="0" applyFont="1" applyFill="1" applyBorder="1" applyAlignment="1">
      <alignment vertical="top" wrapText="1"/>
    </xf>
    <xf numFmtId="0" fontId="22" fillId="13" borderId="1" xfId="0" applyFont="1" applyFill="1" applyBorder="1" applyAlignment="1">
      <alignment horizontal="left" vertical="top"/>
    </xf>
    <xf numFmtId="0" fontId="22" fillId="13" borderId="1" xfId="0" applyFont="1" applyFill="1" applyBorder="1" applyAlignment="1">
      <alignment vertical="top"/>
    </xf>
    <xf numFmtId="0" fontId="22" fillId="13" borderId="1" xfId="0" applyFont="1" applyFill="1" applyBorder="1" applyAlignment="1">
      <alignment horizontal="center" vertical="center"/>
    </xf>
    <xf numFmtId="0" fontId="0" fillId="10" borderId="1" xfId="0" applyFill="1" applyBorder="1"/>
    <xf numFmtId="0" fontId="24" fillId="10" borderId="1" xfId="6" applyFont="1" applyFill="1" applyBorder="1" applyAlignment="1">
      <alignment horizontal="center" vertical="center"/>
    </xf>
    <xf numFmtId="0" fontId="0" fillId="0" borderId="1" xfId="0" applyBorder="1" applyAlignment="1"/>
    <xf numFmtId="0" fontId="25" fillId="6" borderId="1" xfId="0" applyFont="1" applyFill="1" applyBorder="1" applyAlignment="1">
      <alignment vertical="top" wrapText="1"/>
    </xf>
    <xf numFmtId="0" fontId="35" fillId="21" borderId="1" xfId="0" applyFont="1" applyFill="1" applyBorder="1" applyAlignment="1">
      <alignment vertical="top" wrapText="1"/>
    </xf>
    <xf numFmtId="0" fontId="24" fillId="10" borderId="1" xfId="6" applyFont="1" applyFill="1" applyBorder="1" applyAlignment="1">
      <alignment horizontal="center" vertical="center" wrapText="1"/>
    </xf>
    <xf numFmtId="0" fontId="12" fillId="23" borderId="1" xfId="0" applyFont="1" applyFill="1" applyBorder="1" applyAlignment="1">
      <alignment horizontal="center"/>
    </xf>
    <xf numFmtId="0" fontId="12" fillId="22" borderId="1" xfId="0" applyFont="1" applyFill="1" applyBorder="1" applyAlignment="1">
      <alignment horizontal="center"/>
    </xf>
    <xf numFmtId="0" fontId="0" fillId="0" borderId="1" xfId="0" applyBorder="1" applyAlignment="1">
      <alignment horizontal="right"/>
    </xf>
    <xf numFmtId="0" fontId="0" fillId="0" borderId="0" xfId="0" applyAlignment="1">
      <alignment horizontal="right"/>
    </xf>
    <xf numFmtId="0" fontId="22" fillId="13" borderId="1" xfId="0" applyFont="1" applyFill="1" applyBorder="1" applyAlignment="1">
      <alignment horizontal="right"/>
    </xf>
    <xf numFmtId="0" fontId="0" fillId="3" borderId="1" xfId="0" applyFill="1" applyBorder="1" applyAlignment="1">
      <alignment horizontal="right"/>
    </xf>
    <xf numFmtId="0" fontId="37" fillId="4" borderId="1" xfId="0" applyFont="1" applyFill="1" applyBorder="1" applyAlignment="1">
      <alignment horizontal="center" vertical="center" wrapText="1"/>
    </xf>
    <xf numFmtId="1" fontId="0" fillId="0" borderId="1" xfId="2" applyNumberFormat="1" applyFont="1" applyBorder="1" applyAlignment="1">
      <alignment horizontal="center"/>
    </xf>
    <xf numFmtId="0" fontId="0" fillId="0" borderId="1" xfId="0" applyFill="1" applyBorder="1" applyAlignment="1"/>
    <xf numFmtId="1" fontId="0" fillId="0" borderId="1" xfId="0" applyNumberFormat="1" applyBorder="1"/>
    <xf numFmtId="0" fontId="0" fillId="3" borderId="17" xfId="0" applyFill="1" applyBorder="1" applyAlignment="1">
      <alignment horizontal="center"/>
    </xf>
    <xf numFmtId="0" fontId="6" fillId="9" borderId="2" xfId="0" applyFont="1" applyFill="1" applyBorder="1" applyAlignment="1">
      <alignment horizontal="center"/>
    </xf>
    <xf numFmtId="0" fontId="24" fillId="16" borderId="2" xfId="6" applyFont="1" applyFill="1" applyBorder="1" applyAlignment="1">
      <alignment horizontal="center" vertical="center" wrapText="1"/>
    </xf>
    <xf numFmtId="0" fontId="0" fillId="24" borderId="1" xfId="0" applyFill="1" applyBorder="1" applyAlignment="1">
      <alignment vertical="top"/>
    </xf>
    <xf numFmtId="0" fontId="0" fillId="24" borderId="1" xfId="0" applyFill="1" applyBorder="1" applyAlignment="1">
      <alignment vertical="top" wrapText="1"/>
    </xf>
    <xf numFmtId="0" fontId="0" fillId="24" borderId="1" xfId="0" applyFill="1" applyBorder="1" applyAlignment="1">
      <alignment horizontal="left" vertical="top"/>
    </xf>
    <xf numFmtId="0" fontId="0" fillId="24" borderId="1" xfId="0" applyFill="1" applyBorder="1"/>
    <xf numFmtId="14" fontId="0" fillId="24" borderId="1" xfId="0" applyNumberFormat="1" applyFill="1" applyBorder="1"/>
    <xf numFmtId="0" fontId="0" fillId="24" borderId="1" xfId="0" applyFill="1" applyBorder="1" applyAlignment="1">
      <alignment horizontal="left" vertical="top" wrapText="1"/>
    </xf>
    <xf numFmtId="0" fontId="0" fillId="24" borderId="2" xfId="0" applyFill="1" applyBorder="1" applyAlignment="1">
      <alignment vertical="top"/>
    </xf>
    <xf numFmtId="0" fontId="25" fillId="24" borderId="1" xfId="0" applyFont="1" applyFill="1" applyBorder="1" applyAlignment="1">
      <alignment vertical="top"/>
    </xf>
    <xf numFmtId="0" fontId="0" fillId="18" borderId="1" xfId="0" applyFill="1" applyBorder="1" applyAlignment="1">
      <alignment vertical="top"/>
    </xf>
    <xf numFmtId="0" fontId="0" fillId="18" borderId="1" xfId="0" applyFill="1" applyBorder="1"/>
    <xf numFmtId="0" fontId="38" fillId="25" borderId="18" xfId="0" applyFont="1" applyFill="1" applyBorder="1" applyAlignment="1">
      <alignment horizontal="center" vertical="center"/>
    </xf>
    <xf numFmtId="0" fontId="38" fillId="25" borderId="18" xfId="0" applyFont="1" applyFill="1" applyBorder="1" applyAlignment="1">
      <alignment horizontal="center" vertical="center" wrapText="1"/>
    </xf>
    <xf numFmtId="0" fontId="39" fillId="26" borderId="18" xfId="0" applyFont="1" applyFill="1" applyBorder="1" applyAlignment="1">
      <alignment horizontal="center" vertical="center"/>
    </xf>
    <xf numFmtId="0" fontId="39" fillId="28" borderId="18" xfId="0" applyFont="1" applyFill="1" applyBorder="1" applyAlignment="1">
      <alignment horizontal="center" vertical="center"/>
    </xf>
    <xf numFmtId="0" fontId="0" fillId="3" borderId="0" xfId="0" applyFill="1" applyBorder="1" applyAlignment="1">
      <alignment horizontal="center"/>
    </xf>
    <xf numFmtId="0" fontId="31" fillId="7" borderId="18" xfId="0" applyFont="1" applyFill="1" applyBorder="1" applyAlignment="1">
      <alignment horizontal="left" vertical="top" wrapText="1"/>
    </xf>
    <xf numFmtId="0" fontId="0" fillId="7" borderId="1" xfId="0" applyFill="1" applyBorder="1"/>
    <xf numFmtId="0" fontId="33" fillId="7" borderId="18" xfId="0" applyFont="1" applyFill="1" applyBorder="1" applyAlignment="1">
      <alignment horizontal="left" vertical="top" wrapText="1"/>
    </xf>
    <xf numFmtId="0" fontId="41" fillId="34" borderId="18" xfId="0" applyFont="1" applyFill="1" applyBorder="1" applyAlignment="1">
      <alignment vertical="top"/>
    </xf>
    <xf numFmtId="0" fontId="42" fillId="34" borderId="18" xfId="0" applyFont="1" applyFill="1" applyBorder="1" applyAlignment="1">
      <alignment horizontal="left" vertical="top" wrapText="1"/>
    </xf>
    <xf numFmtId="0" fontId="42" fillId="34" borderId="18" xfId="0" applyFont="1" applyFill="1" applyBorder="1" applyAlignment="1">
      <alignment horizontal="center" vertical="center"/>
    </xf>
    <xf numFmtId="0" fontId="42" fillId="35" borderId="18" xfId="0" applyFont="1" applyFill="1" applyBorder="1" applyAlignment="1">
      <alignment horizontal="left" vertical="top" wrapText="1"/>
    </xf>
    <xf numFmtId="0" fontId="42" fillId="34" borderId="18" xfId="0" applyFont="1" applyFill="1" applyBorder="1"/>
    <xf numFmtId="0" fontId="42" fillId="34" borderId="18" xfId="0" applyFont="1" applyFill="1" applyBorder="1" applyAlignment="1">
      <alignment horizontal="left"/>
    </xf>
    <xf numFmtId="165" fontId="42" fillId="34" borderId="18" xfId="0" applyNumberFormat="1" applyFont="1" applyFill="1" applyBorder="1" applyAlignment="1">
      <alignment horizontal="left"/>
    </xf>
    <xf numFmtId="0" fontId="42" fillId="34" borderId="18" xfId="0" applyFont="1" applyFill="1" applyBorder="1" applyAlignment="1">
      <alignment vertical="center"/>
    </xf>
    <xf numFmtId="14" fontId="42" fillId="34" borderId="18" xfId="0" applyNumberFormat="1" applyFont="1" applyFill="1" applyBorder="1" applyAlignment="1">
      <alignment horizontal="left" vertical="top" wrapText="1"/>
    </xf>
    <xf numFmtId="0" fontId="43" fillId="34" borderId="18" xfId="0" applyFont="1" applyFill="1" applyBorder="1" applyAlignment="1">
      <alignment horizontal="left" vertical="top" wrapText="1"/>
    </xf>
    <xf numFmtId="0" fontId="44" fillId="34" borderId="1" xfId="0" applyFont="1" applyFill="1" applyBorder="1"/>
    <xf numFmtId="0" fontId="28" fillId="7" borderId="18" xfId="0" applyFont="1" applyFill="1" applyBorder="1" applyAlignment="1">
      <alignment horizontal="left" vertical="top" wrapText="1"/>
    </xf>
    <xf numFmtId="0" fontId="31" fillId="24" borderId="18" xfId="0" applyFont="1" applyFill="1" applyBorder="1" applyAlignment="1">
      <alignment horizontal="left" vertical="top" wrapText="1"/>
    </xf>
    <xf numFmtId="0" fontId="29" fillId="24" borderId="18" xfId="0" applyFont="1" applyFill="1" applyBorder="1" applyAlignment="1">
      <alignment horizontal="left" vertical="top" wrapText="1"/>
    </xf>
    <xf numFmtId="0" fontId="32" fillId="24" borderId="18" xfId="0" applyFont="1" applyFill="1" applyBorder="1" applyAlignment="1">
      <alignment horizontal="left" vertical="top" wrapText="1"/>
    </xf>
    <xf numFmtId="0" fontId="41" fillId="11" borderId="18" xfId="0" applyFont="1" applyFill="1" applyBorder="1" applyAlignment="1">
      <alignment vertical="top"/>
    </xf>
    <xf numFmtId="0" fontId="42" fillId="11" borderId="18" xfId="0" applyFont="1" applyFill="1" applyBorder="1" applyAlignment="1">
      <alignment horizontal="left" vertical="top" wrapText="1"/>
    </xf>
    <xf numFmtId="0" fontId="42" fillId="11" borderId="18" xfId="0" applyFont="1" applyFill="1" applyBorder="1" applyAlignment="1">
      <alignment horizontal="center" vertical="center"/>
    </xf>
    <xf numFmtId="0" fontId="42" fillId="38" borderId="18" xfId="0" applyFont="1" applyFill="1" applyBorder="1" applyAlignment="1">
      <alignment horizontal="left" vertical="top" wrapText="1"/>
    </xf>
    <xf numFmtId="0" fontId="42" fillId="39" borderId="18" xfId="0" applyFont="1" applyFill="1" applyBorder="1" applyAlignment="1">
      <alignment horizontal="left" vertical="top" wrapText="1"/>
    </xf>
    <xf numFmtId="0" fontId="42" fillId="11" borderId="18" xfId="0" applyFont="1" applyFill="1" applyBorder="1"/>
    <xf numFmtId="0" fontId="42" fillId="11" borderId="18" xfId="0" applyFont="1" applyFill="1" applyBorder="1" applyAlignment="1">
      <alignment horizontal="left"/>
    </xf>
    <xf numFmtId="165" fontId="42" fillId="11" borderId="18" xfId="0" applyNumberFormat="1" applyFont="1" applyFill="1" applyBorder="1" applyAlignment="1">
      <alignment horizontal="left"/>
    </xf>
    <xf numFmtId="0" fontId="42" fillId="11" borderId="18" xfId="0" applyFont="1" applyFill="1" applyBorder="1" applyAlignment="1">
      <alignment vertical="center"/>
    </xf>
    <xf numFmtId="14" fontId="42" fillId="11" borderId="18" xfId="0" applyNumberFormat="1" applyFont="1" applyFill="1" applyBorder="1" applyAlignment="1">
      <alignment horizontal="left" vertical="top" wrapText="1"/>
    </xf>
    <xf numFmtId="0" fontId="43" fillId="11" borderId="18" xfId="0" applyFont="1" applyFill="1" applyBorder="1" applyAlignment="1">
      <alignment horizontal="left" vertical="top" wrapText="1"/>
    </xf>
    <xf numFmtId="0" fontId="44" fillId="11" borderId="1" xfId="0" applyFont="1" applyFill="1" applyBorder="1"/>
    <xf numFmtId="0" fontId="31" fillId="40" borderId="18" xfId="0" applyFont="1" applyFill="1" applyBorder="1" applyAlignment="1">
      <alignment horizontal="left" vertical="top" wrapText="1"/>
    </xf>
    <xf numFmtId="14" fontId="0" fillId="7" borderId="1" xfId="0" applyNumberFormat="1" applyFill="1" applyBorder="1"/>
    <xf numFmtId="0" fontId="32" fillId="7" borderId="18" xfId="0" applyFont="1" applyFill="1" applyBorder="1" applyAlignment="1">
      <alignment horizontal="left" vertical="top" wrapText="1"/>
    </xf>
    <xf numFmtId="0" fontId="45" fillId="11" borderId="18" xfId="0" applyFont="1" applyFill="1" applyBorder="1" applyAlignment="1">
      <alignment horizontal="left" vertical="top" wrapText="1"/>
    </xf>
    <xf numFmtId="0" fontId="31" fillId="24" borderId="18" xfId="0" quotePrefix="1" applyFont="1" applyFill="1" applyBorder="1" applyAlignment="1">
      <alignment horizontal="left" vertical="top" wrapText="1"/>
    </xf>
    <xf numFmtId="0" fontId="30" fillId="0" borderId="18" xfId="0" applyFont="1" applyBorder="1" applyAlignment="1">
      <alignment vertical="top"/>
    </xf>
    <xf numFmtId="0" fontId="31" fillId="0" borderId="18" xfId="0" applyFont="1" applyBorder="1"/>
    <xf numFmtId="0" fontId="31" fillId="0" borderId="18" xfId="0" applyFont="1" applyBorder="1" applyAlignment="1">
      <alignment vertical="center"/>
    </xf>
    <xf numFmtId="0" fontId="31" fillId="19" borderId="18" xfId="0" applyFont="1" applyFill="1" applyBorder="1"/>
    <xf numFmtId="0" fontId="0" fillId="15" borderId="1" xfId="0" applyFill="1" applyBorder="1" applyAlignment="1">
      <alignment horizontal="center"/>
    </xf>
    <xf numFmtId="0" fontId="0" fillId="10" borderId="1" xfId="0" applyFill="1" applyBorder="1" applyAlignment="1">
      <alignment horizontal="center"/>
    </xf>
    <xf numFmtId="0" fontId="46" fillId="29" borderId="18" xfId="0" applyFont="1" applyFill="1" applyBorder="1" applyAlignment="1">
      <alignment horizontal="center" vertical="center"/>
    </xf>
    <xf numFmtId="0" fontId="47" fillId="29" borderId="18" xfId="0" applyFont="1" applyFill="1" applyBorder="1" applyAlignment="1">
      <alignment horizontal="left" vertical="top" wrapText="1"/>
    </xf>
    <xf numFmtId="0" fontId="46" fillId="29" borderId="18" xfId="0" applyFont="1" applyFill="1" applyBorder="1" applyAlignment="1">
      <alignment vertical="top"/>
    </xf>
    <xf numFmtId="0" fontId="47" fillId="29" borderId="18" xfId="0" applyFont="1" applyFill="1" applyBorder="1"/>
    <xf numFmtId="0" fontId="47" fillId="30" borderId="18" xfId="0" applyFont="1" applyFill="1" applyBorder="1" applyAlignment="1">
      <alignment horizontal="left"/>
    </xf>
    <xf numFmtId="0" fontId="48" fillId="31" borderId="18" xfId="0" applyFont="1" applyFill="1" applyBorder="1" applyAlignment="1">
      <alignment horizontal="center" vertical="center"/>
    </xf>
    <xf numFmtId="0" fontId="48" fillId="31" borderId="18" xfId="0" applyFont="1" applyFill="1" applyBorder="1" applyAlignment="1">
      <alignment horizontal="center" vertical="center" wrapText="1"/>
    </xf>
    <xf numFmtId="0" fontId="48" fillId="32" borderId="18" xfId="0" applyFont="1" applyFill="1" applyBorder="1" applyAlignment="1">
      <alignment horizontal="center" vertical="center" wrapText="1"/>
    </xf>
    <xf numFmtId="0" fontId="48" fillId="32" borderId="18" xfId="0" applyFont="1" applyFill="1" applyBorder="1" applyAlignment="1">
      <alignment horizontal="center" vertical="center"/>
    </xf>
    <xf numFmtId="0" fontId="46" fillId="7" borderId="18" xfId="0" applyFont="1" applyFill="1" applyBorder="1" applyAlignment="1">
      <alignment vertical="top"/>
    </xf>
    <xf numFmtId="0" fontId="47" fillId="7" borderId="18" xfId="0" applyFont="1" applyFill="1" applyBorder="1" applyAlignment="1">
      <alignment horizontal="left" vertical="top" wrapText="1"/>
    </xf>
    <xf numFmtId="0" fontId="47" fillId="7" borderId="18" xfId="0" applyFont="1" applyFill="1" applyBorder="1" applyAlignment="1">
      <alignment horizontal="center" vertical="center"/>
    </xf>
    <xf numFmtId="0" fontId="47" fillId="33" borderId="18" xfId="0" applyFont="1" applyFill="1" applyBorder="1" applyAlignment="1">
      <alignment horizontal="left" vertical="top" wrapText="1"/>
    </xf>
    <xf numFmtId="0" fontId="47" fillId="7" borderId="18" xfId="0" applyFont="1" applyFill="1" applyBorder="1"/>
    <xf numFmtId="0" fontId="47" fillId="7" borderId="18" xfId="0" applyFont="1" applyFill="1" applyBorder="1" applyAlignment="1">
      <alignment horizontal="left"/>
    </xf>
    <xf numFmtId="165" fontId="47" fillId="7" borderId="18" xfId="0" applyNumberFormat="1" applyFont="1" applyFill="1" applyBorder="1" applyAlignment="1">
      <alignment horizontal="left"/>
    </xf>
    <xf numFmtId="0" fontId="47" fillId="7" borderId="18" xfId="0" applyFont="1" applyFill="1" applyBorder="1" applyAlignment="1">
      <alignment vertical="center"/>
    </xf>
    <xf numFmtId="14" fontId="47" fillId="7" borderId="18" xfId="0" applyNumberFormat="1" applyFont="1" applyFill="1" applyBorder="1" applyAlignment="1">
      <alignment horizontal="left" vertical="top" wrapText="1"/>
    </xf>
    <xf numFmtId="0" fontId="50" fillId="7" borderId="18" xfId="0" applyFont="1" applyFill="1" applyBorder="1" applyAlignment="1">
      <alignment horizontal="left" vertical="top" wrapText="1"/>
    </xf>
    <xf numFmtId="14" fontId="47" fillId="7" borderId="18" xfId="0" applyNumberFormat="1" applyFont="1" applyFill="1" applyBorder="1" applyAlignment="1">
      <alignment horizontal="right" vertical="center"/>
    </xf>
    <xf numFmtId="0" fontId="47" fillId="7" borderId="18" xfId="0" applyFont="1" applyFill="1" applyBorder="1" applyAlignment="1">
      <alignment vertical="center" wrapText="1"/>
    </xf>
    <xf numFmtId="0" fontId="46" fillId="24" borderId="18" xfId="0" applyFont="1" applyFill="1" applyBorder="1" applyAlignment="1">
      <alignment vertical="top"/>
    </xf>
    <xf numFmtId="0" fontId="47" fillId="24" borderId="18" xfId="0" applyFont="1" applyFill="1" applyBorder="1" applyAlignment="1">
      <alignment horizontal="left" vertical="top" wrapText="1"/>
    </xf>
    <xf numFmtId="0" fontId="47" fillId="24" borderId="18" xfId="0" applyFont="1" applyFill="1" applyBorder="1" applyAlignment="1">
      <alignment horizontal="center" vertical="center"/>
    </xf>
    <xf numFmtId="0" fontId="47" fillId="36" borderId="18" xfId="0" applyFont="1" applyFill="1" applyBorder="1" applyAlignment="1">
      <alignment horizontal="left" vertical="top" wrapText="1"/>
    </xf>
    <xf numFmtId="0" fontId="47" fillId="24" borderId="18" xfId="0" applyFont="1" applyFill="1" applyBorder="1"/>
    <xf numFmtId="0" fontId="47" fillId="24" borderId="18" xfId="0" applyFont="1" applyFill="1" applyBorder="1" applyAlignment="1">
      <alignment horizontal="left"/>
    </xf>
    <xf numFmtId="165" fontId="47" fillId="24" borderId="18" xfId="0" applyNumberFormat="1" applyFont="1" applyFill="1" applyBorder="1" applyAlignment="1">
      <alignment horizontal="left"/>
    </xf>
    <xf numFmtId="0" fontId="47" fillId="24" borderId="18" xfId="0" applyFont="1" applyFill="1" applyBorder="1" applyAlignment="1">
      <alignment vertical="center"/>
    </xf>
    <xf numFmtId="14" fontId="47" fillId="24" borderId="18" xfId="0" applyNumberFormat="1" applyFont="1" applyFill="1" applyBorder="1" applyAlignment="1">
      <alignment horizontal="left" vertical="top" wrapText="1"/>
    </xf>
    <xf numFmtId="0" fontId="50" fillId="24" borderId="18" xfId="0" applyFont="1" applyFill="1" applyBorder="1" applyAlignment="1">
      <alignment horizontal="left" vertical="top" wrapText="1"/>
    </xf>
    <xf numFmtId="0" fontId="47" fillId="37" borderId="18" xfId="0" applyFont="1" applyFill="1" applyBorder="1" applyAlignment="1">
      <alignment horizontal="left" vertical="top" wrapText="1"/>
    </xf>
    <xf numFmtId="0" fontId="47" fillId="7" borderId="18" xfId="0" quotePrefix="1" applyFont="1" applyFill="1" applyBorder="1" applyAlignment="1">
      <alignment horizontal="left" vertical="top" wrapText="1"/>
    </xf>
    <xf numFmtId="0" fontId="31" fillId="7" borderId="18" xfId="0" quotePrefix="1" applyFont="1" applyFill="1" applyBorder="1" applyAlignment="1">
      <alignment horizontal="left" vertical="top" wrapText="1"/>
    </xf>
    <xf numFmtId="0" fontId="47" fillId="40" borderId="18" xfId="0" applyFont="1" applyFill="1" applyBorder="1" applyAlignment="1">
      <alignment horizontal="left" vertical="top" wrapText="1"/>
    </xf>
    <xf numFmtId="0" fontId="46" fillId="11" borderId="18" xfId="0" applyFont="1" applyFill="1" applyBorder="1" applyAlignment="1">
      <alignment vertical="top"/>
    </xf>
    <xf numFmtId="0" fontId="47" fillId="11" borderId="18" xfId="0" applyFont="1" applyFill="1" applyBorder="1" applyAlignment="1">
      <alignment horizontal="left" vertical="top" wrapText="1"/>
    </xf>
    <xf numFmtId="0" fontId="47" fillId="11" borderId="18" xfId="0" applyFont="1" applyFill="1" applyBorder="1"/>
    <xf numFmtId="0" fontId="47" fillId="38" borderId="18" xfId="0" applyFont="1" applyFill="1" applyBorder="1" applyAlignment="1">
      <alignment horizontal="left" vertical="top" wrapText="1"/>
    </xf>
    <xf numFmtId="0" fontId="47" fillId="11" borderId="18" xfId="0" applyFont="1" applyFill="1" applyBorder="1" applyAlignment="1">
      <alignment horizontal="left"/>
    </xf>
    <xf numFmtId="165" fontId="47" fillId="11" borderId="18" xfId="0" applyNumberFormat="1" applyFont="1" applyFill="1" applyBorder="1" applyAlignment="1">
      <alignment horizontal="left"/>
    </xf>
    <xf numFmtId="14" fontId="47" fillId="11" borderId="18" xfId="0" applyNumberFormat="1" applyFont="1" applyFill="1" applyBorder="1" applyAlignment="1">
      <alignment horizontal="left" vertical="top" wrapText="1"/>
    </xf>
    <xf numFmtId="0" fontId="50" fillId="11" borderId="18" xfId="0" applyFont="1" applyFill="1" applyBorder="1" applyAlignment="1">
      <alignment horizontal="left" vertical="top" wrapText="1"/>
    </xf>
    <xf numFmtId="0" fontId="47" fillId="11" borderId="18" xfId="0" quotePrefix="1" applyFont="1" applyFill="1" applyBorder="1" applyAlignment="1">
      <alignment horizontal="left" vertical="top" wrapText="1"/>
    </xf>
    <xf numFmtId="0" fontId="0" fillId="11" borderId="1" xfId="0" applyFill="1" applyBorder="1"/>
    <xf numFmtId="0" fontId="33" fillId="24" borderId="18" xfId="0" applyFont="1" applyFill="1" applyBorder="1" applyAlignment="1">
      <alignment horizontal="left" vertical="top" wrapText="1"/>
    </xf>
    <xf numFmtId="0" fontId="51" fillId="24" borderId="0" xfId="0" applyFont="1" applyFill="1" applyAlignment="1">
      <alignment wrapText="1"/>
    </xf>
    <xf numFmtId="0" fontId="47" fillId="24" borderId="18" xfId="0" applyFont="1" applyFill="1" applyBorder="1" applyAlignment="1">
      <alignment wrapText="1"/>
    </xf>
    <xf numFmtId="0" fontId="32" fillId="7" borderId="0" xfId="0" quotePrefix="1" applyFont="1" applyFill="1" applyAlignment="1">
      <alignment horizontal="left" vertical="top" wrapText="1"/>
    </xf>
    <xf numFmtId="0" fontId="33" fillId="11" borderId="18" xfId="0" applyFont="1" applyFill="1" applyBorder="1" applyAlignment="1">
      <alignment horizontal="left" vertical="top" wrapText="1"/>
    </xf>
    <xf numFmtId="14" fontId="0" fillId="11" borderId="1" xfId="0" applyNumberFormat="1" applyFill="1" applyBorder="1"/>
    <xf numFmtId="14" fontId="0" fillId="0" borderId="1" xfId="0" applyNumberFormat="1" applyBorder="1" applyAlignment="1">
      <alignment vertical="center"/>
    </xf>
    <xf numFmtId="167" fontId="24" fillId="12" borderId="1" xfId="6" applyNumberFormat="1" applyFont="1" applyFill="1" applyBorder="1" applyAlignment="1">
      <alignment horizontal="center" vertical="center"/>
    </xf>
    <xf numFmtId="0" fontId="10" fillId="27" borderId="18" xfId="0" applyFont="1" applyFill="1" applyBorder="1" applyAlignment="1">
      <alignment horizontal="center" vertical="center"/>
    </xf>
    <xf numFmtId="0" fontId="29" fillId="7" borderId="18" xfId="0" applyFont="1" applyFill="1" applyBorder="1" applyAlignment="1">
      <alignment horizontal="left" vertical="top" wrapText="1"/>
    </xf>
    <xf numFmtId="0" fontId="46" fillId="7" borderId="23" xfId="0" applyFont="1" applyFill="1" applyBorder="1" applyAlignment="1">
      <alignment vertical="top"/>
    </xf>
    <xf numFmtId="0" fontId="47" fillId="7" borderId="23" xfId="0" applyFont="1" applyFill="1" applyBorder="1" applyAlignment="1">
      <alignment horizontal="left" vertical="top" wrapText="1"/>
    </xf>
    <xf numFmtId="0" fontId="47" fillId="7" borderId="23" xfId="0" applyFont="1" applyFill="1" applyBorder="1"/>
    <xf numFmtId="0" fontId="31" fillId="7" borderId="23" xfId="0" applyFont="1" applyFill="1" applyBorder="1" applyAlignment="1">
      <alignment horizontal="left" vertical="top" wrapText="1"/>
    </xf>
    <xf numFmtId="0" fontId="47" fillId="33" borderId="23" xfId="0" applyFont="1" applyFill="1" applyBorder="1" applyAlignment="1">
      <alignment horizontal="left" vertical="top" wrapText="1"/>
    </xf>
    <xf numFmtId="0" fontId="47" fillId="7" borderId="23" xfId="0" applyFont="1" applyFill="1" applyBorder="1" applyAlignment="1">
      <alignment horizontal="left"/>
    </xf>
    <xf numFmtId="165" fontId="47" fillId="7" borderId="23" xfId="0" applyNumberFormat="1" applyFont="1" applyFill="1" applyBorder="1" applyAlignment="1">
      <alignment horizontal="left"/>
    </xf>
    <xf numFmtId="14" fontId="47" fillId="7" borderId="23" xfId="0" applyNumberFormat="1" applyFont="1" applyFill="1" applyBorder="1" applyAlignment="1">
      <alignment horizontal="left" vertical="top" wrapText="1"/>
    </xf>
    <xf numFmtId="0" fontId="50" fillId="7" borderId="23" xfId="0" applyFont="1" applyFill="1" applyBorder="1" applyAlignment="1">
      <alignment horizontal="left" vertical="top" wrapText="1"/>
    </xf>
    <xf numFmtId="0" fontId="33" fillId="7" borderId="23" xfId="0" applyFont="1" applyFill="1" applyBorder="1" applyAlignment="1">
      <alignment horizontal="left" vertical="top" wrapText="1"/>
    </xf>
    <xf numFmtId="1" fontId="0" fillId="0" borderId="1" xfId="0" applyNumberFormat="1" applyBorder="1" applyAlignment="1">
      <alignment horizontal="center" vertical="center"/>
    </xf>
    <xf numFmtId="1" fontId="0" fillId="0" borderId="1" xfId="0" applyNumberFormat="1" applyFill="1" applyBorder="1" applyAlignment="1">
      <alignment horizontal="center" vertical="center"/>
    </xf>
    <xf numFmtId="0" fontId="0" fillId="41" borderId="1" xfId="0" applyFill="1" applyBorder="1" applyAlignment="1">
      <alignment vertical="top" wrapText="1"/>
    </xf>
    <xf numFmtId="0" fontId="0" fillId="41" borderId="1" xfId="0" applyFill="1" applyBorder="1" applyAlignment="1">
      <alignment vertical="top"/>
    </xf>
    <xf numFmtId="0" fontId="0" fillId="0" borderId="1" xfId="0" applyNumberFormat="1" applyBorder="1" applyAlignment="1"/>
    <xf numFmtId="0" fontId="24" fillId="10" borderId="1" xfId="6" applyNumberFormat="1" applyFont="1" applyFill="1" applyBorder="1" applyAlignment="1">
      <alignment horizontal="center" vertical="center"/>
    </xf>
    <xf numFmtId="0" fontId="0" fillId="18" borderId="1" xfId="0" applyFill="1" applyBorder="1" applyAlignment="1">
      <alignment horizontal="left" vertical="top"/>
    </xf>
    <xf numFmtId="0" fontId="0" fillId="0" borderId="1" xfId="0" applyFill="1" applyBorder="1" applyAlignment="1">
      <alignment vertical="top"/>
    </xf>
    <xf numFmtId="0" fontId="52"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vertical="top" wrapText="1"/>
    </xf>
    <xf numFmtId="14" fontId="0" fillId="0" borderId="1" xfId="0" applyNumberFormat="1" applyFill="1" applyBorder="1" applyAlignment="1">
      <alignment vertical="top" wrapText="1"/>
    </xf>
    <xf numFmtId="0" fontId="4" fillId="6" borderId="1" xfId="0" applyFont="1" applyFill="1" applyBorder="1" applyAlignment="1">
      <alignment vertical="top" wrapText="1"/>
    </xf>
    <xf numFmtId="0" fontId="52" fillId="0" borderId="1" xfId="0" applyFont="1" applyFill="1" applyBorder="1" applyAlignment="1">
      <alignment vertical="top"/>
    </xf>
    <xf numFmtId="0" fontId="4" fillId="6" borderId="1" xfId="0" applyFont="1" applyFill="1" applyBorder="1"/>
    <xf numFmtId="0" fontId="4" fillId="6" borderId="1" xfId="0" applyFont="1" applyFill="1" applyBorder="1" applyAlignment="1">
      <alignment wrapText="1"/>
    </xf>
    <xf numFmtId="0" fontId="4" fillId="0" borderId="1" xfId="0" applyFont="1" applyFill="1" applyBorder="1"/>
    <xf numFmtId="0" fontId="4" fillId="0" borderId="1" xfId="0" applyFont="1" applyFill="1" applyBorder="1" applyAlignment="1">
      <alignment wrapText="1"/>
    </xf>
    <xf numFmtId="16" fontId="0" fillId="0" borderId="1" xfId="0" applyNumberFormat="1" applyBorder="1" applyAlignment="1">
      <alignment vertical="top"/>
    </xf>
    <xf numFmtId="16" fontId="0" fillId="0" borderId="1" xfId="0" applyNumberFormat="1" applyBorder="1" applyAlignment="1">
      <alignment horizontal="center" vertical="top"/>
    </xf>
    <xf numFmtId="0" fontId="0" fillId="0" borderId="1" xfId="0" applyBorder="1" applyAlignment="1">
      <alignment horizontal="left" vertical="center"/>
    </xf>
    <xf numFmtId="0" fontId="26" fillId="17" borderId="1" xfId="0" applyFont="1" applyFill="1" applyBorder="1" applyAlignment="1">
      <alignment horizontal="left" vertical="center" wrapText="1"/>
    </xf>
    <xf numFmtId="1" fontId="0" fillId="3" borderId="1" xfId="0" applyNumberFormat="1" applyFill="1" applyBorder="1" applyAlignment="1">
      <alignment horizontal="center" vertical="center"/>
    </xf>
    <xf numFmtId="0" fontId="0" fillId="3" borderId="1" xfId="0" applyFill="1" applyBorder="1" applyAlignment="1"/>
    <xf numFmtId="0" fontId="26" fillId="3" borderId="1" xfId="0" applyFont="1" applyFill="1" applyBorder="1" applyAlignment="1">
      <alignment wrapText="1"/>
    </xf>
    <xf numFmtId="0" fontId="0" fillId="3" borderId="0" xfId="0" applyFill="1"/>
    <xf numFmtId="0" fontId="4" fillId="41" borderId="1" xfId="0" applyFont="1" applyFill="1" applyBorder="1" applyAlignment="1">
      <alignment vertical="top" wrapText="1"/>
    </xf>
    <xf numFmtId="0" fontId="4" fillId="23" borderId="1" xfId="0" applyFont="1" applyFill="1" applyBorder="1" applyAlignment="1">
      <alignment vertical="top" wrapText="1"/>
    </xf>
    <xf numFmtId="0" fontId="0" fillId="23" borderId="1" xfId="0" applyFill="1" applyBorder="1"/>
    <xf numFmtId="14" fontId="0" fillId="23" borderId="1" xfId="0" applyNumberFormat="1" applyFill="1" applyBorder="1"/>
    <xf numFmtId="0" fontId="0" fillId="23" borderId="1" xfId="0" applyFill="1" applyBorder="1" applyAlignment="1">
      <alignment wrapText="1"/>
    </xf>
    <xf numFmtId="0" fontId="0" fillId="0" borderId="24" xfId="0" applyBorder="1" applyAlignment="1"/>
    <xf numFmtId="0" fontId="25" fillId="0" borderId="0" xfId="0" applyFont="1" applyFill="1" applyAlignment="1">
      <alignment vertical="top"/>
    </xf>
    <xf numFmtId="0" fontId="0" fillId="8" borderId="1" xfId="0" applyFill="1" applyBorder="1" applyAlignment="1">
      <alignment horizontal="center"/>
    </xf>
    <xf numFmtId="0" fontId="6" fillId="3" borderId="1" xfId="0" applyFont="1" applyFill="1" applyBorder="1" applyAlignment="1">
      <alignment vertical="center" wrapText="1"/>
    </xf>
    <xf numFmtId="0" fontId="6" fillId="0" borderId="1" xfId="0" applyFont="1" applyBorder="1"/>
    <xf numFmtId="0" fontId="6" fillId="3" borderId="1" xfId="0" applyFont="1" applyFill="1" applyBorder="1" applyAlignment="1">
      <alignment horizontal="center" vertical="center"/>
    </xf>
    <xf numFmtId="0" fontId="0" fillId="42" borderId="1" xfId="0" applyFill="1" applyBorder="1"/>
    <xf numFmtId="0" fontId="6" fillId="42" borderId="1" xfId="0" applyFont="1" applyFill="1" applyBorder="1" applyAlignment="1">
      <alignment horizontal="center"/>
    </xf>
    <xf numFmtId="0" fontId="0" fillId="0" borderId="1" xfId="0" quotePrefix="1" applyFill="1" applyBorder="1" applyAlignment="1">
      <alignment vertical="top" wrapText="1"/>
    </xf>
    <xf numFmtId="14" fontId="0" fillId="0" borderId="1" xfId="0" applyNumberFormat="1" applyFill="1" applyBorder="1" applyAlignment="1">
      <alignment wrapText="1"/>
    </xf>
    <xf numFmtId="0" fontId="0" fillId="0" borderId="0" xfId="0" applyFill="1"/>
    <xf numFmtId="0" fontId="0" fillId="0" borderId="0" xfId="0" applyFill="1" applyBorder="1" applyAlignment="1">
      <alignment vertical="top" wrapText="1"/>
    </xf>
    <xf numFmtId="0" fontId="0" fillId="0" borderId="14" xfId="0" applyFill="1" applyBorder="1" applyAlignment="1">
      <alignment horizontal="right"/>
    </xf>
    <xf numFmtId="0" fontId="0" fillId="3" borderId="1" xfId="0" applyFill="1" applyBorder="1" applyAlignment="1">
      <alignment vertical="center"/>
    </xf>
    <xf numFmtId="0" fontId="4" fillId="3" borderId="1" xfId="0" applyFont="1" applyFill="1" applyBorder="1" applyAlignment="1">
      <alignment vertical="top" wrapText="1"/>
    </xf>
    <xf numFmtId="0" fontId="0" fillId="3" borderId="1" xfId="0" applyFill="1" applyBorder="1" applyAlignment="1">
      <alignment vertical="top" wrapText="1"/>
    </xf>
    <xf numFmtId="14" fontId="0" fillId="3" borderId="1" xfId="0" applyNumberFormat="1" applyFill="1" applyBorder="1" applyAlignment="1">
      <alignment vertical="top" wrapText="1"/>
    </xf>
    <xf numFmtId="1" fontId="0" fillId="0" borderId="1" xfId="0" applyNumberFormat="1" applyFill="1" applyBorder="1" applyAlignment="1">
      <alignment horizontal="center"/>
    </xf>
    <xf numFmtId="0" fontId="26" fillId="0" borderId="1" xfId="0" applyFont="1" applyFill="1" applyBorder="1" applyAlignment="1">
      <alignment horizontal="left" vertical="top" wrapText="1"/>
    </xf>
    <xf numFmtId="0" fontId="4" fillId="43" borderId="1" xfId="0" applyFont="1" applyFill="1" applyBorder="1" applyAlignment="1">
      <alignment vertical="top" wrapText="1"/>
    </xf>
    <xf numFmtId="14" fontId="0" fillId="41" borderId="1" xfId="0" applyNumberFormat="1" applyFill="1" applyBorder="1" applyAlignment="1">
      <alignment vertical="top" wrapText="1"/>
    </xf>
    <xf numFmtId="0" fontId="0" fillId="41" borderId="1" xfId="0" applyFill="1" applyBorder="1" applyAlignment="1">
      <alignment vertical="center"/>
    </xf>
    <xf numFmtId="0" fontId="0" fillId="3" borderId="1" xfId="0" quotePrefix="1" applyFill="1" applyBorder="1" applyAlignment="1">
      <alignment wrapText="1"/>
    </xf>
    <xf numFmtId="0" fontId="27" fillId="41" borderId="1" xfId="0" applyFont="1" applyFill="1" applyBorder="1" applyAlignment="1">
      <alignment vertical="top" wrapText="1"/>
    </xf>
    <xf numFmtId="14" fontId="0" fillId="18" borderId="1" xfId="0" applyNumberFormat="1" applyFill="1" applyBorder="1" applyAlignment="1">
      <alignment wrapText="1"/>
    </xf>
    <xf numFmtId="14" fontId="0" fillId="18" borderId="1" xfId="0" applyNumberFormat="1" applyFill="1" applyBorder="1"/>
    <xf numFmtId="14" fontId="0" fillId="4" borderId="1" xfId="0" applyNumberFormat="1" applyFill="1" applyBorder="1" applyAlignment="1">
      <alignment wrapText="1"/>
    </xf>
    <xf numFmtId="14" fontId="0" fillId="4" borderId="1" xfId="0" applyNumberFormat="1" applyFill="1" applyBorder="1"/>
    <xf numFmtId="14" fontId="28" fillId="0" borderId="1" xfId="0" applyNumberFormat="1" applyFont="1" applyFill="1" applyBorder="1" applyAlignment="1">
      <alignment wrapText="1"/>
    </xf>
    <xf numFmtId="14" fontId="28" fillId="0" borderId="1" xfId="0" applyNumberFormat="1" applyFont="1" applyFill="1" applyBorder="1"/>
    <xf numFmtId="14" fontId="0" fillId="23" borderId="1" xfId="0" applyNumberFormat="1" applyFill="1" applyBorder="1" applyAlignment="1">
      <alignment wrapText="1"/>
    </xf>
    <xf numFmtId="14" fontId="0" fillId="9" borderId="1" xfId="0" applyNumberFormat="1" applyFill="1" applyBorder="1" applyAlignment="1">
      <alignment wrapText="1"/>
    </xf>
    <xf numFmtId="14" fontId="0" fillId="9" borderId="1" xfId="0" applyNumberFormat="1" applyFill="1" applyBorder="1"/>
    <xf numFmtId="14" fontId="0" fillId="15" borderId="1" xfId="0" applyNumberFormat="1" applyFill="1" applyBorder="1" applyAlignment="1">
      <alignment wrapText="1"/>
    </xf>
    <xf numFmtId="14" fontId="0" fillId="15" borderId="1" xfId="0" applyNumberFormat="1" applyFill="1" applyBorder="1"/>
    <xf numFmtId="14" fontId="0" fillId="22" borderId="1" xfId="0" applyNumberFormat="1" applyFill="1" applyBorder="1"/>
    <xf numFmtId="14" fontId="0" fillId="22" borderId="1" xfId="0" applyNumberFormat="1" applyFill="1" applyBorder="1" applyAlignment="1">
      <alignment wrapText="1"/>
    </xf>
    <xf numFmtId="14" fontId="0" fillId="44" borderId="1" xfId="0" applyNumberFormat="1" applyFill="1" applyBorder="1" applyAlignment="1">
      <alignment wrapText="1"/>
    </xf>
    <xf numFmtId="14" fontId="0" fillId="44" borderId="1" xfId="0" applyNumberFormat="1" applyFill="1" applyBorder="1"/>
    <xf numFmtId="14" fontId="4" fillId="0" borderId="1" xfId="0" applyNumberFormat="1" applyFont="1" applyFill="1" applyBorder="1" applyAlignment="1">
      <alignment wrapText="1"/>
    </xf>
    <xf numFmtId="14" fontId="4" fillId="0" borderId="1" xfId="0" applyNumberFormat="1" applyFont="1" applyFill="1" applyBorder="1"/>
    <xf numFmtId="14" fontId="28" fillId="18" borderId="1" xfId="0" applyNumberFormat="1" applyFont="1" applyFill="1" applyBorder="1" applyAlignment="1">
      <alignment wrapText="1"/>
    </xf>
    <xf numFmtId="14" fontId="28" fillId="18" borderId="1" xfId="0" applyNumberFormat="1" applyFont="1" applyFill="1" applyBorder="1"/>
    <xf numFmtId="14" fontId="28" fillId="4" borderId="1" xfId="0" applyNumberFormat="1" applyFont="1" applyFill="1" applyBorder="1" applyAlignment="1">
      <alignment wrapText="1"/>
    </xf>
    <xf numFmtId="14" fontId="28" fillId="4" borderId="1" xfId="0" applyNumberFormat="1" applyFont="1" applyFill="1" applyBorder="1"/>
    <xf numFmtId="14" fontId="28" fillId="16" borderId="1" xfId="0" applyNumberFormat="1" applyFont="1" applyFill="1" applyBorder="1" applyAlignment="1">
      <alignment wrapText="1"/>
    </xf>
    <xf numFmtId="14" fontId="28" fillId="16" borderId="1" xfId="0" applyNumberFormat="1" applyFont="1" applyFill="1" applyBorder="1"/>
    <xf numFmtId="14" fontId="0" fillId="16" borderId="1" xfId="0" applyNumberFormat="1" applyFill="1" applyBorder="1" applyAlignment="1">
      <alignment wrapText="1"/>
    </xf>
    <xf numFmtId="14" fontId="0" fillId="16" borderId="1" xfId="0" applyNumberFormat="1" applyFill="1" applyBorder="1"/>
    <xf numFmtId="14" fontId="0" fillId="10" borderId="1" xfId="0" applyNumberFormat="1" applyFill="1" applyBorder="1"/>
    <xf numFmtId="0" fontId="27" fillId="10" borderId="1" xfId="0" applyFont="1" applyFill="1" applyBorder="1"/>
    <xf numFmtId="14" fontId="27" fillId="10" borderId="1" xfId="0" applyNumberFormat="1" applyFont="1" applyFill="1" applyBorder="1"/>
    <xf numFmtId="0" fontId="0" fillId="16" borderId="1" xfId="0" applyFill="1" applyBorder="1"/>
    <xf numFmtId="0" fontId="0" fillId="22" borderId="1" xfId="0" applyFill="1" applyBorder="1"/>
    <xf numFmtId="14" fontId="28" fillId="45" borderId="1" xfId="0" applyNumberFormat="1" applyFont="1" applyFill="1" applyBorder="1" applyAlignment="1">
      <alignment wrapText="1"/>
    </xf>
    <xf numFmtId="14" fontId="28" fillId="45" borderId="1" xfId="0" applyNumberFormat="1" applyFont="1" applyFill="1" applyBorder="1"/>
    <xf numFmtId="0" fontId="28" fillId="45" borderId="1" xfId="0" applyFont="1" applyFill="1" applyBorder="1"/>
    <xf numFmtId="0" fontId="27" fillId="24" borderId="1" xfId="0" applyFont="1" applyFill="1" applyBorder="1" applyAlignment="1">
      <alignment wrapText="1"/>
    </xf>
    <xf numFmtId="0" fontId="0" fillId="4" borderId="1" xfId="0" applyFill="1" applyBorder="1"/>
    <xf numFmtId="0" fontId="0" fillId="4" borderId="1" xfId="0" applyFill="1" applyBorder="1" applyAlignment="1">
      <alignment wrapText="1"/>
    </xf>
    <xf numFmtId="0" fontId="0" fillId="18" borderId="1" xfId="0" applyFill="1" applyBorder="1" applyAlignment="1">
      <alignment wrapText="1"/>
    </xf>
    <xf numFmtId="0" fontId="28" fillId="0" borderId="1" xfId="0" applyFont="1" applyFill="1" applyBorder="1"/>
    <xf numFmtId="0" fontId="0" fillId="9" borderId="1" xfId="0" applyFill="1" applyBorder="1"/>
    <xf numFmtId="0" fontId="0" fillId="15" borderId="1" xfId="0" applyFill="1" applyBorder="1"/>
    <xf numFmtId="0" fontId="0" fillId="15" borderId="1" xfId="0" applyFill="1" applyBorder="1" applyAlignment="1">
      <alignment wrapText="1"/>
    </xf>
    <xf numFmtId="0" fontId="0" fillId="9" borderId="1" xfId="0" applyFill="1" applyBorder="1" applyAlignment="1">
      <alignment wrapText="1"/>
    </xf>
    <xf numFmtId="0" fontId="0" fillId="22" borderId="1" xfId="0" applyFill="1" applyBorder="1" applyAlignment="1">
      <alignment wrapText="1"/>
    </xf>
    <xf numFmtId="0" fontId="0" fillId="44" borderId="1" xfId="0" applyFill="1" applyBorder="1" applyAlignment="1">
      <alignment wrapText="1"/>
    </xf>
    <xf numFmtId="0" fontId="0" fillId="44" borderId="1" xfId="0" applyFill="1" applyBorder="1"/>
    <xf numFmtId="0" fontId="28" fillId="0" borderId="1" xfId="0" applyFont="1" applyFill="1" applyBorder="1" applyAlignment="1">
      <alignment wrapText="1"/>
    </xf>
    <xf numFmtId="0" fontId="28" fillId="18" borderId="1" xfId="0" applyFont="1" applyFill="1" applyBorder="1"/>
    <xf numFmtId="0" fontId="28" fillId="18" borderId="1" xfId="0" applyFont="1" applyFill="1" applyBorder="1" applyAlignment="1">
      <alignment wrapText="1"/>
    </xf>
    <xf numFmtId="0" fontId="28" fillId="4" borderId="1" xfId="0" applyFont="1" applyFill="1" applyBorder="1"/>
    <xf numFmtId="0" fontId="28" fillId="4" borderId="1" xfId="0" applyFont="1" applyFill="1" applyBorder="1" applyAlignment="1">
      <alignment wrapText="1"/>
    </xf>
    <xf numFmtId="0" fontId="28" fillId="16" borderId="1" xfId="0" applyFont="1" applyFill="1" applyBorder="1"/>
    <xf numFmtId="0" fontId="28" fillId="44" borderId="1" xfId="0" applyFont="1" applyFill="1" applyBorder="1"/>
    <xf numFmtId="14" fontId="0" fillId="0" borderId="1" xfId="0" applyNumberFormat="1" applyBorder="1" applyAlignment="1">
      <alignment wrapText="1"/>
    </xf>
    <xf numFmtId="0" fontId="28" fillId="45" borderId="1" xfId="0" applyFont="1" applyFill="1" applyBorder="1" applyAlignment="1">
      <alignment wrapText="1"/>
    </xf>
    <xf numFmtId="0" fontId="0" fillId="11" borderId="1" xfId="0" applyFill="1" applyBorder="1" applyAlignment="1">
      <alignment wrapText="1"/>
    </xf>
    <xf numFmtId="0" fontId="27" fillId="0" borderId="1" xfId="0" applyFont="1" applyFill="1" applyBorder="1"/>
    <xf numFmtId="14" fontId="27" fillId="0" borderId="1" xfId="0" applyNumberFormat="1" applyFont="1" applyFill="1" applyBorder="1"/>
    <xf numFmtId="14" fontId="0" fillId="0" borderId="1" xfId="0" applyNumberFormat="1" applyFont="1" applyFill="1" applyBorder="1"/>
    <xf numFmtId="0" fontId="27" fillId="0" borderId="1" xfId="0" applyFont="1" applyFill="1" applyBorder="1" applyAlignment="1">
      <alignment wrapText="1"/>
    </xf>
    <xf numFmtId="0" fontId="0" fillId="0" borderId="1" xfId="0" applyFont="1" applyFill="1" applyBorder="1"/>
    <xf numFmtId="0" fontId="27" fillId="0" borderId="1" xfId="0" applyFont="1" applyBorder="1" applyAlignment="1">
      <alignment horizontal="left" vertical="top"/>
    </xf>
    <xf numFmtId="0" fontId="6" fillId="4" borderId="1" xfId="0" applyFont="1" applyFill="1" applyBorder="1" applyAlignment="1">
      <alignment horizontal="center"/>
    </xf>
    <xf numFmtId="0" fontId="6" fillId="9" borderId="1" xfId="0" applyFont="1" applyFill="1" applyBorder="1" applyAlignment="1">
      <alignment horizontal="center"/>
    </xf>
    <xf numFmtId="0" fontId="5" fillId="0" borderId="0" xfId="1" applyAlignment="1"/>
    <xf numFmtId="14" fontId="0" fillId="0" borderId="1" xfId="0" applyNumberFormat="1" applyBorder="1" applyAlignment="1">
      <alignment horizontal="left" vertical="top"/>
    </xf>
    <xf numFmtId="14" fontId="0" fillId="23" borderId="1" xfId="0" applyNumberFormat="1" applyFill="1" applyBorder="1" applyAlignment="1">
      <alignment horizontal="left" vertical="top"/>
    </xf>
    <xf numFmtId="14" fontId="0" fillId="4"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0" fillId="23" borderId="1" xfId="0"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0" xfId="0" applyFill="1" applyAlignment="1">
      <alignment horizontal="left" vertical="top"/>
    </xf>
    <xf numFmtId="0" fontId="0" fillId="4" borderId="0" xfId="0" applyFill="1" applyAlignment="1">
      <alignment horizontal="left" vertical="top" wrapText="1"/>
    </xf>
    <xf numFmtId="0" fontId="0" fillId="23" borderId="1" xfId="0" applyFill="1" applyBorder="1" applyAlignment="1">
      <alignment horizontal="left" vertical="top" wrapText="1"/>
    </xf>
    <xf numFmtId="0" fontId="0" fillId="18" borderId="1" xfId="0" applyFill="1" applyBorder="1" applyAlignment="1">
      <alignment horizontal="left" vertical="top" wrapText="1"/>
    </xf>
    <xf numFmtId="14" fontId="0" fillId="44" borderId="1" xfId="0" applyNumberFormat="1" applyFill="1" applyBorder="1" applyAlignment="1">
      <alignment horizontal="left" vertical="top"/>
    </xf>
    <xf numFmtId="14" fontId="0" fillId="11" borderId="1" xfId="0" applyNumberFormat="1" applyFill="1" applyBorder="1" applyAlignment="1">
      <alignment horizontal="left" vertical="top"/>
    </xf>
    <xf numFmtId="14" fontId="0" fillId="9" borderId="1" xfId="0" applyNumberFormat="1" applyFill="1" applyBorder="1" applyAlignment="1">
      <alignment horizontal="left" vertical="top"/>
    </xf>
    <xf numFmtId="14" fontId="0" fillId="4" borderId="1" xfId="0" applyNumberFormat="1" applyFill="1" applyBorder="1" applyAlignment="1">
      <alignment horizontal="left" vertical="top" wrapText="1"/>
    </xf>
    <xf numFmtId="14" fontId="0" fillId="23" borderId="1" xfId="0" applyNumberFormat="1" applyFill="1" applyBorder="1" applyAlignment="1">
      <alignment horizontal="left" vertical="top" wrapText="1"/>
    </xf>
    <xf numFmtId="14" fontId="0" fillId="0" borderId="1" xfId="0" applyNumberFormat="1" applyBorder="1" applyAlignment="1">
      <alignment horizontal="left" vertical="top" wrapText="1"/>
    </xf>
    <xf numFmtId="0" fontId="0" fillId="44" borderId="1" xfId="0" applyFill="1" applyBorder="1" applyAlignment="1">
      <alignment horizontal="left" vertical="top"/>
    </xf>
    <xf numFmtId="0" fontId="0" fillId="44" borderId="1" xfId="0" applyFill="1" applyBorder="1" applyAlignment="1">
      <alignment horizontal="left" vertical="top" wrapText="1"/>
    </xf>
    <xf numFmtId="0" fontId="0" fillId="11" borderId="1" xfId="0" applyFill="1" applyBorder="1" applyAlignment="1">
      <alignment horizontal="left" vertical="top"/>
    </xf>
    <xf numFmtId="0" fontId="0" fillId="11" borderId="1" xfId="0"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4" fillId="4" borderId="1" xfId="0" applyFont="1" applyFill="1" applyBorder="1" applyAlignment="1">
      <alignment horizontal="left" vertical="top"/>
    </xf>
    <xf numFmtId="0" fontId="25" fillId="4" borderId="1" xfId="0" applyFont="1" applyFill="1" applyBorder="1" applyAlignment="1">
      <alignment vertical="top"/>
    </xf>
    <xf numFmtId="0" fontId="25" fillId="23" borderId="1" xfId="0" applyFont="1" applyFill="1" applyBorder="1" applyAlignment="1">
      <alignment vertical="top"/>
    </xf>
    <xf numFmtId="0" fontId="25" fillId="18" borderId="1" xfId="0" applyFont="1" applyFill="1" applyBorder="1" applyAlignment="1">
      <alignment vertical="top"/>
    </xf>
    <xf numFmtId="0" fontId="25" fillId="44" borderId="1" xfId="0" applyFont="1" applyFill="1" applyBorder="1" applyAlignment="1">
      <alignment vertical="top"/>
    </xf>
    <xf numFmtId="0" fontId="53" fillId="4" borderId="1" xfId="0" applyFont="1" applyFill="1" applyBorder="1" applyAlignment="1">
      <alignment vertical="top"/>
    </xf>
    <xf numFmtId="0" fontId="25" fillId="11" borderId="1" xfId="0" applyFont="1" applyFill="1" applyBorder="1" applyAlignment="1">
      <alignment vertical="top"/>
    </xf>
    <xf numFmtId="0" fontId="25" fillId="9" borderId="1" xfId="0" applyFont="1" applyFill="1" applyBorder="1" applyAlignment="1">
      <alignment vertical="top"/>
    </xf>
    <xf numFmtId="0" fontId="0" fillId="46" borderId="1" xfId="0" applyFill="1" applyBorder="1" applyAlignment="1">
      <alignment wrapText="1"/>
    </xf>
    <xf numFmtId="14" fontId="0" fillId="6" borderId="1" xfId="0" applyNumberFormat="1" applyFill="1" applyBorder="1" applyAlignment="1">
      <alignment wrapText="1"/>
    </xf>
    <xf numFmtId="14" fontId="0" fillId="46" borderId="1" xfId="0" applyNumberFormat="1" applyFill="1" applyBorder="1" applyAlignment="1">
      <alignment wrapText="1"/>
    </xf>
    <xf numFmtId="0" fontId="8" fillId="0" borderId="1" xfId="5" applyBorder="1" applyAlignment="1">
      <alignment vertical="center"/>
    </xf>
    <xf numFmtId="14" fontId="0" fillId="3" borderId="1" xfId="0" applyNumberFormat="1" applyFill="1" applyBorder="1"/>
    <xf numFmtId="0" fontId="0" fillId="46" borderId="1" xfId="0" applyFill="1" applyBorder="1"/>
    <xf numFmtId="14" fontId="0" fillId="46" borderId="1" xfId="0" applyNumberFormat="1" applyFill="1" applyBorder="1"/>
    <xf numFmtId="0" fontId="27" fillId="0" borderId="1" xfId="5" applyFont="1" applyFill="1" applyBorder="1" applyAlignment="1">
      <alignment vertical="center"/>
    </xf>
    <xf numFmtId="0" fontId="8" fillId="0" borderId="1" xfId="5" applyFill="1" applyBorder="1" applyAlignment="1">
      <alignment vertical="center"/>
    </xf>
    <xf numFmtId="0" fontId="0" fillId="0" borderId="1" xfId="0" applyBorder="1" applyAlignment="1">
      <alignment horizontal="center" wrapText="1"/>
    </xf>
    <xf numFmtId="0" fontId="6" fillId="9" borderId="1" xfId="0" applyFont="1" applyFill="1" applyBorder="1" applyAlignment="1">
      <alignment horizontal="center" wrapText="1"/>
    </xf>
    <xf numFmtId="0" fontId="6" fillId="0" borderId="0" xfId="0" applyFont="1" applyBorder="1"/>
    <xf numFmtId="0" fontId="5" fillId="0" borderId="0" xfId="1" applyFill="1" applyBorder="1" applyAlignment="1">
      <alignment wrapText="1"/>
    </xf>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Border="1" applyAlignment="1">
      <alignment wrapText="1"/>
    </xf>
    <xf numFmtId="0" fontId="0" fillId="0" borderId="0" xfId="0" applyFill="1" applyBorder="1"/>
    <xf numFmtId="9" fontId="0" fillId="0" borderId="0" xfId="2" applyNumberFormat="1" applyFont="1" applyBorder="1" applyAlignment="1">
      <alignment horizontal="center"/>
    </xf>
    <xf numFmtId="1" fontId="0" fillId="0" borderId="0" xfId="2" applyNumberFormat="1" applyFont="1" applyBorder="1" applyAlignment="1">
      <alignment horizontal="center"/>
    </xf>
    <xf numFmtId="9" fontId="0" fillId="0" borderId="0" xfId="0" applyNumberFormat="1" applyBorder="1" applyAlignment="1">
      <alignment horizontal="center"/>
    </xf>
    <xf numFmtId="9" fontId="0" fillId="0" borderId="0" xfId="2" applyFont="1" applyBorder="1" applyAlignment="1">
      <alignment horizontal="center"/>
    </xf>
    <xf numFmtId="9" fontId="0" fillId="0" borderId="0" xfId="0" applyNumberFormat="1" applyFont="1" applyFill="1" applyBorder="1" applyAlignment="1">
      <alignment horizontal="center"/>
    </xf>
    <xf numFmtId="0" fontId="0" fillId="0" borderId="0" xfId="0" applyBorder="1"/>
    <xf numFmtId="0" fontId="6" fillId="9" borderId="1" xfId="0" applyFont="1" applyFill="1" applyBorder="1"/>
    <xf numFmtId="0" fontId="6" fillId="47" borderId="1" xfId="0" applyFont="1" applyFill="1" applyBorder="1"/>
    <xf numFmtId="0" fontId="6" fillId="47" borderId="1" xfId="0" applyFont="1" applyFill="1" applyBorder="1" applyAlignment="1">
      <alignment horizontal="center"/>
    </xf>
    <xf numFmtId="9" fontId="6" fillId="47" borderId="1" xfId="0" applyNumberFormat="1" applyFont="1" applyFill="1" applyBorder="1" applyAlignment="1">
      <alignment horizontal="center"/>
    </xf>
    <xf numFmtId="0" fontId="0" fillId="0" borderId="0" xfId="0" applyAlignment="1">
      <alignment vertical="center"/>
    </xf>
    <xf numFmtId="0" fontId="6" fillId="0" borderId="1" xfId="0" applyFont="1" applyBorder="1" applyAlignment="1">
      <alignment vertical="center"/>
    </xf>
    <xf numFmtId="0" fontId="5" fillId="0" borderId="1" xfId="1" applyFill="1" applyBorder="1" applyAlignment="1">
      <alignment vertical="center" wrapText="1"/>
    </xf>
    <xf numFmtId="0" fontId="0" fillId="0" borderId="1"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center" vertical="center"/>
    </xf>
    <xf numFmtId="9" fontId="0" fillId="0" borderId="1" xfId="2" applyNumberFormat="1" applyFont="1" applyBorder="1" applyAlignment="1">
      <alignment horizontal="center" vertical="center"/>
    </xf>
    <xf numFmtId="1" fontId="0" fillId="0" borderId="1" xfId="2" applyNumberFormat="1" applyFont="1" applyBorder="1" applyAlignment="1">
      <alignment horizontal="center" vertical="center"/>
    </xf>
    <xf numFmtId="9" fontId="0" fillId="0" borderId="1" xfId="0" applyNumberFormat="1" applyBorder="1" applyAlignment="1">
      <alignment horizontal="center" vertical="center"/>
    </xf>
    <xf numFmtId="9" fontId="0" fillId="0" borderId="1" xfId="2" applyFont="1" applyFill="1" applyBorder="1" applyAlignment="1">
      <alignment horizontal="center" vertical="center"/>
    </xf>
    <xf numFmtId="9" fontId="0" fillId="0" borderId="1" xfId="0" applyNumberFormat="1" applyFont="1" applyFill="1" applyBorder="1" applyAlignment="1">
      <alignment horizontal="center" vertical="center"/>
    </xf>
    <xf numFmtId="9" fontId="0" fillId="0" borderId="1" xfId="2" applyFont="1" applyBorder="1" applyAlignment="1">
      <alignment horizontal="center" vertical="center"/>
    </xf>
    <xf numFmtId="0" fontId="6" fillId="4" borderId="1" xfId="0" applyFont="1" applyFill="1" applyBorder="1" applyAlignment="1">
      <alignment horizontal="center"/>
    </xf>
    <xf numFmtId="164" fontId="14" fillId="2" borderId="3" xfId="4" applyNumberFormat="1" applyFont="1" applyFill="1" applyBorder="1" applyAlignment="1">
      <alignment horizontal="left" vertical="center"/>
    </xf>
    <xf numFmtId="0" fontId="14" fillId="6" borderId="3" xfId="4" applyFont="1" applyFill="1" applyBorder="1" applyAlignment="1">
      <alignment horizontal="center" vertical="center" wrapText="1"/>
    </xf>
    <xf numFmtId="0" fontId="15" fillId="6" borderId="3" xfId="4" applyFont="1" applyFill="1" applyBorder="1" applyAlignment="1">
      <alignment horizontal="center" vertical="center"/>
    </xf>
    <xf numFmtId="164" fontId="16" fillId="5" borderId="0" xfId="4" applyNumberFormat="1" applyFont="1" applyFill="1" applyAlignment="1">
      <alignment horizontal="center" vertical="center" wrapText="1"/>
    </xf>
    <xf numFmtId="164" fontId="17" fillId="0" borderId="0" xfId="4" applyNumberFormat="1" applyFont="1" applyAlignment="1">
      <alignment horizontal="center" vertical="center"/>
    </xf>
    <xf numFmtId="164" fontId="18" fillId="0" borderId="0" xfId="4" applyNumberFormat="1" applyFont="1" applyAlignment="1">
      <alignment horizontal="center" vertical="center"/>
    </xf>
    <xf numFmtId="164" fontId="19" fillId="0" borderId="0" xfId="4" applyNumberFormat="1" applyFont="1" applyAlignment="1">
      <alignment horizontal="center" vertical="center"/>
    </xf>
    <xf numFmtId="164" fontId="20" fillId="0" borderId="0" xfId="4" applyNumberFormat="1" applyFont="1" applyAlignment="1">
      <alignment horizontal="center" vertical="center"/>
    </xf>
    <xf numFmtId="0" fontId="14" fillId="6" borderId="3" xfId="4" applyFont="1" applyFill="1" applyBorder="1" applyAlignment="1">
      <alignment horizontal="center" vertical="center"/>
    </xf>
    <xf numFmtId="0" fontId="1" fillId="6" borderId="3" xfId="4" applyFont="1" applyFill="1" applyBorder="1" applyAlignment="1">
      <alignment horizontal="left" vertical="center" wrapText="1"/>
    </xf>
    <xf numFmtId="0" fontId="1" fillId="6" borderId="3" xfId="4" applyFont="1" applyFill="1" applyBorder="1" applyAlignment="1">
      <alignment horizontal="left" vertical="center"/>
    </xf>
    <xf numFmtId="0" fontId="6" fillId="9" borderId="2" xfId="0" applyFont="1" applyFill="1" applyBorder="1" applyAlignment="1">
      <alignment horizontal="center"/>
    </xf>
    <xf numFmtId="0" fontId="6" fillId="9" borderId="3" xfId="0" applyFont="1" applyFill="1" applyBorder="1" applyAlignment="1">
      <alignment horizontal="center"/>
    </xf>
    <xf numFmtId="0" fontId="6" fillId="9" borderId="4" xfId="0" applyFont="1" applyFill="1" applyBorder="1" applyAlignment="1">
      <alignment horizontal="center"/>
    </xf>
    <xf numFmtId="0" fontId="6" fillId="9" borderId="1"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4" borderId="1" xfId="0" applyFont="1"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6" fillId="3" borderId="1" xfId="0" applyFont="1" applyFill="1" applyBorder="1" applyAlignment="1">
      <alignment horizontal="center"/>
    </xf>
    <xf numFmtId="0" fontId="0" fillId="22" borderId="22" xfId="0" applyFill="1" applyBorder="1" applyAlignment="1">
      <alignment horizontal="center" vertical="center" wrapText="1"/>
    </xf>
    <xf numFmtId="0" fontId="23" fillId="10" borderId="1" xfId="0" applyFont="1" applyFill="1" applyBorder="1" applyAlignment="1">
      <alignment horizontal="center"/>
    </xf>
    <xf numFmtId="0" fontId="38" fillId="25" borderId="19" xfId="0" applyFont="1" applyFill="1" applyBorder="1" applyAlignment="1">
      <alignment horizontal="center" vertical="center"/>
    </xf>
    <xf numFmtId="0" fontId="38" fillId="25" borderId="20" xfId="0" applyFont="1" applyFill="1" applyBorder="1" applyAlignment="1">
      <alignment horizontal="center" vertical="center"/>
    </xf>
    <xf numFmtId="0" fontId="38" fillId="25" borderId="21" xfId="0" applyFont="1" applyFill="1" applyBorder="1" applyAlignment="1">
      <alignment horizontal="center" vertical="center"/>
    </xf>
    <xf numFmtId="0" fontId="40" fillId="0" borderId="20" xfId="0" applyFont="1" applyBorder="1"/>
    <xf numFmtId="0" fontId="40" fillId="0" borderId="21" xfId="0" applyFont="1" applyBorder="1"/>
    <xf numFmtId="0" fontId="0" fillId="0" borderId="1" xfId="0" applyFill="1" applyBorder="1" applyAlignment="1">
      <alignment horizontal="left" wrapText="1" indent="1"/>
    </xf>
    <xf numFmtId="0" fontId="28" fillId="45" borderId="1" xfId="0" applyFont="1" applyFill="1" applyBorder="1" applyAlignment="1">
      <alignment horizontal="left" wrapText="1" indent="1"/>
    </xf>
    <xf numFmtId="0" fontId="26" fillId="18" borderId="1" xfId="0" applyFont="1" applyFill="1" applyBorder="1" applyAlignment="1">
      <alignment wrapText="1"/>
    </xf>
    <xf numFmtId="0" fontId="28" fillId="23" borderId="1" xfId="0" applyFont="1" applyFill="1" applyBorder="1" applyAlignment="1">
      <alignment wrapText="1"/>
    </xf>
    <xf numFmtId="0" fontId="28" fillId="16" borderId="1" xfId="0" applyFont="1" applyFill="1" applyBorder="1" applyAlignment="1">
      <alignment wrapText="1"/>
    </xf>
    <xf numFmtId="0" fontId="0" fillId="16" borderId="1" xfId="0" applyFill="1" applyBorder="1" applyAlignment="1">
      <alignment wrapText="1"/>
    </xf>
    <xf numFmtId="0" fontId="0" fillId="44" borderId="2" xfId="0" applyFill="1" applyBorder="1" applyAlignment="1">
      <alignment wrapText="1"/>
    </xf>
    <xf numFmtId="0" fontId="0" fillId="10" borderId="1" xfId="0" applyFill="1" applyBorder="1" applyAlignment="1">
      <alignment wrapText="1"/>
    </xf>
    <xf numFmtId="0" fontId="27" fillId="10" borderId="1" xfId="0" applyFont="1" applyFill="1" applyBorder="1" applyAlignment="1">
      <alignment wrapText="1"/>
    </xf>
    <xf numFmtId="0" fontId="27" fillId="16" borderId="1" xfId="0" applyFont="1" applyFill="1" applyBorder="1" applyAlignment="1">
      <alignment wrapText="1"/>
    </xf>
    <xf numFmtId="0" fontId="26" fillId="4" borderId="1" xfId="0" applyFont="1" applyFill="1" applyBorder="1" applyAlignment="1">
      <alignment wrapText="1"/>
    </xf>
    <xf numFmtId="0" fontId="29" fillId="0" borderId="1" xfId="0" applyFont="1" applyFill="1" applyBorder="1" applyAlignment="1">
      <alignment wrapText="1"/>
    </xf>
    <xf numFmtId="0" fontId="29" fillId="4" borderId="1" xfId="0" applyFont="1" applyFill="1" applyBorder="1" applyAlignment="1">
      <alignment wrapText="1"/>
    </xf>
    <xf numFmtId="0" fontId="26" fillId="23" borderId="1" xfId="0" applyFont="1" applyFill="1" applyBorder="1" applyAlignment="1">
      <alignment wrapText="1"/>
    </xf>
    <xf numFmtId="0" fontId="29" fillId="23" borderId="1" xfId="0" applyFont="1" applyFill="1" applyBorder="1" applyAlignment="1">
      <alignment wrapText="1"/>
    </xf>
    <xf numFmtId="0" fontId="26" fillId="9" borderId="1" xfId="0" applyFont="1" applyFill="1" applyBorder="1" applyAlignment="1">
      <alignment wrapText="1"/>
    </xf>
    <xf numFmtId="0" fontId="26" fillId="15" borderId="1" xfId="0" applyFont="1" applyFill="1" applyBorder="1" applyAlignment="1">
      <alignment wrapText="1"/>
    </xf>
    <xf numFmtId="0" fontId="33" fillId="0" borderId="1" xfId="0" applyFont="1" applyFill="1" applyBorder="1" applyAlignment="1">
      <alignment wrapText="1"/>
    </xf>
    <xf numFmtId="0" fontId="26" fillId="10" borderId="1" xfId="0" applyFont="1" applyFill="1" applyBorder="1" applyAlignment="1">
      <alignment wrapText="1"/>
    </xf>
    <xf numFmtId="0" fontId="54" fillId="10" borderId="1" xfId="0" applyFont="1" applyFill="1" applyBorder="1" applyAlignment="1">
      <alignment wrapText="1"/>
    </xf>
    <xf numFmtId="0" fontId="54" fillId="16" borderId="1" xfId="0" applyFont="1" applyFill="1" applyBorder="1" applyAlignment="1">
      <alignment wrapText="1"/>
    </xf>
    <xf numFmtId="0" fontId="26" fillId="44" borderId="1" xfId="0" applyFont="1" applyFill="1" applyBorder="1" applyAlignment="1">
      <alignment wrapText="1"/>
    </xf>
    <xf numFmtId="0" fontId="26" fillId="22" borderId="1" xfId="0" applyFont="1" applyFill="1" applyBorder="1" applyAlignment="1">
      <alignment wrapText="1"/>
    </xf>
    <xf numFmtId="0" fontId="29" fillId="45" borderId="1" xfId="0" applyFont="1" applyFill="1" applyBorder="1" applyAlignment="1">
      <alignment wrapText="1"/>
    </xf>
    <xf numFmtId="0" fontId="0" fillId="0" borderId="2" xfId="0" applyFill="1" applyBorder="1" applyAlignment="1">
      <alignment wrapText="1"/>
    </xf>
    <xf numFmtId="0" fontId="4" fillId="0" borderId="2" xfId="0" applyFont="1" applyFill="1" applyBorder="1" applyAlignment="1">
      <alignment wrapText="1"/>
    </xf>
    <xf numFmtId="0" fontId="5" fillId="4" borderId="1" xfId="1" applyFill="1" applyBorder="1" applyAlignment="1">
      <alignment wrapText="1"/>
    </xf>
    <xf numFmtId="0" fontId="5" fillId="18" borderId="1" xfId="1" applyFill="1" applyBorder="1" applyAlignment="1">
      <alignment wrapText="1"/>
    </xf>
    <xf numFmtId="0" fontId="55" fillId="18" borderId="1" xfId="1" applyFont="1" applyFill="1" applyBorder="1" applyAlignment="1">
      <alignment wrapText="1"/>
    </xf>
    <xf numFmtId="0" fontId="5" fillId="23" borderId="1" xfId="1" applyFill="1" applyBorder="1" applyAlignment="1">
      <alignment wrapText="1"/>
    </xf>
    <xf numFmtId="0" fontId="5" fillId="9" borderId="1" xfId="1" applyFill="1" applyBorder="1" applyAlignment="1">
      <alignment wrapText="1"/>
    </xf>
    <xf numFmtId="0" fontId="5" fillId="15" borderId="1" xfId="1" applyFill="1" applyBorder="1" applyAlignment="1">
      <alignment wrapText="1"/>
    </xf>
    <xf numFmtId="0" fontId="4" fillId="18" borderId="1" xfId="0" applyFont="1" applyFill="1" applyBorder="1" applyAlignment="1">
      <alignment wrapText="1"/>
    </xf>
    <xf numFmtId="0" fontId="56" fillId="16" borderId="1" xfId="0" applyFont="1" applyFill="1" applyBorder="1" applyAlignment="1">
      <alignment vertical="top"/>
    </xf>
    <xf numFmtId="0" fontId="25" fillId="16" borderId="1" xfId="0" applyFont="1" applyFill="1" applyBorder="1" applyAlignment="1">
      <alignment vertical="top"/>
    </xf>
    <xf numFmtId="0" fontId="0" fillId="18" borderId="0" xfId="0" applyFill="1"/>
    <xf numFmtId="0" fontId="0" fillId="4" borderId="0" xfId="0" applyFill="1"/>
    <xf numFmtId="0" fontId="25" fillId="15" borderId="1" xfId="0" applyFont="1" applyFill="1" applyBorder="1" applyAlignment="1">
      <alignment vertical="top"/>
    </xf>
    <xf numFmtId="0" fontId="53" fillId="0" borderId="1" xfId="0" applyFont="1" applyFill="1" applyBorder="1" applyAlignment="1">
      <alignment vertical="top"/>
    </xf>
    <xf numFmtId="0" fontId="57" fillId="16" borderId="1" xfId="0" applyFont="1" applyFill="1" applyBorder="1" applyAlignment="1">
      <alignment vertical="top"/>
    </xf>
    <xf numFmtId="0" fontId="25" fillId="22" borderId="1" xfId="0" applyFont="1" applyFill="1" applyBorder="1" applyAlignment="1">
      <alignment vertical="top"/>
    </xf>
    <xf numFmtId="0" fontId="0" fillId="0" borderId="1" xfId="0" quotePrefix="1" applyFill="1" applyBorder="1" applyAlignment="1">
      <alignment wrapText="1"/>
    </xf>
    <xf numFmtId="0" fontId="0" fillId="11" borderId="1" xfId="0" quotePrefix="1" applyFill="1" applyBorder="1" applyAlignment="1">
      <alignment wrapText="1"/>
    </xf>
    <xf numFmtId="0" fontId="0" fillId="0" borderId="1" xfId="0" applyFont="1" applyFill="1" applyBorder="1" applyAlignment="1">
      <alignment wrapText="1"/>
    </xf>
    <xf numFmtId="0" fontId="58" fillId="0" borderId="0" xfId="0" applyFont="1"/>
    <xf numFmtId="0" fontId="27" fillId="18" borderId="1" xfId="0" applyFont="1" applyFill="1" applyBorder="1" applyAlignment="1">
      <alignment wrapText="1"/>
    </xf>
    <xf numFmtId="0" fontId="27" fillId="0" borderId="1" xfId="0" applyFont="1" applyFill="1" applyBorder="1" applyAlignment="1">
      <alignment horizontal="left" vertical="top"/>
    </xf>
    <xf numFmtId="0" fontId="0" fillId="0" borderId="1" xfId="0" applyFont="1" applyBorder="1" applyAlignment="1">
      <alignment horizontal="left" vertical="top"/>
    </xf>
    <xf numFmtId="0" fontId="27" fillId="0" borderId="1" xfId="0" quotePrefix="1" applyFont="1" applyFill="1" applyBorder="1" applyAlignment="1">
      <alignment wrapText="1"/>
    </xf>
    <xf numFmtId="0" fontId="0" fillId="0" borderId="1" xfId="0" quotePrefix="1" applyFont="1" applyFill="1" applyBorder="1" applyAlignment="1">
      <alignment wrapText="1"/>
    </xf>
    <xf numFmtId="0" fontId="26" fillId="17" borderId="1" xfId="0" applyFont="1" applyFill="1" applyBorder="1" applyAlignment="1">
      <alignment horizontal="left" vertical="top" wrapText="1"/>
    </xf>
    <xf numFmtId="0" fontId="26" fillId="23" borderId="1"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18" borderId="1" xfId="0" applyFont="1" applyFill="1" applyBorder="1" applyAlignment="1">
      <alignment horizontal="left" vertical="top" wrapText="1"/>
    </xf>
    <xf numFmtId="0" fontId="26" fillId="6" borderId="1" xfId="0" applyFont="1" applyFill="1" applyBorder="1" applyAlignment="1">
      <alignment horizontal="left" vertical="top" wrapText="1"/>
    </xf>
    <xf numFmtId="0" fontId="0" fillId="0" borderId="1" xfId="0" applyFill="1" applyBorder="1" applyAlignment="1">
      <alignment horizontal="left" wrapText="1" indent="2"/>
    </xf>
    <xf numFmtId="0" fontId="0" fillId="0" borderId="0" xfId="0" applyAlignment="1"/>
    <xf numFmtId="0" fontId="26" fillId="44" borderId="1" xfId="0" applyFont="1" applyFill="1" applyBorder="1" applyAlignment="1">
      <alignment horizontal="left" vertical="top" wrapText="1"/>
    </xf>
    <xf numFmtId="0" fontId="33" fillId="4" borderId="1" xfId="0" applyFont="1" applyFill="1" applyBorder="1" applyAlignment="1">
      <alignment horizontal="left" vertical="top" wrapText="1"/>
    </xf>
    <xf numFmtId="0" fontId="26" fillId="11" borderId="1" xfId="0" applyFont="1" applyFill="1" applyBorder="1" applyAlignment="1">
      <alignment horizontal="left" vertical="top" wrapText="1"/>
    </xf>
    <xf numFmtId="0" fontId="26" fillId="9" borderId="1" xfId="0" applyFont="1" applyFill="1" applyBorder="1" applyAlignment="1">
      <alignment horizontal="left" vertical="top" wrapText="1"/>
    </xf>
    <xf numFmtId="0" fontId="33" fillId="17" borderId="1" xfId="0" applyFont="1" applyFill="1" applyBorder="1" applyAlignment="1">
      <alignment horizontal="left" vertical="top" wrapText="1"/>
    </xf>
    <xf numFmtId="0" fontId="33" fillId="23" borderId="1" xfId="0" applyFont="1" applyFill="1" applyBorder="1" applyAlignment="1">
      <alignment horizontal="left" vertical="top" wrapText="1"/>
    </xf>
    <xf numFmtId="0" fontId="0" fillId="18" borderId="1" xfId="0" quotePrefix="1" applyFill="1" applyBorder="1" applyAlignment="1">
      <alignment wrapText="1"/>
    </xf>
    <xf numFmtId="0" fontId="25" fillId="0" borderId="1" xfId="0" applyFont="1" applyBorder="1" applyAlignment="1" applyProtection="1">
      <alignment horizontal="center" vertical="center" wrapText="1"/>
      <protection locked="0"/>
    </xf>
    <xf numFmtId="0" fontId="25" fillId="18" borderId="1" xfId="0" applyFont="1" applyFill="1" applyBorder="1" applyAlignment="1" applyProtection="1">
      <alignment horizontal="left" vertical="center" wrapText="1"/>
      <protection locked="0"/>
    </xf>
    <xf numFmtId="0" fontId="25" fillId="0" borderId="1" xfId="0" applyFont="1" applyFill="1" applyBorder="1" applyAlignment="1" applyProtection="1">
      <alignment horizontal="center" vertical="center" wrapText="1"/>
      <protection locked="0"/>
    </xf>
    <xf numFmtId="0" fontId="25" fillId="0"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0" fillId="0" borderId="1" xfId="0" applyBorder="1" applyAlignment="1" applyProtection="1">
      <alignment horizontal="center"/>
      <protection locked="0"/>
    </xf>
    <xf numFmtId="0" fontId="0" fillId="0" borderId="1" xfId="0" applyBorder="1" applyAlignment="1" applyProtection="1">
      <alignment horizontal="center" vertical="top"/>
      <protection locked="0"/>
    </xf>
    <xf numFmtId="0" fontId="25" fillId="6" borderId="1" xfId="0" applyFont="1" applyFill="1" applyBorder="1" applyAlignment="1">
      <alignment horizontal="center" vertical="top" wrapText="1"/>
    </xf>
    <xf numFmtId="0" fontId="0" fillId="6" borderId="1" xfId="0" applyFill="1" applyBorder="1" applyAlignment="1" applyProtection="1">
      <alignment horizontal="center"/>
      <protection locked="0"/>
    </xf>
    <xf numFmtId="49" fontId="0" fillId="0" borderId="1" xfId="0" applyNumberFormat="1" applyBorder="1" applyAlignment="1">
      <alignment horizontal="center" wrapText="1"/>
    </xf>
    <xf numFmtId="0" fontId="25" fillId="46" borderId="1" xfId="0" applyFont="1" applyFill="1" applyBorder="1" applyAlignment="1">
      <alignment horizontal="center" vertical="center" wrapText="1"/>
    </xf>
    <xf numFmtId="3" fontId="25" fillId="0" borderId="1" xfId="0" applyNumberFormat="1" applyFont="1" applyBorder="1" applyAlignment="1">
      <alignment horizontal="center" vertical="center" wrapText="1"/>
    </xf>
    <xf numFmtId="0" fontId="25" fillId="23" borderId="1" xfId="0" applyFont="1" applyFill="1" applyBorder="1" applyAlignment="1">
      <alignment horizontal="center" vertical="center" wrapText="1"/>
    </xf>
    <xf numFmtId="0" fontId="0" fillId="0" borderId="1" xfId="0" quotePrefix="1" applyBorder="1" applyAlignment="1">
      <alignment wrapText="1"/>
    </xf>
    <xf numFmtId="0" fontId="59" fillId="0" borderId="1" xfId="0" applyFont="1" applyFill="1" applyBorder="1" applyAlignment="1">
      <alignment horizontal="left" vertical="center" wrapText="1"/>
    </xf>
    <xf numFmtId="0" fontId="0" fillId="0" borderId="1" xfId="0" applyFont="1" applyFill="1" applyBorder="1" applyAlignment="1" applyProtection="1">
      <alignment horizontal="left"/>
      <protection locked="0"/>
    </xf>
    <xf numFmtId="0" fontId="0" fillId="0" borderId="1" xfId="0" applyFont="1" applyFill="1" applyBorder="1" applyAlignment="1">
      <alignment horizontal="left" wrapText="1" indent="2"/>
    </xf>
    <xf numFmtId="0" fontId="0" fillId="0" borderId="1" xfId="0" applyFill="1" applyBorder="1" applyAlignment="1">
      <alignment indent="1"/>
    </xf>
    <xf numFmtId="0" fontId="60" fillId="0" borderId="1" xfId="0" applyFont="1" applyFill="1" applyBorder="1" applyAlignment="1">
      <alignment vertical="top" wrapText="1"/>
    </xf>
  </cellXfs>
  <cellStyles count="9">
    <cellStyle name="Hyperlink" xfId="1" builtinId="8"/>
    <cellStyle name="Normal" xfId="0" builtinId="0"/>
    <cellStyle name="Normal 2" xfId="5"/>
    <cellStyle name="Normal 4" xfId="7"/>
    <cellStyle name="Normal 5" xfId="8"/>
    <cellStyle name="Percent" xfId="2" builtinId="5"/>
    <cellStyle name="Percent 2" xfId="3"/>
    <cellStyle name="표준 10" xfId="4"/>
    <cellStyle name="표준 2" xfId="6"/>
  </cellStyles>
  <dxfs count="7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2</xdr:col>
      <xdr:colOff>657225</xdr:colOff>
      <xdr:row>3</xdr:row>
      <xdr:rowOff>19050</xdr:rowOff>
    </xdr:to>
    <xdr:pic>
      <xdr:nvPicPr>
        <xdr:cNvPr id="2071" name="그림 6" descr="백색바탕.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66675"/>
          <a:ext cx="8763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20DOCUMENTS/01.%20PROJECTS/03.%20VW%20ICAS3%20MEB%20SW%20Test/03.%20Test%20Management/01.%20Test%20Case/DCV_VT2_ICAS3_SAFE_Spe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M-VCU-FIT/06.%20Test%20case/1.%20Test%20case/DCV_VT2_GM_VCU_FIT_TC_Infotainmen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U%20AN_VCU\Create%20TCs\TC%20uploaded\GM%20Info4.0%20VCU%20Entry%20-%20FIT%20Test%20Case-1_Update_27_Sep.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U%20AN_VCU\Create%20TCs\GM%20Info4.0%20VCU%20Entry%20-%20FIT%20Test%20Case_USB_review%20round%20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U%20AN_VCU\TEST%20CASE\Geely%20CMA%20IHU%20-%20&#49324;&#50857;&#49457;%20&#44160;&#51613;%20-%20Test%20Cases%20-%20IP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02.%20DOCUMENTS\01.%20PROJECTS\03.%20VW%20ICAS3%20MEB%20SW%20Test\03.%20Test%20Management\01.%20Test%20Case\DCV_VT2_ICAS3_SAFE_Speed.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CERT-3727/DCV_VT2_HD-RADIO-CERT-3727_Multi-Signal_TestCas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M-VCU-FIT/06.%20Test%20case/1.%20Test%20case/DCV_VT2_GM_VCU_FIT_TC_Ipod_Iphone_peer%20review%20round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0GM%20VCU%20FIT/06.%20Test%20case/GM%20Info4.0%20VCU%20Entry%20-%20FIT%20Test%20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Hyundai_ccIC/HKMC%20ccIC%20-%20FIT%20Test%20Case_All_Che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nhTo/Project/FDT-Cluster/03_Project_management/01_Porsche_E3PA-G3/01_Test-case/TC%20backup/Warning%20Message%20Table/DCV_FDT-Cluster_WarningMasterTable_TestCase_0423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Local_GM%20VCU%20FIT/Upload%20TC%20Alert%20with%20Nam/%231_kien3.nguyen_Cluster_Info3.5L%20QE%20-%20INFO3.5L%20QE%20Test%20Case_%20IP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GM%20VCU%20FIT/06.%20Test%20case/GM_VCU_TC_Management%20-%20Cop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2.%20GM%20VCU%20FIT\06.%20Test%20case\GM%20Info4.0%20VCU%20Entry%20-%20FIT%20Test%20Cas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nhTo/Project/Radio-Pre-Certification/03_Test-Management/Test_case_design/Renault_A-IVI2/DCV_VT2_HD-Radio_A-IVI2-FIT-Test-case_Base_SyR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nhTo/Project/VW-ICAS-3-SWT/03.%20Test%20Management/01.%20Test%20Case/DCV_VT2_ICAS3_TC_Android-Au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gedSteps"/>
      <sheetName val="Categories"/>
      <sheetName val="ChoiceValues"/>
      <sheetName val="Sheet1"/>
      <sheetName val="Category"/>
    </sheetNames>
    <sheetDataSet>
      <sheetData sheetId="0"/>
      <sheetData sheetId="1"/>
      <sheetData sheetId="2"/>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Write TCs &amp; Review"/>
      <sheetName val="Check RS Status"/>
      <sheetName val="Categories"/>
      <sheetName val="ChoiceValue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iceValues"/>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iceValue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ChoiceValues"/>
    </sheetNames>
    <sheetDataSet>
      <sheetData sheetId="0"/>
      <sheetData sheetId="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gedSteps"/>
      <sheetName val="Categories"/>
      <sheetName val="ChoiceValues"/>
      <sheetName val="Sheet1"/>
    </sheetNames>
    <sheetDataSet>
      <sheetData sheetId="0"/>
      <sheetData sheetId="1"/>
      <sheetData sheetId="2"/>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ategories"/>
    </sheetNames>
    <sheetDataSet>
      <sheetData sheetId="0" refreshError="1"/>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Categories"/>
      <sheetName val="ChoiceValue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hoiceValues"/>
      <sheetName val="Categories"/>
    </sheetNames>
    <sheetDataSet>
      <sheetData sheetId="0" refreshError="1"/>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cIC-HD-Radio-TC"/>
      <sheetName val="Function list"/>
      <sheetName val="3727-All_testcase"/>
      <sheetName val="ChoiceValues"/>
      <sheetName val="Categories"/>
      <sheetName val="Category"/>
      <sheetName val="Review-category"/>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ategory"/>
      <sheetName val="ChoiceValues"/>
    </sheetNames>
    <sheetDataSet>
      <sheetData sheetId="0" refreshError="1"/>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Sheet1"/>
      <sheetName val="Export (2)"/>
      <sheetName val="ChoiceValues"/>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C_Summary"/>
      <sheetName val="Template"/>
      <sheetName val="Driving_Info"/>
      <sheetName val="Alert_Single"/>
      <sheetName val="Alert_Multi"/>
      <sheetName val="Alert_Unique"/>
      <sheetName val="Infotainment"/>
      <sheetName val="UOI"/>
      <sheetName val="Radio_AM_FM_RDS"/>
      <sheetName val="Radio_SXM"/>
      <sheetName val="Radio_DAB"/>
      <sheetName val="USB"/>
      <sheetName val="Ipod_Iphone"/>
      <sheetName val="BT_Audio"/>
      <sheetName val="BT_Handfree"/>
      <sheetName val="BT_Core"/>
      <sheetName val="BT_SPP"/>
      <sheetName val="BT_Phonebook"/>
      <sheetName val="BT_Dual"/>
      <sheetName val="Wifi"/>
      <sheetName val="MyBrandApp"/>
      <sheetName val="CarPlay"/>
      <sheetName val="Android"/>
      <sheetName val="Onstar"/>
      <sheetName val="ANC"/>
      <sheetName val="Audio"/>
      <sheetName val="Reflash"/>
      <sheetName val="Camera"/>
      <sheetName val="Chime_GlobalA"/>
      <sheetName val="Chime_GlobalB"/>
      <sheetName val="HVAC"/>
      <sheetName val="Setting"/>
      <sheetName val="General"/>
      <sheetName val="FSA"/>
      <sheetName val="LCM"/>
      <sheetName val="Categor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hoiceValues"/>
      <sheetName val="Categories"/>
    </sheetNames>
    <sheetDataSet>
      <sheetData sheetId="0" refreshError="1"/>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IC-HD-Radio-TC"/>
      <sheetName val="Test case"/>
      <sheetName val="Sheet2"/>
      <sheetName val="ChoiceValues"/>
      <sheetName val="Category"/>
      <sheetName val="Sheet1"/>
      <sheetName val="Sheet1 (2)"/>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ort"/>
      <sheetName val="Categories"/>
      <sheetName val="Sheet1"/>
      <sheetName val="ChoiceValues"/>
      <sheetName val="Category"/>
      <sheetName val="Summary"/>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vscb.lge.com:8080/cb/issue/15249233" TargetMode="External"/><Relationship Id="rId21" Type="http://schemas.openxmlformats.org/officeDocument/2006/relationships/hyperlink" Target="http://vscb.lge.com:8080/cb/issue/15249128" TargetMode="External"/><Relationship Id="rId42" Type="http://schemas.openxmlformats.org/officeDocument/2006/relationships/hyperlink" Target="http://vscb.lge.com:8080/cb/issue/15249142" TargetMode="External"/><Relationship Id="rId63" Type="http://schemas.openxmlformats.org/officeDocument/2006/relationships/hyperlink" Target="http://vscb.lge.com:8080/cb/issue/15249172" TargetMode="External"/><Relationship Id="rId84" Type="http://schemas.openxmlformats.org/officeDocument/2006/relationships/hyperlink" Target="http://vscb.lge.com:8080/cb/issue/15249198" TargetMode="External"/><Relationship Id="rId138" Type="http://schemas.openxmlformats.org/officeDocument/2006/relationships/hyperlink" Target="http://vscb.lge.com:8080/cb/issue/15249110" TargetMode="External"/><Relationship Id="rId159" Type="http://schemas.openxmlformats.org/officeDocument/2006/relationships/hyperlink" Target="http://vscb.lge.com:8080/cb/issue/15249114" TargetMode="External"/><Relationship Id="rId170" Type="http://schemas.openxmlformats.org/officeDocument/2006/relationships/hyperlink" Target="http://vscb.lge.com:8080/cb/issue/15249177" TargetMode="External"/><Relationship Id="rId107" Type="http://schemas.openxmlformats.org/officeDocument/2006/relationships/hyperlink" Target="http://vscb.lge.com:8080/cb/issue/15249221" TargetMode="External"/><Relationship Id="rId11" Type="http://schemas.openxmlformats.org/officeDocument/2006/relationships/hyperlink" Target="http://vscb.lge.com:8080/cb/issue/15249124" TargetMode="External"/><Relationship Id="rId32" Type="http://schemas.openxmlformats.org/officeDocument/2006/relationships/hyperlink" Target="http://vscb.lge.com:8080/cb/issue/15249139" TargetMode="External"/><Relationship Id="rId53" Type="http://schemas.openxmlformats.org/officeDocument/2006/relationships/hyperlink" Target="http://vscb.lge.com:8080/cb/issue/15249162" TargetMode="External"/><Relationship Id="rId74" Type="http://schemas.openxmlformats.org/officeDocument/2006/relationships/hyperlink" Target="http://vscb.lge.com:8080/cb/issue/15249183" TargetMode="External"/><Relationship Id="rId128" Type="http://schemas.openxmlformats.org/officeDocument/2006/relationships/hyperlink" Target="http://vscb.lge.com:8080/cb/issue/15249240" TargetMode="External"/><Relationship Id="rId149" Type="http://schemas.openxmlformats.org/officeDocument/2006/relationships/hyperlink" Target="http://vscb.lge.com:8080/cb/issue/15249108" TargetMode="External"/><Relationship Id="rId5" Type="http://schemas.openxmlformats.org/officeDocument/2006/relationships/hyperlink" Target="http://vscb.lge.com:8080/cb/issue/15249118" TargetMode="External"/><Relationship Id="rId95" Type="http://schemas.openxmlformats.org/officeDocument/2006/relationships/hyperlink" Target="http://vscb.lge.com:8080/cb/issue/15249209" TargetMode="External"/><Relationship Id="rId160" Type="http://schemas.openxmlformats.org/officeDocument/2006/relationships/hyperlink" Target="http://vscb.lge.com:8080/cb/issue/15249114" TargetMode="External"/><Relationship Id="rId22" Type="http://schemas.openxmlformats.org/officeDocument/2006/relationships/hyperlink" Target="http://vscb.lge.com:8080/cb/issue/15249129" TargetMode="External"/><Relationship Id="rId43" Type="http://schemas.openxmlformats.org/officeDocument/2006/relationships/hyperlink" Target="http://vscb.lge.com:8080/cb/issue/15249143" TargetMode="External"/><Relationship Id="rId64" Type="http://schemas.openxmlformats.org/officeDocument/2006/relationships/hyperlink" Target="http://vscb.lge.com:8080/cb/issue/15249173" TargetMode="External"/><Relationship Id="rId118" Type="http://schemas.openxmlformats.org/officeDocument/2006/relationships/hyperlink" Target="http://vscb.lge.com:8080/cb/issue/15249234" TargetMode="External"/><Relationship Id="rId139" Type="http://schemas.openxmlformats.org/officeDocument/2006/relationships/hyperlink" Target="http://vscb.lge.com:8080/cb/issue/15248761" TargetMode="External"/><Relationship Id="rId85" Type="http://schemas.openxmlformats.org/officeDocument/2006/relationships/hyperlink" Target="http://vscb.lge.com:8080/cb/issue/15249199" TargetMode="External"/><Relationship Id="rId150" Type="http://schemas.openxmlformats.org/officeDocument/2006/relationships/hyperlink" Target="http://vscb.lge.com:8080/cb/issue/15249108" TargetMode="External"/><Relationship Id="rId171" Type="http://schemas.openxmlformats.org/officeDocument/2006/relationships/hyperlink" Target="http://vscb.lge.com:8080/cb/issue/15249177" TargetMode="External"/><Relationship Id="rId12" Type="http://schemas.openxmlformats.org/officeDocument/2006/relationships/hyperlink" Target="http://vscb.lge.com:8080/cb/issue/15249125" TargetMode="External"/><Relationship Id="rId33" Type="http://schemas.openxmlformats.org/officeDocument/2006/relationships/hyperlink" Target="http://vscb.lge.com:8080/cb/issue/15249129" TargetMode="External"/><Relationship Id="rId108" Type="http://schemas.openxmlformats.org/officeDocument/2006/relationships/hyperlink" Target="http://vscb.lge.com:8080/cb/issue/15249222" TargetMode="External"/><Relationship Id="rId129" Type="http://schemas.openxmlformats.org/officeDocument/2006/relationships/hyperlink" Target="http://vscb.lge.com:8080/cb/issue/15249241" TargetMode="External"/><Relationship Id="rId54" Type="http://schemas.openxmlformats.org/officeDocument/2006/relationships/hyperlink" Target="http://vscb.lge.com:8080/cb/issue/15249163" TargetMode="External"/><Relationship Id="rId75" Type="http://schemas.openxmlformats.org/officeDocument/2006/relationships/hyperlink" Target="http://vscb.lge.com:8080/cb/issue/15249184" TargetMode="External"/><Relationship Id="rId96" Type="http://schemas.openxmlformats.org/officeDocument/2006/relationships/hyperlink" Target="http://vscb.lge.com:8080/cb/issue/15249210" TargetMode="External"/><Relationship Id="rId140" Type="http://schemas.openxmlformats.org/officeDocument/2006/relationships/hyperlink" Target="http://vscb.lge.com:8080/cb/issue/15249104" TargetMode="External"/><Relationship Id="rId161" Type="http://schemas.openxmlformats.org/officeDocument/2006/relationships/hyperlink" Target="http://vscb.lge.com:8080/cb/issue/15249114" TargetMode="External"/><Relationship Id="rId1" Type="http://schemas.openxmlformats.org/officeDocument/2006/relationships/hyperlink" Target="http://vscb.lge.com:8080/cb/issue/15249102" TargetMode="External"/><Relationship Id="rId6" Type="http://schemas.openxmlformats.org/officeDocument/2006/relationships/hyperlink" Target="http://vscb.lge.com:8080/cb/issue/15249119" TargetMode="External"/><Relationship Id="rId23" Type="http://schemas.openxmlformats.org/officeDocument/2006/relationships/hyperlink" Target="http://vscb.lge.com:8080/cb/issue/15249130" TargetMode="External"/><Relationship Id="rId28" Type="http://schemas.openxmlformats.org/officeDocument/2006/relationships/hyperlink" Target="http://vscb.lge.com:8080/cb/issue/15249135" TargetMode="External"/><Relationship Id="rId49" Type="http://schemas.openxmlformats.org/officeDocument/2006/relationships/hyperlink" Target="http://vscb.lge.com:8080/cb/issue/15249148" TargetMode="External"/><Relationship Id="rId114" Type="http://schemas.openxmlformats.org/officeDocument/2006/relationships/hyperlink" Target="http://vscb.lge.com:8080/cb/issue/15249228" TargetMode="External"/><Relationship Id="rId119" Type="http://schemas.openxmlformats.org/officeDocument/2006/relationships/hyperlink" Target="http://vscb.lge.com:8080/cb/issue/15249235" TargetMode="External"/><Relationship Id="rId44" Type="http://schemas.openxmlformats.org/officeDocument/2006/relationships/hyperlink" Target="http://vscb.lge.com:8080/cb/issue/15249144" TargetMode="External"/><Relationship Id="rId60" Type="http://schemas.openxmlformats.org/officeDocument/2006/relationships/hyperlink" Target="http://vscb.lge.com:8080/cb/issue/15249168" TargetMode="External"/><Relationship Id="rId65" Type="http://schemas.openxmlformats.org/officeDocument/2006/relationships/hyperlink" Target="http://vscb.lge.com:8080/cb/issue/15249174" TargetMode="External"/><Relationship Id="rId81" Type="http://schemas.openxmlformats.org/officeDocument/2006/relationships/hyperlink" Target="http://vscb.lge.com:8080/cb/issue/15249194" TargetMode="External"/><Relationship Id="rId86" Type="http://schemas.openxmlformats.org/officeDocument/2006/relationships/hyperlink" Target="http://vscb.lge.com:8080/cb/issue/15249200" TargetMode="External"/><Relationship Id="rId130" Type="http://schemas.openxmlformats.org/officeDocument/2006/relationships/hyperlink" Target="http://vscb.lge.com:8080/cb/issue/15249101" TargetMode="External"/><Relationship Id="rId135" Type="http://schemas.openxmlformats.org/officeDocument/2006/relationships/hyperlink" Target="http://vscb.lge.com:8080/cb/issue/15249110" TargetMode="External"/><Relationship Id="rId151" Type="http://schemas.openxmlformats.org/officeDocument/2006/relationships/hyperlink" Target="http://vscb.lge.com:8080/cb/issue/15249108" TargetMode="External"/><Relationship Id="rId156" Type="http://schemas.openxmlformats.org/officeDocument/2006/relationships/hyperlink" Target="http://vscb.lge.com:8080/cb/issue/15249113" TargetMode="External"/><Relationship Id="rId172" Type="http://schemas.openxmlformats.org/officeDocument/2006/relationships/hyperlink" Target="http://10.218.140.73:8080/scm/svn/FDT-Cluster/03_Project_management/01_Porsche_E3PA-G3/01_Test-case/TC_Archived/Warning%20Message%20Table/DCV_FDT-Cluster_WarningMasterTable_TestCase_04232020.xlsx" TargetMode="External"/><Relationship Id="rId13" Type="http://schemas.openxmlformats.org/officeDocument/2006/relationships/hyperlink" Target="http://vscb.lge.com:8080/cb/issue/15249126" TargetMode="External"/><Relationship Id="rId18" Type="http://schemas.openxmlformats.org/officeDocument/2006/relationships/hyperlink" Target="http://vscb.lge.com:8080/cb/issue/15249119" TargetMode="External"/><Relationship Id="rId39" Type="http://schemas.openxmlformats.org/officeDocument/2006/relationships/hyperlink" Target="http://vscb.lge.com:8080/cb/issue/15249134" TargetMode="External"/><Relationship Id="rId109" Type="http://schemas.openxmlformats.org/officeDocument/2006/relationships/hyperlink" Target="http://vscb.lge.com:8080/cb/issue/15249223" TargetMode="External"/><Relationship Id="rId34" Type="http://schemas.openxmlformats.org/officeDocument/2006/relationships/hyperlink" Target="http://vscb.lge.com:8080/cb/issue/15249129" TargetMode="External"/><Relationship Id="rId50" Type="http://schemas.openxmlformats.org/officeDocument/2006/relationships/hyperlink" Target="http://vscb.lge.com:8080/cb/issue/15249149" TargetMode="External"/><Relationship Id="rId55" Type="http://schemas.openxmlformats.org/officeDocument/2006/relationships/hyperlink" Target="http://vscb.lge.com:8080/cb/issue/15249164" TargetMode="External"/><Relationship Id="rId76" Type="http://schemas.openxmlformats.org/officeDocument/2006/relationships/hyperlink" Target="http://vscb.lge.com:8080/cb/issue/15249185" TargetMode="External"/><Relationship Id="rId97" Type="http://schemas.openxmlformats.org/officeDocument/2006/relationships/hyperlink" Target="http://vscb.lge.com:8080/cb/issue/15249211" TargetMode="External"/><Relationship Id="rId104" Type="http://schemas.openxmlformats.org/officeDocument/2006/relationships/hyperlink" Target="http://vscb.lge.com:8080/cb/issue/15249218" TargetMode="External"/><Relationship Id="rId120" Type="http://schemas.openxmlformats.org/officeDocument/2006/relationships/hyperlink" Target="http://vscb.lge.com:8080/cb/issue/15249232" TargetMode="External"/><Relationship Id="rId125" Type="http://schemas.openxmlformats.org/officeDocument/2006/relationships/hyperlink" Target="http://vscb.lge.com:8080/cb/issue/15249237" TargetMode="External"/><Relationship Id="rId141" Type="http://schemas.openxmlformats.org/officeDocument/2006/relationships/hyperlink" Target="http://vscb.lge.com:8080/cb/issue/15249104" TargetMode="External"/><Relationship Id="rId146" Type="http://schemas.openxmlformats.org/officeDocument/2006/relationships/hyperlink" Target="http://vscb.lge.com:8080/cb/issue/15249107" TargetMode="External"/><Relationship Id="rId167" Type="http://schemas.openxmlformats.org/officeDocument/2006/relationships/hyperlink" Target="http://vscb.lge.com:8080/cb/issue/15249116" TargetMode="External"/><Relationship Id="rId7" Type="http://schemas.openxmlformats.org/officeDocument/2006/relationships/hyperlink" Target="http://vscb.lge.com:8080/cb/issue/15249120" TargetMode="External"/><Relationship Id="rId71" Type="http://schemas.openxmlformats.org/officeDocument/2006/relationships/hyperlink" Target="http://vscb.lge.com:8080/cb/issue/15249178" TargetMode="External"/><Relationship Id="rId92" Type="http://schemas.openxmlformats.org/officeDocument/2006/relationships/hyperlink" Target="http://vscb.lge.com:8080/cb/issue/15249206" TargetMode="External"/><Relationship Id="rId162" Type="http://schemas.openxmlformats.org/officeDocument/2006/relationships/hyperlink" Target="http://vscb.lge.com:8080/cb/issue/15249115" TargetMode="External"/><Relationship Id="rId2" Type="http://schemas.openxmlformats.org/officeDocument/2006/relationships/hyperlink" Target="http://vscb.lge.com:8080/cb/issue/15249103" TargetMode="External"/><Relationship Id="rId29" Type="http://schemas.openxmlformats.org/officeDocument/2006/relationships/hyperlink" Target="http://vscb.lge.com:8080/cb/issue/15249136" TargetMode="External"/><Relationship Id="rId24" Type="http://schemas.openxmlformats.org/officeDocument/2006/relationships/hyperlink" Target="http://vscb.lge.com:8080/cb/issue/15249131" TargetMode="External"/><Relationship Id="rId40" Type="http://schemas.openxmlformats.org/officeDocument/2006/relationships/hyperlink" Target="http://vscb.lge.com:8080/cb/issue/15249140" TargetMode="External"/><Relationship Id="rId45" Type="http://schemas.openxmlformats.org/officeDocument/2006/relationships/hyperlink" Target="http://vscb.lge.com:8080/cb/issue/15249145" TargetMode="External"/><Relationship Id="rId66" Type="http://schemas.openxmlformats.org/officeDocument/2006/relationships/hyperlink" Target="http://vscb.lge.com:8080/cb/issue/15249175" TargetMode="External"/><Relationship Id="rId87" Type="http://schemas.openxmlformats.org/officeDocument/2006/relationships/hyperlink" Target="http://vscb.lge.com:8080/cb/issue/15249201" TargetMode="External"/><Relationship Id="rId110" Type="http://schemas.openxmlformats.org/officeDocument/2006/relationships/hyperlink" Target="http://vscb.lge.com:8080/cb/issue/15249224" TargetMode="External"/><Relationship Id="rId115" Type="http://schemas.openxmlformats.org/officeDocument/2006/relationships/hyperlink" Target="http://vscb.lge.com:8080/cb/issue/15249229" TargetMode="External"/><Relationship Id="rId131" Type="http://schemas.openxmlformats.org/officeDocument/2006/relationships/hyperlink" Target="http://vscb.lge.com:8080/cb/issue/15249101" TargetMode="External"/><Relationship Id="rId136" Type="http://schemas.openxmlformats.org/officeDocument/2006/relationships/hyperlink" Target="http://vscb.lge.com:8080/cb/issue/15249110" TargetMode="External"/><Relationship Id="rId157" Type="http://schemas.openxmlformats.org/officeDocument/2006/relationships/hyperlink" Target="http://vscb.lge.com:8080/cb/issue/15249113" TargetMode="External"/><Relationship Id="rId61" Type="http://schemas.openxmlformats.org/officeDocument/2006/relationships/hyperlink" Target="http://vscb.lge.com:8080/cb/issue/15249169" TargetMode="External"/><Relationship Id="rId82" Type="http://schemas.openxmlformats.org/officeDocument/2006/relationships/hyperlink" Target="http://vscb.lge.com:8080/cb/issue/15249196" TargetMode="External"/><Relationship Id="rId152" Type="http://schemas.openxmlformats.org/officeDocument/2006/relationships/hyperlink" Target="http://vscb.lge.com:8080/cb/issue/15249108" TargetMode="External"/><Relationship Id="rId173" Type="http://schemas.openxmlformats.org/officeDocument/2006/relationships/hyperlink" Target="http://10.218.140.73:8080/scm/svn/FDT-Cluster/03_Project_management/01_Porsche_E3PA-G3/01_Test-case/TC_Archived/Warning%20Message%20Table/DCV_FDT-Cluster_WarningMasterTable_TC_08242020_all.xlsx" TargetMode="External"/><Relationship Id="rId19" Type="http://schemas.openxmlformats.org/officeDocument/2006/relationships/hyperlink" Target="http://vscb.lge.com:8080/cb/issue/15249119" TargetMode="External"/><Relationship Id="rId14" Type="http://schemas.openxmlformats.org/officeDocument/2006/relationships/hyperlink" Target="http://vscb.lge.com:8080/cb/issue/15249127" TargetMode="External"/><Relationship Id="rId30" Type="http://schemas.openxmlformats.org/officeDocument/2006/relationships/hyperlink" Target="http://vscb.lge.com:8080/cb/issue/15249137" TargetMode="External"/><Relationship Id="rId35" Type="http://schemas.openxmlformats.org/officeDocument/2006/relationships/hyperlink" Target="http://vscb.lge.com:8080/cb/issue/15249130" TargetMode="External"/><Relationship Id="rId56" Type="http://schemas.openxmlformats.org/officeDocument/2006/relationships/hyperlink" Target="http://vscb.lge.com:8080/cb/issue/15249165" TargetMode="External"/><Relationship Id="rId77" Type="http://schemas.openxmlformats.org/officeDocument/2006/relationships/hyperlink" Target="http://vscb.lge.com:8080/cb/issue/15249282" TargetMode="External"/><Relationship Id="rId100" Type="http://schemas.openxmlformats.org/officeDocument/2006/relationships/hyperlink" Target="http://vscb.lge.com:8080/cb/issue/15249214" TargetMode="External"/><Relationship Id="rId105" Type="http://schemas.openxmlformats.org/officeDocument/2006/relationships/hyperlink" Target="http://vscb.lge.com:8080/cb/issue/15249219" TargetMode="External"/><Relationship Id="rId126" Type="http://schemas.openxmlformats.org/officeDocument/2006/relationships/hyperlink" Target="http://vscb.lge.com:8080/cb/issue/15249238" TargetMode="External"/><Relationship Id="rId147" Type="http://schemas.openxmlformats.org/officeDocument/2006/relationships/hyperlink" Target="http://vscb.lge.com:8080/cb/issue/15249107" TargetMode="External"/><Relationship Id="rId168" Type="http://schemas.openxmlformats.org/officeDocument/2006/relationships/hyperlink" Target="http://vscb.lge.com:8080/cb/issue/15249177" TargetMode="External"/><Relationship Id="rId8" Type="http://schemas.openxmlformats.org/officeDocument/2006/relationships/hyperlink" Target="http://vscb.lge.com:8080/cb/issue/15249121" TargetMode="External"/><Relationship Id="rId51" Type="http://schemas.openxmlformats.org/officeDocument/2006/relationships/hyperlink" Target="http://vscb.lge.com:8080/cb/issue/15249160" TargetMode="External"/><Relationship Id="rId72" Type="http://schemas.openxmlformats.org/officeDocument/2006/relationships/hyperlink" Target="http://vscb.lge.com:8080/cb/issue/15249180" TargetMode="External"/><Relationship Id="rId93" Type="http://schemas.openxmlformats.org/officeDocument/2006/relationships/hyperlink" Target="http://vscb.lge.com:8080/cb/issue/15249207" TargetMode="External"/><Relationship Id="rId98" Type="http://schemas.openxmlformats.org/officeDocument/2006/relationships/hyperlink" Target="http://vscb.lge.com:8080/cb/issue/15249212" TargetMode="External"/><Relationship Id="rId121" Type="http://schemas.openxmlformats.org/officeDocument/2006/relationships/hyperlink" Target="http://vscb.lge.com:8080/cb/issue/15249233" TargetMode="External"/><Relationship Id="rId142" Type="http://schemas.openxmlformats.org/officeDocument/2006/relationships/hyperlink" Target="http://vscb.lge.com:8080/cb/issue/15249104" TargetMode="External"/><Relationship Id="rId163" Type="http://schemas.openxmlformats.org/officeDocument/2006/relationships/hyperlink" Target="http://vscb.lge.com:8080/cb/issue/15249115" TargetMode="External"/><Relationship Id="rId3" Type="http://schemas.openxmlformats.org/officeDocument/2006/relationships/hyperlink" Target="http://vscb.lge.com:8080/cb/issue/15249106" TargetMode="External"/><Relationship Id="rId25" Type="http://schemas.openxmlformats.org/officeDocument/2006/relationships/hyperlink" Target="http://vscb.lge.com:8080/cb/issue/15249132" TargetMode="External"/><Relationship Id="rId46" Type="http://schemas.openxmlformats.org/officeDocument/2006/relationships/hyperlink" Target="http://vscb.lge.com:8080/cb/issue/15249146" TargetMode="External"/><Relationship Id="rId67" Type="http://schemas.openxmlformats.org/officeDocument/2006/relationships/hyperlink" Target="http://vscb.lge.com:8080/cb/issue/15249176" TargetMode="External"/><Relationship Id="rId116" Type="http://schemas.openxmlformats.org/officeDocument/2006/relationships/hyperlink" Target="http://vscb.lge.com:8080/cb/issue/15249232" TargetMode="External"/><Relationship Id="rId137" Type="http://schemas.openxmlformats.org/officeDocument/2006/relationships/hyperlink" Target="http://vscb.lge.com:8080/cb/issue/15249110" TargetMode="External"/><Relationship Id="rId158" Type="http://schemas.openxmlformats.org/officeDocument/2006/relationships/hyperlink" Target="http://vscb.lge.com:8080/cb/issue/15249113" TargetMode="External"/><Relationship Id="rId20" Type="http://schemas.openxmlformats.org/officeDocument/2006/relationships/hyperlink" Target="http://vscb.lge.com:8080/cb/issue/15249128" TargetMode="External"/><Relationship Id="rId41" Type="http://schemas.openxmlformats.org/officeDocument/2006/relationships/hyperlink" Target="http://vscb.lge.com:8080/cb/issue/15249141" TargetMode="External"/><Relationship Id="rId62" Type="http://schemas.openxmlformats.org/officeDocument/2006/relationships/hyperlink" Target="http://vscb.lge.com:8080/cb/issue/15249171" TargetMode="External"/><Relationship Id="rId83" Type="http://schemas.openxmlformats.org/officeDocument/2006/relationships/hyperlink" Target="http://vscb.lge.com:8080/cb/issue/15249197" TargetMode="External"/><Relationship Id="rId88" Type="http://schemas.openxmlformats.org/officeDocument/2006/relationships/hyperlink" Target="http://vscb.lge.com:8080/cb/issue/15249202" TargetMode="External"/><Relationship Id="rId111" Type="http://schemas.openxmlformats.org/officeDocument/2006/relationships/hyperlink" Target="http://vscb.lge.com:8080/cb/issue/15249225" TargetMode="External"/><Relationship Id="rId132" Type="http://schemas.openxmlformats.org/officeDocument/2006/relationships/hyperlink" Target="http://vscb.lge.com:8080/cb/issue/15249111" TargetMode="External"/><Relationship Id="rId153" Type="http://schemas.openxmlformats.org/officeDocument/2006/relationships/hyperlink" Target="http://vscb.lge.com:8080/cb/issue/15249112" TargetMode="External"/><Relationship Id="rId174" Type="http://schemas.openxmlformats.org/officeDocument/2006/relationships/printerSettings" Target="../printerSettings/printerSettings4.bin"/><Relationship Id="rId15" Type="http://schemas.openxmlformats.org/officeDocument/2006/relationships/hyperlink" Target="http://vscb.lge.com:8080/cb/issue/15249128" TargetMode="External"/><Relationship Id="rId36" Type="http://schemas.openxmlformats.org/officeDocument/2006/relationships/hyperlink" Target="http://vscb.lge.com:8080/cb/issue/15249130" TargetMode="External"/><Relationship Id="rId57" Type="http://schemas.openxmlformats.org/officeDocument/2006/relationships/hyperlink" Target="http://vscb.lge.com:8080/cb/issue/15249166" TargetMode="External"/><Relationship Id="rId106" Type="http://schemas.openxmlformats.org/officeDocument/2006/relationships/hyperlink" Target="http://vscb.lge.com:8080/cb/issue/15249220" TargetMode="External"/><Relationship Id="rId127" Type="http://schemas.openxmlformats.org/officeDocument/2006/relationships/hyperlink" Target="http://vscb.lge.com:8080/cb/issue/15249239" TargetMode="External"/><Relationship Id="rId10" Type="http://schemas.openxmlformats.org/officeDocument/2006/relationships/hyperlink" Target="http://vscb.lge.com:8080/cb/issue/15249123" TargetMode="External"/><Relationship Id="rId31" Type="http://schemas.openxmlformats.org/officeDocument/2006/relationships/hyperlink" Target="http://vscb.lge.com:8080/cb/issue/15249138" TargetMode="External"/><Relationship Id="rId52" Type="http://schemas.openxmlformats.org/officeDocument/2006/relationships/hyperlink" Target="http://vscb.lge.com:8080/cb/issue/15249161" TargetMode="External"/><Relationship Id="rId73" Type="http://schemas.openxmlformats.org/officeDocument/2006/relationships/hyperlink" Target="http://vscb.lge.com:8080/cb/issue/15249182" TargetMode="External"/><Relationship Id="rId78" Type="http://schemas.openxmlformats.org/officeDocument/2006/relationships/hyperlink" Target="http://vscb.lge.com:8080/cb/issue/15249283" TargetMode="External"/><Relationship Id="rId94" Type="http://schemas.openxmlformats.org/officeDocument/2006/relationships/hyperlink" Target="http://vscb.lge.com:8080/cb/issue/15249208" TargetMode="External"/><Relationship Id="rId99" Type="http://schemas.openxmlformats.org/officeDocument/2006/relationships/hyperlink" Target="http://vscb.lge.com:8080/cb/issue/15249213" TargetMode="External"/><Relationship Id="rId101" Type="http://schemas.openxmlformats.org/officeDocument/2006/relationships/hyperlink" Target="http://vscb.lge.com:8080/cb/issue/15249215" TargetMode="External"/><Relationship Id="rId122" Type="http://schemas.openxmlformats.org/officeDocument/2006/relationships/hyperlink" Target="http://vscb.lge.com:8080/cb/issue/15249117" TargetMode="External"/><Relationship Id="rId143" Type="http://schemas.openxmlformats.org/officeDocument/2006/relationships/hyperlink" Target="http://vscb.lge.com:8080/cb/issue/15249104" TargetMode="External"/><Relationship Id="rId148" Type="http://schemas.openxmlformats.org/officeDocument/2006/relationships/hyperlink" Target="http://vscb.lge.com:8080/cb/issue/15249107" TargetMode="External"/><Relationship Id="rId164" Type="http://schemas.openxmlformats.org/officeDocument/2006/relationships/hyperlink" Target="http://vscb.lge.com:8080/cb/issue/15249115" TargetMode="External"/><Relationship Id="rId169" Type="http://schemas.openxmlformats.org/officeDocument/2006/relationships/hyperlink" Target="http://vscb.lge.com:8080/cb/issue/15249177" TargetMode="External"/><Relationship Id="rId4" Type="http://schemas.openxmlformats.org/officeDocument/2006/relationships/hyperlink" Target="http://vscb.lge.com:8080/cb/issue/15249117" TargetMode="External"/><Relationship Id="rId9" Type="http://schemas.openxmlformats.org/officeDocument/2006/relationships/hyperlink" Target="http://vscb.lge.com:8080/cb/issue/15249122" TargetMode="External"/><Relationship Id="rId26" Type="http://schemas.openxmlformats.org/officeDocument/2006/relationships/hyperlink" Target="http://vscb.lge.com:8080/cb/issue/15249133" TargetMode="External"/><Relationship Id="rId47" Type="http://schemas.openxmlformats.org/officeDocument/2006/relationships/hyperlink" Target="http://vscb.lge.com:8080/cb/issue/15249147" TargetMode="External"/><Relationship Id="rId68" Type="http://schemas.openxmlformats.org/officeDocument/2006/relationships/hyperlink" Target="http://vscb.lge.com:8080/cb/issue/15249174" TargetMode="External"/><Relationship Id="rId89" Type="http://schemas.openxmlformats.org/officeDocument/2006/relationships/hyperlink" Target="http://vscb.lge.com:8080/cb/issue/15249203" TargetMode="External"/><Relationship Id="rId112" Type="http://schemas.openxmlformats.org/officeDocument/2006/relationships/hyperlink" Target="http://vscb.lge.com:8080/cb/issue/15249226" TargetMode="External"/><Relationship Id="rId133" Type="http://schemas.openxmlformats.org/officeDocument/2006/relationships/hyperlink" Target="http://vscb.lge.com:8080/cb/issue/15249110" TargetMode="External"/><Relationship Id="rId154" Type="http://schemas.openxmlformats.org/officeDocument/2006/relationships/hyperlink" Target="http://vscb.lge.com:8080/cb/issue/15249112" TargetMode="External"/><Relationship Id="rId16" Type="http://schemas.openxmlformats.org/officeDocument/2006/relationships/hyperlink" Target="http://vscb.lge.com:8080/cb/issue/15249118" TargetMode="External"/><Relationship Id="rId37" Type="http://schemas.openxmlformats.org/officeDocument/2006/relationships/hyperlink" Target="http://vscb.lge.com:8080/cb/issue/15249132" TargetMode="External"/><Relationship Id="rId58" Type="http://schemas.openxmlformats.org/officeDocument/2006/relationships/hyperlink" Target="http://vscb.lge.com:8080/cb/issue/15249148" TargetMode="External"/><Relationship Id="rId79" Type="http://schemas.openxmlformats.org/officeDocument/2006/relationships/hyperlink" Target="http://vscb.lge.com:8080/cb/issue/15249284" TargetMode="External"/><Relationship Id="rId102" Type="http://schemas.openxmlformats.org/officeDocument/2006/relationships/hyperlink" Target="http://vscb.lge.com:8080/cb/issue/15249216" TargetMode="External"/><Relationship Id="rId123" Type="http://schemas.openxmlformats.org/officeDocument/2006/relationships/hyperlink" Target="http://vscb.lge.com:8080/cb/issue/15249117" TargetMode="External"/><Relationship Id="rId144" Type="http://schemas.openxmlformats.org/officeDocument/2006/relationships/hyperlink" Target="http://vscb.lge.com:8080/cb/issue/15249105" TargetMode="External"/><Relationship Id="rId90" Type="http://schemas.openxmlformats.org/officeDocument/2006/relationships/hyperlink" Target="http://vscb.lge.com:8080/cb/issue/15249204" TargetMode="External"/><Relationship Id="rId165" Type="http://schemas.openxmlformats.org/officeDocument/2006/relationships/hyperlink" Target="http://vscb.lge.com:8080/cb/issue/15249116" TargetMode="External"/><Relationship Id="rId27" Type="http://schemas.openxmlformats.org/officeDocument/2006/relationships/hyperlink" Target="http://vscb.lge.com:8080/cb/issue/15249134" TargetMode="External"/><Relationship Id="rId48" Type="http://schemas.openxmlformats.org/officeDocument/2006/relationships/hyperlink" Target="http://vscb.lge.com:8080/cb/issue/15249143" TargetMode="External"/><Relationship Id="rId69" Type="http://schemas.openxmlformats.org/officeDocument/2006/relationships/hyperlink" Target="http://vscb.lge.com:8080/cb/issue/15249176" TargetMode="External"/><Relationship Id="rId113" Type="http://schemas.openxmlformats.org/officeDocument/2006/relationships/hyperlink" Target="http://vscb.lge.com:8080/cb/issue/15249227" TargetMode="External"/><Relationship Id="rId134" Type="http://schemas.openxmlformats.org/officeDocument/2006/relationships/hyperlink" Target="http://vscb.lge.com:8080/cb/issue/15249110" TargetMode="External"/><Relationship Id="rId80" Type="http://schemas.openxmlformats.org/officeDocument/2006/relationships/hyperlink" Target="http://vscb.lge.com:8080/cb/issue/15249193" TargetMode="External"/><Relationship Id="rId155" Type="http://schemas.openxmlformats.org/officeDocument/2006/relationships/hyperlink" Target="http://vscb.lge.com:8080/cb/issue/15249112" TargetMode="External"/><Relationship Id="rId17" Type="http://schemas.openxmlformats.org/officeDocument/2006/relationships/hyperlink" Target="http://vscb.lge.com:8080/cb/issue/15249118" TargetMode="External"/><Relationship Id="rId38" Type="http://schemas.openxmlformats.org/officeDocument/2006/relationships/hyperlink" Target="http://vscb.lge.com:8080/cb/issue/15249134" TargetMode="External"/><Relationship Id="rId59" Type="http://schemas.openxmlformats.org/officeDocument/2006/relationships/hyperlink" Target="http://vscb.lge.com:8080/cb/issue/15249160" TargetMode="External"/><Relationship Id="rId103" Type="http://schemas.openxmlformats.org/officeDocument/2006/relationships/hyperlink" Target="http://vscb.lge.com:8080/cb/issue/15249217" TargetMode="External"/><Relationship Id="rId124" Type="http://schemas.openxmlformats.org/officeDocument/2006/relationships/hyperlink" Target="http://vscb.lge.com:8080/cb/issue/15249236" TargetMode="External"/><Relationship Id="rId70" Type="http://schemas.openxmlformats.org/officeDocument/2006/relationships/hyperlink" Target="http://vscb.lge.com:8080/cb/issue/15249176" TargetMode="External"/><Relationship Id="rId91" Type="http://schemas.openxmlformats.org/officeDocument/2006/relationships/hyperlink" Target="http://vscb.lge.com:8080/cb/issue/15249205" TargetMode="External"/><Relationship Id="rId145" Type="http://schemas.openxmlformats.org/officeDocument/2006/relationships/hyperlink" Target="http://vscb.lge.com:8080/cb/issue/15249105" TargetMode="External"/><Relationship Id="rId166" Type="http://schemas.openxmlformats.org/officeDocument/2006/relationships/hyperlink" Target="http://vscb.lge.com:8080/cb/issue/1524911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vscb.lge.com:8080/cb/issue/15525803" TargetMode="External"/><Relationship Id="rId13" Type="http://schemas.openxmlformats.org/officeDocument/2006/relationships/hyperlink" Target="http://vscb.lge.com:8080/cb/issue/15525805" TargetMode="External"/><Relationship Id="rId18" Type="http://schemas.openxmlformats.org/officeDocument/2006/relationships/hyperlink" Target="http://vscb.lge.com:8080/cb/issue/15525849" TargetMode="External"/><Relationship Id="rId26" Type="http://schemas.openxmlformats.org/officeDocument/2006/relationships/hyperlink" Target="http://vscb.lge.com:8080/cb/issue/15525747" TargetMode="External"/><Relationship Id="rId3" Type="http://schemas.openxmlformats.org/officeDocument/2006/relationships/hyperlink" Target="http://vscb.lge.com:8080/cb/issue/15525800" TargetMode="External"/><Relationship Id="rId21" Type="http://schemas.openxmlformats.org/officeDocument/2006/relationships/hyperlink" Target="http://vscb.lge.com:8080/cb/issue/15525851" TargetMode="External"/><Relationship Id="rId7" Type="http://schemas.openxmlformats.org/officeDocument/2006/relationships/hyperlink" Target="http://vscb.lge.com:8080/cb/issue/15525802" TargetMode="External"/><Relationship Id="rId12" Type="http://schemas.openxmlformats.org/officeDocument/2006/relationships/hyperlink" Target="http://vscb.lge.com:8080/cb/issue/15525805" TargetMode="External"/><Relationship Id="rId17" Type="http://schemas.openxmlformats.org/officeDocument/2006/relationships/hyperlink" Target="http://vscb.lge.com:8080/cb/issue/15525848" TargetMode="External"/><Relationship Id="rId25" Type="http://schemas.openxmlformats.org/officeDocument/2006/relationships/hyperlink" Target="http://vscb.lge.com:8080/cb/issue/15525746" TargetMode="External"/><Relationship Id="rId2" Type="http://schemas.openxmlformats.org/officeDocument/2006/relationships/hyperlink" Target="http://vscb.lge.com:8080/cb/issue/15525799" TargetMode="External"/><Relationship Id="rId16" Type="http://schemas.openxmlformats.org/officeDocument/2006/relationships/hyperlink" Target="http://vscb.lge.com:8080/cb/issue/15525847" TargetMode="External"/><Relationship Id="rId20" Type="http://schemas.openxmlformats.org/officeDocument/2006/relationships/hyperlink" Target="http://vscb.lge.com:8080/cb/issue/15525850" TargetMode="External"/><Relationship Id="rId1" Type="http://schemas.openxmlformats.org/officeDocument/2006/relationships/hyperlink" Target="http://vscb.lge.com:8080/cb/issue/15525799" TargetMode="External"/><Relationship Id="rId6" Type="http://schemas.openxmlformats.org/officeDocument/2006/relationships/hyperlink" Target="http://vscb.lge.com:8080/cb/issue/15525802" TargetMode="External"/><Relationship Id="rId11" Type="http://schemas.openxmlformats.org/officeDocument/2006/relationships/hyperlink" Target="http://vscb.lge.com:8080/cb/issue/15525804" TargetMode="External"/><Relationship Id="rId24" Type="http://schemas.openxmlformats.org/officeDocument/2006/relationships/hyperlink" Target="http://vscb.lge.com:8080/cb/issue/15525746" TargetMode="External"/><Relationship Id="rId5" Type="http://schemas.openxmlformats.org/officeDocument/2006/relationships/hyperlink" Target="http://vscb.lge.com:8080/cb/issue/15525801" TargetMode="External"/><Relationship Id="rId15" Type="http://schemas.openxmlformats.org/officeDocument/2006/relationships/hyperlink" Target="http://vscb.lge.com:8080/cb/issue/15525847" TargetMode="External"/><Relationship Id="rId23" Type="http://schemas.openxmlformats.org/officeDocument/2006/relationships/hyperlink" Target="http://vscb.lge.com:8080/cb/issue/15525852" TargetMode="External"/><Relationship Id="rId10" Type="http://schemas.openxmlformats.org/officeDocument/2006/relationships/hyperlink" Target="http://vscb.lge.com:8080/cb/issue/15525804" TargetMode="External"/><Relationship Id="rId19" Type="http://schemas.openxmlformats.org/officeDocument/2006/relationships/hyperlink" Target="http://vscb.lge.com:8080/cb/issue/15525849" TargetMode="External"/><Relationship Id="rId4" Type="http://schemas.openxmlformats.org/officeDocument/2006/relationships/hyperlink" Target="http://vscb.lge.com:8080/cb/issue/15525800" TargetMode="External"/><Relationship Id="rId9" Type="http://schemas.openxmlformats.org/officeDocument/2006/relationships/hyperlink" Target="http://vscb.lge.com:8080/cb/issue/15525803" TargetMode="External"/><Relationship Id="rId14" Type="http://schemas.openxmlformats.org/officeDocument/2006/relationships/hyperlink" Target="http://vscb.lge.com:8080/cb/issue/15525805" TargetMode="External"/><Relationship Id="rId22" Type="http://schemas.openxmlformats.org/officeDocument/2006/relationships/hyperlink" Target="http://vscb.lge.com:8080/cb/issue/1552585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vscb.lge.com:8080/cb/issue/15528346" TargetMode="External"/><Relationship Id="rId117" Type="http://schemas.openxmlformats.org/officeDocument/2006/relationships/printerSettings" Target="../printerSettings/printerSettings7.bin"/><Relationship Id="rId21" Type="http://schemas.openxmlformats.org/officeDocument/2006/relationships/hyperlink" Target="http://vscb.lge.com:8080/cb/issue/15241216" TargetMode="External"/><Relationship Id="rId42" Type="http://schemas.openxmlformats.org/officeDocument/2006/relationships/hyperlink" Target="http://vscb.lge.com:8080/cb/issue/15705293" TargetMode="External"/><Relationship Id="rId47" Type="http://schemas.openxmlformats.org/officeDocument/2006/relationships/hyperlink" Target="http://vscb.lge.com:8080/cb/issue/15528345" TargetMode="External"/><Relationship Id="rId63" Type="http://schemas.openxmlformats.org/officeDocument/2006/relationships/hyperlink" Target="http://vscb.lge.com:8080/cb/issue/15240759" TargetMode="External"/><Relationship Id="rId68" Type="http://schemas.openxmlformats.org/officeDocument/2006/relationships/hyperlink" Target="http://vscb.lge.com:8080/cb/issue/15237437" TargetMode="External"/><Relationship Id="rId84" Type="http://schemas.openxmlformats.org/officeDocument/2006/relationships/hyperlink" Target="http://vscb.lge.com:8080/cb/issue/15652691" TargetMode="External"/><Relationship Id="rId89" Type="http://schemas.openxmlformats.org/officeDocument/2006/relationships/hyperlink" Target="http://vscb.lge.com:8080/cb/issue/15628085" TargetMode="External"/><Relationship Id="rId112" Type="http://schemas.openxmlformats.org/officeDocument/2006/relationships/hyperlink" Target="http://vscb.lge.com:8080/cb/issue/15652720" TargetMode="External"/><Relationship Id="rId16" Type="http://schemas.openxmlformats.org/officeDocument/2006/relationships/hyperlink" Target="http://vscb.lge.com:8080/cb/issue/15705860" TargetMode="External"/><Relationship Id="rId107" Type="http://schemas.openxmlformats.org/officeDocument/2006/relationships/hyperlink" Target="http://vscb.lge.com:8080/cb/issue/15555662" TargetMode="External"/><Relationship Id="rId11" Type="http://schemas.openxmlformats.org/officeDocument/2006/relationships/hyperlink" Target="http://vscb.lge.com:8080/cb/issue/15705858" TargetMode="External"/><Relationship Id="rId32" Type="http://schemas.openxmlformats.org/officeDocument/2006/relationships/hyperlink" Target="http://vscb.lge.com:8080/cb/issue/15241220" TargetMode="External"/><Relationship Id="rId37" Type="http://schemas.openxmlformats.org/officeDocument/2006/relationships/hyperlink" Target="http://vscb.lge.com:8080/cb/issue/15241217" TargetMode="External"/><Relationship Id="rId53" Type="http://schemas.openxmlformats.org/officeDocument/2006/relationships/hyperlink" Target="http://vscb.lge.com:8080/cb/issue/15544606" TargetMode="External"/><Relationship Id="rId58" Type="http://schemas.openxmlformats.org/officeDocument/2006/relationships/hyperlink" Target="http://vscb.lge.com:8080/cb/issue/15544644" TargetMode="External"/><Relationship Id="rId74" Type="http://schemas.openxmlformats.org/officeDocument/2006/relationships/hyperlink" Target="http://vscb.lge.com:8080/cb/issue/15240429" TargetMode="External"/><Relationship Id="rId79" Type="http://schemas.openxmlformats.org/officeDocument/2006/relationships/hyperlink" Target="http://vscb.lge.com:8080/cb/issue/15240429" TargetMode="External"/><Relationship Id="rId102" Type="http://schemas.openxmlformats.org/officeDocument/2006/relationships/hyperlink" Target="http://vscb.lge.com:8080/cb/issue/15240731" TargetMode="External"/><Relationship Id="rId5" Type="http://schemas.openxmlformats.org/officeDocument/2006/relationships/hyperlink" Target="http://vscb.lge.com:8080/cb/issue/15705283" TargetMode="External"/><Relationship Id="rId90" Type="http://schemas.openxmlformats.org/officeDocument/2006/relationships/hyperlink" Target="http://vscb.lge.com:8080/cb/issue/15628085" TargetMode="External"/><Relationship Id="rId95" Type="http://schemas.openxmlformats.org/officeDocument/2006/relationships/hyperlink" Target="http://vscb.lge.com:8080/cb/issue/15653712" TargetMode="External"/><Relationship Id="rId22" Type="http://schemas.openxmlformats.org/officeDocument/2006/relationships/hyperlink" Target="http://vscb.lge.com:8080/cb/issue/15241213" TargetMode="External"/><Relationship Id="rId27" Type="http://schemas.openxmlformats.org/officeDocument/2006/relationships/hyperlink" Target="http://vscb.lge.com:8080/cb/issue/15529710" TargetMode="External"/><Relationship Id="rId43" Type="http://schemas.openxmlformats.org/officeDocument/2006/relationships/hyperlink" Target="http://vscb.lge.com:8080/cb/issue/15705293" TargetMode="External"/><Relationship Id="rId48" Type="http://schemas.openxmlformats.org/officeDocument/2006/relationships/hyperlink" Target="http://vscb.lge.com:8080/cb/issue/15528346" TargetMode="External"/><Relationship Id="rId64" Type="http://schemas.openxmlformats.org/officeDocument/2006/relationships/hyperlink" Target="http://vscb.lge.com:8080/cb/issue/15240759" TargetMode="External"/><Relationship Id="rId69" Type="http://schemas.openxmlformats.org/officeDocument/2006/relationships/hyperlink" Target="http://vscb.lge.com:8080/cb/issue/15240429" TargetMode="External"/><Relationship Id="rId113" Type="http://schemas.openxmlformats.org/officeDocument/2006/relationships/hyperlink" Target="http://vscb.lge.com:8080/cb/issue/15652719" TargetMode="External"/><Relationship Id="rId80" Type="http://schemas.openxmlformats.org/officeDocument/2006/relationships/hyperlink" Target="http://vscb.lge.com:8080/cb/issue/15240429" TargetMode="External"/><Relationship Id="rId85" Type="http://schemas.openxmlformats.org/officeDocument/2006/relationships/hyperlink" Target="http://vscb.lge.com:8080/cb/issue/15652690" TargetMode="External"/><Relationship Id="rId12" Type="http://schemas.openxmlformats.org/officeDocument/2006/relationships/hyperlink" Target="http://vscb.lge.com:8080/cb/issue/15705859" TargetMode="External"/><Relationship Id="rId17" Type="http://schemas.openxmlformats.org/officeDocument/2006/relationships/hyperlink" Target="http://vscb.lge.com:8080/cb/issue/15705861" TargetMode="External"/><Relationship Id="rId33" Type="http://schemas.openxmlformats.org/officeDocument/2006/relationships/hyperlink" Target="http://vscb.lge.com:8080/cb/issue/15241221" TargetMode="External"/><Relationship Id="rId38" Type="http://schemas.openxmlformats.org/officeDocument/2006/relationships/hyperlink" Target="http://vscb.lge.com:8080/cb/issue/15241225" TargetMode="External"/><Relationship Id="rId59" Type="http://schemas.openxmlformats.org/officeDocument/2006/relationships/hyperlink" Target="http://vscb.lge.com:8080/cb/issue/15544644" TargetMode="External"/><Relationship Id="rId103" Type="http://schemas.openxmlformats.org/officeDocument/2006/relationships/hyperlink" Target="http://vscb.lge.com:8080/cb/issue/15240731" TargetMode="External"/><Relationship Id="rId108" Type="http://schemas.openxmlformats.org/officeDocument/2006/relationships/hyperlink" Target="http://vscb.lge.com:8080/cb/issue/15555612" TargetMode="External"/><Relationship Id="rId54" Type="http://schemas.openxmlformats.org/officeDocument/2006/relationships/hyperlink" Target="http://vscb.lge.com:8080/cb/issue/15652690" TargetMode="External"/><Relationship Id="rId70" Type="http://schemas.openxmlformats.org/officeDocument/2006/relationships/hyperlink" Target="http://vscb.lge.com:8080/cb/issue/15240429" TargetMode="External"/><Relationship Id="rId75" Type="http://schemas.openxmlformats.org/officeDocument/2006/relationships/hyperlink" Target="http://vscb.lge.com:8080/cb/issue/15240429" TargetMode="External"/><Relationship Id="rId91" Type="http://schemas.openxmlformats.org/officeDocument/2006/relationships/hyperlink" Target="http://vscb.lge.com:8080/cb/issue/15780196" TargetMode="External"/><Relationship Id="rId96" Type="http://schemas.openxmlformats.org/officeDocument/2006/relationships/hyperlink" Target="http://vscb.lge.com:8080/cb/issue/15240123" TargetMode="External"/><Relationship Id="rId1" Type="http://schemas.openxmlformats.org/officeDocument/2006/relationships/hyperlink" Target="http://vscb.lge.com:8080/cb/issue/15765240" TargetMode="External"/><Relationship Id="rId6" Type="http://schemas.openxmlformats.org/officeDocument/2006/relationships/hyperlink" Target="http://vscb.lge.com:8080/cb/issue/15705289" TargetMode="External"/><Relationship Id="rId23" Type="http://schemas.openxmlformats.org/officeDocument/2006/relationships/hyperlink" Target="http://vscb.lge.com:8080/cb/issue/15528276" TargetMode="External"/><Relationship Id="rId28" Type="http://schemas.openxmlformats.org/officeDocument/2006/relationships/hyperlink" Target="http://vscb.lge.com:8080/cb/issue/15531572" TargetMode="External"/><Relationship Id="rId49" Type="http://schemas.openxmlformats.org/officeDocument/2006/relationships/hyperlink" Target="http://vscb.lge.com:8080/cb/issue/15529710" TargetMode="External"/><Relationship Id="rId114" Type="http://schemas.openxmlformats.org/officeDocument/2006/relationships/hyperlink" Target="http://vscb.lge.com:8080/cb/issue/15652691" TargetMode="External"/><Relationship Id="rId10" Type="http://schemas.openxmlformats.org/officeDocument/2006/relationships/hyperlink" Target="http://vscb.lge.com:8080/cb/issue/15896061" TargetMode="External"/><Relationship Id="rId31" Type="http://schemas.openxmlformats.org/officeDocument/2006/relationships/hyperlink" Target="http://vscb.lge.com:8080/cb/issue/15544606" TargetMode="External"/><Relationship Id="rId44" Type="http://schemas.openxmlformats.org/officeDocument/2006/relationships/hyperlink" Target="http://vscb.lge.com:8080/cb/issue/15241213" TargetMode="External"/><Relationship Id="rId52" Type="http://schemas.openxmlformats.org/officeDocument/2006/relationships/hyperlink" Target="http://vscb.lge.com:8080/cb/issue/15544605" TargetMode="External"/><Relationship Id="rId60" Type="http://schemas.openxmlformats.org/officeDocument/2006/relationships/hyperlink" Target="http://vscb.lge.com:8080/cb/issue/15544644" TargetMode="External"/><Relationship Id="rId65" Type="http://schemas.openxmlformats.org/officeDocument/2006/relationships/hyperlink" Target="http://vscb.lge.com:8080/cb/issue/15240759" TargetMode="External"/><Relationship Id="rId73" Type="http://schemas.openxmlformats.org/officeDocument/2006/relationships/hyperlink" Target="http://vscb.lge.com:8080/cb/issue/15240429" TargetMode="External"/><Relationship Id="rId78" Type="http://schemas.openxmlformats.org/officeDocument/2006/relationships/hyperlink" Target="http://vscb.lge.com:8080/cb/issue/15240429" TargetMode="External"/><Relationship Id="rId81" Type="http://schemas.openxmlformats.org/officeDocument/2006/relationships/hyperlink" Target="http://vscb.lge.com:8080/cb/issue/15240440" TargetMode="External"/><Relationship Id="rId86" Type="http://schemas.openxmlformats.org/officeDocument/2006/relationships/hyperlink" Target="http://vscb.lge.com:8080/cb/issue/15652690" TargetMode="External"/><Relationship Id="rId94" Type="http://schemas.openxmlformats.org/officeDocument/2006/relationships/hyperlink" Target="http://vscb.lge.com:8080/cb/issue/15653711" TargetMode="External"/><Relationship Id="rId99" Type="http://schemas.openxmlformats.org/officeDocument/2006/relationships/hyperlink" Target="http://vscb.lge.com:8080/cb/issue/15628085" TargetMode="External"/><Relationship Id="rId101" Type="http://schemas.openxmlformats.org/officeDocument/2006/relationships/hyperlink" Target="http://vscb.lge.com:8080/cb/issue/15628085" TargetMode="External"/><Relationship Id="rId4" Type="http://schemas.openxmlformats.org/officeDocument/2006/relationships/hyperlink" Target="http://vscb.lge.com:8080/cb/issue/15705281" TargetMode="External"/><Relationship Id="rId9" Type="http://schemas.openxmlformats.org/officeDocument/2006/relationships/hyperlink" Target="http://vscb.lge.com:8080/cb/issue/15705284" TargetMode="External"/><Relationship Id="rId13" Type="http://schemas.openxmlformats.org/officeDocument/2006/relationships/hyperlink" Target="http://vscb.lge.com:8080/cb/issue/15705862" TargetMode="External"/><Relationship Id="rId18" Type="http://schemas.openxmlformats.org/officeDocument/2006/relationships/hyperlink" Target="http://vscb.lge.com:8080/cb/issue/15241204" TargetMode="External"/><Relationship Id="rId39" Type="http://schemas.openxmlformats.org/officeDocument/2006/relationships/hyperlink" Target="http://vscb.lge.com:8080/cb/issue/15241216" TargetMode="External"/><Relationship Id="rId109" Type="http://schemas.openxmlformats.org/officeDocument/2006/relationships/hyperlink" Target="http://vscb.lge.com:8080/cb/issue/15652912" TargetMode="External"/><Relationship Id="rId34" Type="http://schemas.openxmlformats.org/officeDocument/2006/relationships/hyperlink" Target="http://vscb.lge.com:8080/cb/issue/15241222" TargetMode="External"/><Relationship Id="rId50" Type="http://schemas.openxmlformats.org/officeDocument/2006/relationships/hyperlink" Target="http://vscb.lge.com:8080/cb/issue/15531572" TargetMode="External"/><Relationship Id="rId55" Type="http://schemas.openxmlformats.org/officeDocument/2006/relationships/hyperlink" Target="http://vscb.lge.com:8080/cb/issue/15515770" TargetMode="External"/><Relationship Id="rId76" Type="http://schemas.openxmlformats.org/officeDocument/2006/relationships/hyperlink" Target="http://vscb.lge.com:8080/cb/issue/15240429" TargetMode="External"/><Relationship Id="rId97" Type="http://schemas.openxmlformats.org/officeDocument/2006/relationships/hyperlink" Target="http://vscb.lge.com:8080/cb/issue/15240123" TargetMode="External"/><Relationship Id="rId104" Type="http://schemas.openxmlformats.org/officeDocument/2006/relationships/hyperlink" Target="http://vscb.lge.com:8080/cb/issue/15238024" TargetMode="External"/><Relationship Id="rId7" Type="http://schemas.openxmlformats.org/officeDocument/2006/relationships/hyperlink" Target="http://vscb.lge.com:8080/cb/issue/15705290" TargetMode="External"/><Relationship Id="rId71" Type="http://schemas.openxmlformats.org/officeDocument/2006/relationships/hyperlink" Target="http://vscb.lge.com:8080/cb/issue/15240429" TargetMode="External"/><Relationship Id="rId92" Type="http://schemas.openxmlformats.org/officeDocument/2006/relationships/hyperlink" Target="http://vscb.lge.com:8080/cb/issue/15780196" TargetMode="External"/><Relationship Id="rId2" Type="http://schemas.openxmlformats.org/officeDocument/2006/relationships/hyperlink" Target="http://vscb.lge.com:8080/cb/issue/15705279" TargetMode="External"/><Relationship Id="rId29" Type="http://schemas.openxmlformats.org/officeDocument/2006/relationships/hyperlink" Target="http://vscb.lge.com:8080/cb/issue/15544604" TargetMode="External"/><Relationship Id="rId24" Type="http://schemas.openxmlformats.org/officeDocument/2006/relationships/hyperlink" Target="http://vscb.lge.com:8080/cb/issue/15528341" TargetMode="External"/><Relationship Id="rId40" Type="http://schemas.openxmlformats.org/officeDocument/2006/relationships/hyperlink" Target="http://vscb.lge.com:8080/cb/issue/15705293" TargetMode="External"/><Relationship Id="rId45" Type="http://schemas.openxmlformats.org/officeDocument/2006/relationships/hyperlink" Target="http://vscb.lge.com:8080/cb/issue/15528276" TargetMode="External"/><Relationship Id="rId66" Type="http://schemas.openxmlformats.org/officeDocument/2006/relationships/hyperlink" Target="http://vscb.lge.com:8080/cb/issue/15237439" TargetMode="External"/><Relationship Id="rId87" Type="http://schemas.openxmlformats.org/officeDocument/2006/relationships/hyperlink" Target="http://vscb.lge.com:8080/cb/issue/15652690" TargetMode="External"/><Relationship Id="rId110" Type="http://schemas.openxmlformats.org/officeDocument/2006/relationships/hyperlink" Target="http://vscb.lge.com:8080/cb/issue/15652911" TargetMode="External"/><Relationship Id="rId115" Type="http://schemas.openxmlformats.org/officeDocument/2006/relationships/hyperlink" Target="http://vscb.lge.com:8080/cb/issue/15241979" TargetMode="External"/><Relationship Id="rId61" Type="http://schemas.openxmlformats.org/officeDocument/2006/relationships/hyperlink" Target="http://vscb.lge.com:8080/cb/issue/15544644" TargetMode="External"/><Relationship Id="rId82" Type="http://schemas.openxmlformats.org/officeDocument/2006/relationships/hyperlink" Target="http://vscb.lge.com:8080/cb/issue/15240440" TargetMode="External"/><Relationship Id="rId19" Type="http://schemas.openxmlformats.org/officeDocument/2006/relationships/hyperlink" Target="http://vscb.lge.com:8080/cb/issue/15241205" TargetMode="External"/><Relationship Id="rId14" Type="http://schemas.openxmlformats.org/officeDocument/2006/relationships/hyperlink" Target="http://vscb.lge.com:8080/cb/issue/15705863" TargetMode="External"/><Relationship Id="rId30" Type="http://schemas.openxmlformats.org/officeDocument/2006/relationships/hyperlink" Target="http://vscb.lge.com:8080/cb/issue/15544605" TargetMode="External"/><Relationship Id="rId35" Type="http://schemas.openxmlformats.org/officeDocument/2006/relationships/hyperlink" Target="http://vscb.lge.com:8080/cb/issue/15241223" TargetMode="External"/><Relationship Id="rId56" Type="http://schemas.openxmlformats.org/officeDocument/2006/relationships/hyperlink" Target="http://vscb.lge.com:8080/cb/issue/15544644" TargetMode="External"/><Relationship Id="rId77" Type="http://schemas.openxmlformats.org/officeDocument/2006/relationships/hyperlink" Target="http://vscb.lge.com:8080/cb/issue/15240429" TargetMode="External"/><Relationship Id="rId100" Type="http://schemas.openxmlformats.org/officeDocument/2006/relationships/hyperlink" Target="http://vscb.lge.com:8080/cb/issue/15628088" TargetMode="External"/><Relationship Id="rId105" Type="http://schemas.openxmlformats.org/officeDocument/2006/relationships/hyperlink" Target="http://vscb.lge.com:8080/cb/issue/15555693" TargetMode="External"/><Relationship Id="rId8" Type="http://schemas.openxmlformats.org/officeDocument/2006/relationships/hyperlink" Target="http://vscb.lge.com:8080/cb/issue/15705291" TargetMode="External"/><Relationship Id="rId51" Type="http://schemas.openxmlformats.org/officeDocument/2006/relationships/hyperlink" Target="http://vscb.lge.com:8080/cb/issue/15544604" TargetMode="External"/><Relationship Id="rId72" Type="http://schemas.openxmlformats.org/officeDocument/2006/relationships/hyperlink" Target="http://vscb.lge.com:8080/cb/issue/15240429" TargetMode="External"/><Relationship Id="rId93" Type="http://schemas.openxmlformats.org/officeDocument/2006/relationships/hyperlink" Target="http://vscb.lge.com:8080/cb/issue/15780196" TargetMode="External"/><Relationship Id="rId98" Type="http://schemas.openxmlformats.org/officeDocument/2006/relationships/hyperlink" Target="http://vscb.lge.com:8080/cb/issue/15240100" TargetMode="External"/><Relationship Id="rId3" Type="http://schemas.openxmlformats.org/officeDocument/2006/relationships/hyperlink" Target="http://vscb.lge.com:8080/cb/issue/15705280" TargetMode="External"/><Relationship Id="rId25" Type="http://schemas.openxmlformats.org/officeDocument/2006/relationships/hyperlink" Target="http://vscb.lge.com:8080/cb/issue/15528345" TargetMode="External"/><Relationship Id="rId46" Type="http://schemas.openxmlformats.org/officeDocument/2006/relationships/hyperlink" Target="http://vscb.lge.com:8080/cb/issue/15528341" TargetMode="External"/><Relationship Id="rId67" Type="http://schemas.openxmlformats.org/officeDocument/2006/relationships/hyperlink" Target="http://vscb.lge.com:8080/cb/issue/15237438" TargetMode="External"/><Relationship Id="rId116" Type="http://schemas.openxmlformats.org/officeDocument/2006/relationships/hyperlink" Target="http://vscb.lge.com:8080/cb/issue/15241981" TargetMode="External"/><Relationship Id="rId20" Type="http://schemas.openxmlformats.org/officeDocument/2006/relationships/hyperlink" Target="http://vscb.lge.com:8080/cb/issue/15241206" TargetMode="External"/><Relationship Id="rId41" Type="http://schemas.openxmlformats.org/officeDocument/2006/relationships/hyperlink" Target="http://vscb.lge.com:8080/cb/issue/15705293" TargetMode="External"/><Relationship Id="rId62" Type="http://schemas.openxmlformats.org/officeDocument/2006/relationships/hyperlink" Target="http://vscb.lge.com:8080/cb/issue/15240759" TargetMode="External"/><Relationship Id="rId83" Type="http://schemas.openxmlformats.org/officeDocument/2006/relationships/hyperlink" Target="http://vscb.lge.com:8080/cb/issue/15240439" TargetMode="External"/><Relationship Id="rId88" Type="http://schemas.openxmlformats.org/officeDocument/2006/relationships/hyperlink" Target="http://vscb.lge.com:8080/cb/issue/15628085" TargetMode="External"/><Relationship Id="rId111" Type="http://schemas.openxmlformats.org/officeDocument/2006/relationships/hyperlink" Target="http://vscb.lge.com:8080/cb/issue/15652905" TargetMode="External"/><Relationship Id="rId15" Type="http://schemas.openxmlformats.org/officeDocument/2006/relationships/hyperlink" Target="http://vscb.lge.com:8080/cb/issue/15705293" TargetMode="External"/><Relationship Id="rId36" Type="http://schemas.openxmlformats.org/officeDocument/2006/relationships/hyperlink" Target="http://vscb.lge.com:8080/cb/issue/15241224" TargetMode="External"/><Relationship Id="rId57" Type="http://schemas.openxmlformats.org/officeDocument/2006/relationships/hyperlink" Target="http://vscb.lge.com:8080/cb/issue/15544644" TargetMode="External"/><Relationship Id="rId106" Type="http://schemas.openxmlformats.org/officeDocument/2006/relationships/hyperlink" Target="http://vscb.lge.com:8080/cb/issue/1555569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G47"/>
  <sheetViews>
    <sheetView showGridLines="0" zoomScaleNormal="100" workbookViewId="0">
      <selection activeCell="C4" sqref="C4:G6"/>
    </sheetView>
  </sheetViews>
  <sheetFormatPr defaultColWidth="9" defaultRowHeight="13.8"/>
  <cols>
    <col min="1" max="1" width="1.88671875" style="2" customWidth="1"/>
    <col min="2" max="2" width="2.88671875" style="2" customWidth="1"/>
    <col min="3" max="3" width="11.33203125" style="29" customWidth="1"/>
    <col min="4" max="4" width="11.33203125" style="4" customWidth="1"/>
    <col min="5" max="5" width="59.88671875" style="2" customWidth="1"/>
    <col min="6" max="6" width="18.88671875" style="2" customWidth="1"/>
    <col min="7" max="7" width="19.109375" style="2" customWidth="1"/>
    <col min="8" max="16384" width="9" style="2"/>
  </cols>
  <sheetData>
    <row r="4" spans="2:7">
      <c r="C4" s="486" t="s">
        <v>5</v>
      </c>
      <c r="D4" s="487"/>
      <c r="E4" s="487"/>
      <c r="F4" s="487"/>
      <c r="G4" s="487"/>
    </row>
    <row r="5" spans="2:7">
      <c r="C5" s="487"/>
      <c r="D5" s="487"/>
      <c r="E5" s="487"/>
      <c r="F5" s="487"/>
      <c r="G5" s="487"/>
    </row>
    <row r="6" spans="2:7">
      <c r="C6" s="487"/>
      <c r="D6" s="487"/>
      <c r="E6" s="487"/>
      <c r="F6" s="487"/>
      <c r="G6" s="487"/>
    </row>
    <row r="7" spans="2:7" ht="27.9" customHeight="1">
      <c r="C7" s="488" t="s">
        <v>24</v>
      </c>
      <c r="D7" s="489"/>
      <c r="E7" s="489"/>
      <c r="F7" s="489"/>
      <c r="G7" s="489"/>
    </row>
    <row r="8" spans="2:7" ht="23.25" customHeight="1">
      <c r="B8" s="3" t="s">
        <v>6</v>
      </c>
      <c r="C8" s="3" t="s">
        <v>7</v>
      </c>
    </row>
    <row r="9" spans="2:7">
      <c r="C9" s="482" t="s">
        <v>8</v>
      </c>
      <c r="D9" s="482"/>
      <c r="E9" s="490" t="s">
        <v>9</v>
      </c>
      <c r="F9" s="490"/>
      <c r="G9" s="490"/>
    </row>
    <row r="10" spans="2:7" ht="43.5" customHeight="1">
      <c r="C10" s="482" t="s">
        <v>10</v>
      </c>
      <c r="D10" s="482"/>
      <c r="E10" s="491" t="s">
        <v>25</v>
      </c>
      <c r="F10" s="492"/>
      <c r="G10" s="492"/>
    </row>
    <row r="11" spans="2:7">
      <c r="C11" s="482" t="s">
        <v>11</v>
      </c>
      <c r="D11" s="482"/>
      <c r="E11" s="483" t="s">
        <v>12</v>
      </c>
      <c r="F11" s="484"/>
      <c r="G11" s="484"/>
    </row>
    <row r="13" spans="2:7" ht="23.25" customHeight="1">
      <c r="B13" s="3" t="s">
        <v>13</v>
      </c>
      <c r="C13" s="3" t="s">
        <v>14</v>
      </c>
    </row>
    <row r="14" spans="2:7">
      <c r="C14" s="5" t="s">
        <v>15</v>
      </c>
      <c r="D14" s="6" t="s">
        <v>16</v>
      </c>
      <c r="E14" s="7" t="s">
        <v>17</v>
      </c>
      <c r="F14" s="8" t="s">
        <v>11</v>
      </c>
      <c r="G14" s="8" t="s">
        <v>1</v>
      </c>
    </row>
    <row r="15" spans="2:7">
      <c r="C15" s="9" t="s">
        <v>18</v>
      </c>
      <c r="D15" s="10">
        <v>43253</v>
      </c>
      <c r="E15" s="11" t="s">
        <v>19</v>
      </c>
      <c r="F15" s="12" t="s">
        <v>20</v>
      </c>
      <c r="G15" s="12"/>
    </row>
    <row r="16" spans="2:7">
      <c r="C16" s="9" t="s">
        <v>21</v>
      </c>
      <c r="D16" s="10">
        <v>43287</v>
      </c>
      <c r="E16" s="11" t="s">
        <v>22</v>
      </c>
      <c r="F16" s="12" t="s">
        <v>20</v>
      </c>
      <c r="G16" s="12"/>
    </row>
    <row r="17" spans="3:7">
      <c r="C17" s="9"/>
      <c r="D17" s="10"/>
      <c r="E17" s="11"/>
      <c r="F17" s="12"/>
      <c r="G17" s="12"/>
    </row>
    <row r="18" spans="3:7">
      <c r="C18" s="13"/>
      <c r="D18" s="14"/>
      <c r="E18" s="15"/>
      <c r="F18" s="16"/>
      <c r="G18" s="16"/>
    </row>
    <row r="19" spans="3:7">
      <c r="C19" s="13"/>
      <c r="D19" s="14"/>
      <c r="E19" s="15"/>
      <c r="F19" s="16"/>
      <c r="G19" s="16"/>
    </row>
    <row r="20" spans="3:7">
      <c r="C20" s="13"/>
      <c r="D20" s="14"/>
      <c r="E20" s="15"/>
      <c r="F20" s="16"/>
      <c r="G20" s="16"/>
    </row>
    <row r="21" spans="3:7">
      <c r="C21" s="13"/>
      <c r="D21" s="14"/>
      <c r="E21" s="15"/>
      <c r="F21" s="16"/>
      <c r="G21" s="16"/>
    </row>
    <row r="22" spans="3:7">
      <c r="C22" s="13"/>
      <c r="D22" s="14"/>
      <c r="E22" s="15"/>
      <c r="F22" s="16"/>
      <c r="G22" s="16"/>
    </row>
    <row r="23" spans="3:7">
      <c r="C23" s="13"/>
      <c r="D23" s="14"/>
      <c r="E23" s="15"/>
      <c r="F23" s="16"/>
      <c r="G23" s="16"/>
    </row>
    <row r="24" spans="3:7">
      <c r="C24" s="13"/>
      <c r="D24" s="17"/>
      <c r="E24" s="18"/>
      <c r="F24" s="19"/>
      <c r="G24" s="16"/>
    </row>
    <row r="25" spans="3:7">
      <c r="C25" s="13"/>
      <c r="D25" s="17"/>
      <c r="E25" s="18"/>
      <c r="F25" s="19"/>
      <c r="G25" s="16"/>
    </row>
    <row r="26" spans="3:7">
      <c r="C26" s="13"/>
      <c r="D26" s="17"/>
      <c r="E26" s="18"/>
      <c r="F26" s="19"/>
      <c r="G26" s="16"/>
    </row>
    <row r="27" spans="3:7">
      <c r="C27" s="13"/>
      <c r="D27" s="17"/>
      <c r="E27" s="18"/>
      <c r="F27" s="19"/>
      <c r="G27" s="16"/>
    </row>
    <row r="28" spans="3:7">
      <c r="C28" s="13"/>
      <c r="D28" s="17"/>
      <c r="E28" s="18"/>
      <c r="F28" s="19"/>
      <c r="G28" s="16"/>
    </row>
    <row r="29" spans="3:7">
      <c r="C29" s="13"/>
      <c r="D29" s="17"/>
      <c r="E29" s="18"/>
      <c r="F29" s="19"/>
      <c r="G29" s="16"/>
    </row>
    <row r="30" spans="3:7">
      <c r="C30" s="13"/>
      <c r="D30" s="17"/>
      <c r="E30" s="18"/>
      <c r="F30" s="19"/>
      <c r="G30" s="16"/>
    </row>
    <row r="31" spans="3:7">
      <c r="C31" s="13"/>
      <c r="D31" s="17"/>
      <c r="E31" s="18"/>
      <c r="F31" s="19"/>
      <c r="G31" s="16"/>
    </row>
    <row r="32" spans="3:7">
      <c r="C32" s="13"/>
      <c r="D32" s="17"/>
      <c r="E32" s="18"/>
      <c r="F32" s="19"/>
      <c r="G32" s="16"/>
    </row>
    <row r="33" spans="2:7">
      <c r="C33" s="13"/>
      <c r="D33" s="17"/>
      <c r="E33" s="18"/>
      <c r="F33" s="19"/>
      <c r="G33" s="16"/>
    </row>
    <row r="34" spans="2:7">
      <c r="C34" s="13"/>
      <c r="D34" s="17"/>
      <c r="E34" s="18"/>
      <c r="F34" s="19"/>
      <c r="G34" s="16"/>
    </row>
    <row r="35" spans="2:7">
      <c r="C35" s="13"/>
      <c r="D35" s="17"/>
      <c r="E35" s="18"/>
      <c r="F35" s="19"/>
      <c r="G35" s="16"/>
    </row>
    <row r="36" spans="2:7">
      <c r="C36" s="13"/>
      <c r="D36" s="17"/>
      <c r="E36" s="18"/>
      <c r="F36" s="19"/>
      <c r="G36" s="16"/>
    </row>
    <row r="37" spans="2:7">
      <c r="C37" s="13"/>
      <c r="D37" s="17"/>
      <c r="E37" s="18"/>
      <c r="F37" s="19"/>
      <c r="G37" s="16"/>
    </row>
    <row r="38" spans="2:7">
      <c r="C38" s="13"/>
      <c r="D38" s="17"/>
      <c r="E38" s="18"/>
      <c r="F38" s="19"/>
      <c r="G38" s="16"/>
    </row>
    <row r="39" spans="2:7">
      <c r="C39" s="13"/>
      <c r="D39" s="17"/>
      <c r="E39" s="18"/>
      <c r="F39" s="19"/>
      <c r="G39" s="16"/>
    </row>
    <row r="40" spans="2:7">
      <c r="C40" s="13"/>
      <c r="D40" s="17"/>
      <c r="E40" s="18"/>
      <c r="F40" s="19"/>
      <c r="G40" s="16"/>
    </row>
    <row r="41" spans="2:7">
      <c r="C41" s="20"/>
      <c r="D41" s="21"/>
      <c r="E41" s="22"/>
      <c r="F41" s="23"/>
      <c r="G41" s="24"/>
    </row>
    <row r="42" spans="2:7">
      <c r="C42" s="5"/>
      <c r="D42" s="6"/>
      <c r="E42" s="7"/>
      <c r="F42" s="8"/>
      <c r="G42" s="8"/>
    </row>
    <row r="43" spans="2:7">
      <c r="C43" s="25"/>
      <c r="D43" s="26"/>
      <c r="E43" s="27"/>
      <c r="F43" s="27"/>
      <c r="G43" s="28"/>
    </row>
    <row r="44" spans="2:7">
      <c r="C44" s="25"/>
      <c r="D44" s="26"/>
      <c r="E44" s="27"/>
      <c r="F44" s="27"/>
      <c r="G44" s="28"/>
    </row>
    <row r="45" spans="2:7">
      <c r="C45" s="25"/>
      <c r="D45" s="26"/>
      <c r="E45" s="27"/>
      <c r="F45" s="27"/>
      <c r="G45" s="28"/>
    </row>
    <row r="46" spans="2:7" ht="14.25" customHeight="1"/>
    <row r="47" spans="2:7" ht="86.25" customHeight="1">
      <c r="B47" s="485" t="s">
        <v>23</v>
      </c>
      <c r="C47" s="485"/>
      <c r="D47" s="485"/>
      <c r="E47" s="485"/>
      <c r="F47" s="485"/>
      <c r="G47" s="485"/>
    </row>
  </sheetData>
  <mergeCells count="9">
    <mergeCell ref="C11:D11"/>
    <mergeCell ref="E11:G11"/>
    <mergeCell ref="B47:G47"/>
    <mergeCell ref="C4:G6"/>
    <mergeCell ref="C7:G7"/>
    <mergeCell ref="C9:D9"/>
    <mergeCell ref="E9:G9"/>
    <mergeCell ref="C10:D10"/>
    <mergeCell ref="E10:G10"/>
  </mergeCells>
  <printOptions horizontalCentered="1"/>
  <pageMargins left="0.51181102362204722" right="0.51181102362204722" top="0.74803149606299213" bottom="0.74803149606299213" header="0.31496062992125984" footer="0.31496062992125984"/>
  <pageSetup paperSize="9" scale="7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9" tint="0.79998168889431442"/>
  </sheetPr>
  <dimension ref="A1:AZ109"/>
  <sheetViews>
    <sheetView zoomScale="55" zoomScaleNormal="55" workbookViewId="0">
      <selection activeCell="I31" sqref="I31"/>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9.6640625" customWidth="1"/>
    <col min="23" max="23" width="11.109375" customWidth="1"/>
    <col min="24" max="24" width="16.7773437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9.44140625" customWidth="1"/>
    <col min="44" max="44" width="13.5546875" customWidth="1"/>
    <col min="45" max="45" width="16.44140625" customWidth="1"/>
    <col min="46" max="46" width="20" customWidth="1"/>
    <col min="47" max="47" width="14.44140625" customWidth="1"/>
    <col min="48" max="48" width="14" customWidth="1"/>
    <col min="49" max="49" width="11.109375" customWidth="1"/>
  </cols>
  <sheetData>
    <row r="1" spans="1:52" ht="20.2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c r="AA1" s="465" t="s">
        <v>530</v>
      </c>
      <c r="AB1" s="465" t="s">
        <v>65</v>
      </c>
    </row>
    <row r="2" spans="1:52">
      <c r="F2" s="32" t="s">
        <v>56</v>
      </c>
      <c r="G2" s="32">
        <f t="shared" ref="G2:G8" si="0">COUNTIF($AO:$AO,$F2)</f>
        <v>25</v>
      </c>
      <c r="I2" s="44" t="s">
        <v>56</v>
      </c>
      <c r="J2" s="32">
        <f t="shared" ref="J2:J7" si="1">COUNTIF($AP:$AP,$I2)</f>
        <v>0</v>
      </c>
      <c r="L2" s="32" t="s">
        <v>56</v>
      </c>
      <c r="M2" s="32">
        <f t="shared" ref="M2:M8" si="2">COUNTIF($AT:$AT,$L2)</f>
        <v>0</v>
      </c>
      <c r="O2" s="44" t="s">
        <v>56</v>
      </c>
      <c r="P2" s="32">
        <f t="shared" ref="P2:P7" si="3">COUNTIF($AU:$AU,$O2)</f>
        <v>0</v>
      </c>
      <c r="R2" s="44" t="s">
        <v>29</v>
      </c>
      <c r="S2" s="32">
        <f t="shared" ref="S2:S8" si="4">COUNTIF($W:$W,$R2)</f>
        <v>25</v>
      </c>
      <c r="X2" s="159" t="s">
        <v>167</v>
      </c>
      <c r="Y2" s="160">
        <f>COUNTIFS($AZ:$AZ,"="&amp;2)</f>
        <v>0</v>
      </c>
      <c r="AA2" s="32" t="s">
        <v>524</v>
      </c>
      <c r="AB2" s="32">
        <f>COUNTIFS($AE:$AE,AA2,$AO:$AO, $F$4)</f>
        <v>0</v>
      </c>
    </row>
    <row r="3" spans="1:52">
      <c r="F3" s="32" t="s">
        <v>61</v>
      </c>
      <c r="G3" s="32">
        <f t="shared" si="0"/>
        <v>0</v>
      </c>
      <c r="I3" s="44" t="s">
        <v>59</v>
      </c>
      <c r="J3" s="32">
        <f t="shared" si="1"/>
        <v>0</v>
      </c>
      <c r="L3" s="32" t="s">
        <v>61</v>
      </c>
      <c r="M3" s="32">
        <f t="shared" si="2"/>
        <v>0</v>
      </c>
      <c r="O3" s="44" t="s">
        <v>59</v>
      </c>
      <c r="P3" s="32">
        <f t="shared" si="3"/>
        <v>0</v>
      </c>
      <c r="R3" s="44" t="s">
        <v>97</v>
      </c>
      <c r="S3" s="32">
        <f t="shared" si="4"/>
        <v>0</v>
      </c>
      <c r="X3" s="159" t="s">
        <v>168</v>
      </c>
      <c r="Y3" s="160">
        <f>COUNTIFS($AZ:$AZ,"="&amp;3)</f>
        <v>0</v>
      </c>
      <c r="AA3" s="32" t="s">
        <v>523</v>
      </c>
      <c r="AB3" s="32">
        <f>COUNTIFS($AE:$AE,AA3,$AO:$AO, $F$4)</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U4" s="158" t="s">
        <v>525</v>
      </c>
      <c r="V4" s="158" t="s">
        <v>65</v>
      </c>
      <c r="X4" s="159" t="s">
        <v>169</v>
      </c>
      <c r="Y4" s="160">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U5" s="32" t="s">
        <v>208</v>
      </c>
      <c r="V5" s="32">
        <f>COUNTIF($AE:$AE,U5)</f>
        <v>9</v>
      </c>
      <c r="X5" s="159" t="s">
        <v>170</v>
      </c>
      <c r="Y5" s="160">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U6" s="32" t="s">
        <v>309</v>
      </c>
      <c r="V6" s="32">
        <f>COUNTIF($AE:$AE,U6)</f>
        <v>16</v>
      </c>
      <c r="X6" s="159" t="s">
        <v>171</v>
      </c>
      <c r="Y6" s="160">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c r="F8" s="32" t="s">
        <v>59</v>
      </c>
      <c r="G8" s="32">
        <f t="shared" si="0"/>
        <v>0</v>
      </c>
      <c r="I8" s="32"/>
      <c r="J8" s="32"/>
      <c r="L8" s="32" t="s">
        <v>59</v>
      </c>
      <c r="M8" s="32">
        <f t="shared" si="2"/>
        <v>0</v>
      </c>
      <c r="O8" s="32"/>
      <c r="P8" s="32"/>
      <c r="R8" s="32" t="s">
        <v>81</v>
      </c>
      <c r="S8" s="32">
        <f t="shared" si="4"/>
        <v>0</v>
      </c>
      <c r="X8" s="159" t="s">
        <v>173</v>
      </c>
      <c r="Y8" s="160">
        <f>COUNTIFS($AZ:$AZ,"="&amp;8)</f>
        <v>0</v>
      </c>
    </row>
    <row r="9" spans="1:52">
      <c r="F9" s="45" t="s">
        <v>67</v>
      </c>
      <c r="G9" s="46">
        <f>COUNTIFS($AC:$AC,"New_TC")</f>
        <v>25</v>
      </c>
      <c r="I9" s="45" t="s">
        <v>100</v>
      </c>
      <c r="J9" s="46">
        <f>COUNTIFS($AC:$AC,"Reuse_Org")</f>
        <v>0</v>
      </c>
      <c r="L9" s="45"/>
      <c r="M9" s="46"/>
      <c r="O9" s="45" t="s">
        <v>101</v>
      </c>
      <c r="P9" s="46">
        <f>COUNTIFS($AC:$AC,"Reuse_Modify")</f>
        <v>0</v>
      </c>
      <c r="R9" s="32"/>
      <c r="S9" s="32"/>
      <c r="X9" s="159" t="s">
        <v>174</v>
      </c>
      <c r="Y9" s="160">
        <f>COUNTIFS($AZ:$AZ,"="&amp;9)</f>
        <v>25</v>
      </c>
    </row>
    <row r="10" spans="1:52">
      <c r="F10" s="45" t="s">
        <v>32</v>
      </c>
      <c r="G10" s="46">
        <f>SUM(G2:G8)</f>
        <v>25</v>
      </c>
      <c r="I10" s="45" t="s">
        <v>70</v>
      </c>
      <c r="J10" s="46">
        <f>SUM(J2:J7)</f>
        <v>0</v>
      </c>
      <c r="L10" s="45" t="s">
        <v>32</v>
      </c>
      <c r="M10" s="46">
        <f>SUM(M2:M8)</f>
        <v>0</v>
      </c>
      <c r="O10" s="45" t="s">
        <v>70</v>
      </c>
      <c r="P10" s="46">
        <f>SUM(P2:P7)</f>
        <v>0</v>
      </c>
      <c r="R10" s="45" t="s">
        <v>70</v>
      </c>
      <c r="S10" s="46">
        <f>SUM(S2:S9)</f>
        <v>25</v>
      </c>
      <c r="X10" s="159" t="s">
        <v>175</v>
      </c>
      <c r="Y10" s="160">
        <f>COUNTIFS($AZ:$AZ,"="&amp;10)</f>
        <v>0</v>
      </c>
    </row>
    <row r="11" spans="1:52">
      <c r="X11" s="159" t="s">
        <v>176</v>
      </c>
      <c r="Y11" s="160">
        <f>COUNTIFS($AZ:$AZ,"="&amp;11)</f>
        <v>0</v>
      </c>
    </row>
    <row r="12" spans="1:52">
      <c r="X12" s="159" t="s">
        <v>177</v>
      </c>
      <c r="Y12" s="160">
        <f>COUNTIFS($AZ:$AZ,"="&amp;12)</f>
        <v>0</v>
      </c>
    </row>
    <row r="13" spans="1:52">
      <c r="D13" s="41"/>
    </row>
    <row r="14" spans="1:52" ht="19.95" customHeight="1">
      <c r="E14" s="56" t="s">
        <v>38</v>
      </c>
      <c r="F14" s="56" t="s">
        <v>39</v>
      </c>
      <c r="G14" s="55" t="s">
        <v>4</v>
      </c>
      <c r="H14" s="55" t="s">
        <v>41</v>
      </c>
      <c r="I14" s="55" t="s">
        <v>77</v>
      </c>
      <c r="J14" s="146" t="s">
        <v>78</v>
      </c>
      <c r="K14" s="55" t="s">
        <v>79</v>
      </c>
      <c r="L14" s="55" t="s">
        <v>80</v>
      </c>
      <c r="M14" s="55" t="s">
        <v>42</v>
      </c>
      <c r="N14" s="146" t="s">
        <v>43</v>
      </c>
      <c r="O14" s="55" t="s">
        <v>31</v>
      </c>
      <c r="P14" s="55" t="s">
        <v>40</v>
      </c>
      <c r="Q14" s="55" t="s">
        <v>84</v>
      </c>
      <c r="R14" s="55" t="s">
        <v>85</v>
      </c>
      <c r="S14" s="55" t="s">
        <v>45</v>
      </c>
      <c r="T14" s="146"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9.95" customHeight="1">
      <c r="E15" s="59"/>
      <c r="F15" s="60"/>
      <c r="G15" s="61"/>
      <c r="H15" s="46" t="s">
        <v>161</v>
      </c>
      <c r="I15" s="46"/>
      <c r="J15" s="124"/>
      <c r="K15" s="46"/>
      <c r="L15" s="46"/>
      <c r="M15" s="46" t="s">
        <v>0</v>
      </c>
      <c r="N15" s="124" t="s">
        <v>0</v>
      </c>
      <c r="O15" s="46" t="s">
        <v>0</v>
      </c>
      <c r="P15" s="46" t="s">
        <v>0</v>
      </c>
      <c r="Q15" s="46" t="s">
        <v>0</v>
      </c>
      <c r="R15" s="46" t="s">
        <v>0</v>
      </c>
      <c r="S15" s="46" t="s">
        <v>140</v>
      </c>
      <c r="T15" s="46" t="s">
        <v>0</v>
      </c>
      <c r="U15" s="46" t="s">
        <v>0</v>
      </c>
      <c r="V15" s="46" t="s">
        <v>0</v>
      </c>
      <c r="W15" s="46" t="s">
        <v>151</v>
      </c>
      <c r="X15" s="46" t="s">
        <v>152</v>
      </c>
      <c r="Y15" s="46"/>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170" t="s">
        <v>51</v>
      </c>
      <c r="AW15" s="153" t="s">
        <v>150</v>
      </c>
      <c r="AX15" s="153" t="s">
        <v>164</v>
      </c>
      <c r="AY15" s="153" t="s">
        <v>165</v>
      </c>
      <c r="AZ15" s="153" t="s">
        <v>162</v>
      </c>
    </row>
    <row r="16" spans="1:52" ht="19.95" customHeight="1">
      <c r="E16" s="100"/>
      <c r="F16" s="97"/>
      <c r="G16" s="324"/>
      <c r="H16" s="568" t="s">
        <v>6367</v>
      </c>
      <c r="I16" s="54" t="s">
        <v>6442</v>
      </c>
      <c r="J16" s="54" t="s">
        <v>6443</v>
      </c>
      <c r="K16" s="299"/>
      <c r="L16" s="299"/>
      <c r="M16" s="299"/>
      <c r="N16" s="53" t="s">
        <v>6392</v>
      </c>
      <c r="O16" s="299"/>
      <c r="P16" s="70"/>
      <c r="Q16" s="54" t="s">
        <v>6394</v>
      </c>
      <c r="R16" s="554" t="s">
        <v>6395</v>
      </c>
      <c r="S16" s="299"/>
      <c r="T16" s="97"/>
      <c r="U16" s="299"/>
      <c r="V16" s="299"/>
      <c r="W16" s="53" t="s">
        <v>29</v>
      </c>
      <c r="X16" s="299"/>
      <c r="Y16" s="70"/>
      <c r="Z16" s="70"/>
      <c r="AA16" s="299"/>
      <c r="AB16" s="299"/>
      <c r="AC16" s="97" t="s">
        <v>141</v>
      </c>
      <c r="AD16" s="32"/>
      <c r="AE16" s="53" t="s">
        <v>209</v>
      </c>
      <c r="AF16" s="142">
        <v>44103</v>
      </c>
      <c r="AG16" s="70"/>
      <c r="AH16" s="70"/>
      <c r="AI16" s="70"/>
      <c r="AJ16" s="70"/>
      <c r="AK16" s="70"/>
      <c r="AL16" s="299"/>
      <c r="AM16" s="53" t="s">
        <v>208</v>
      </c>
      <c r="AN16" s="142">
        <v>44104</v>
      </c>
      <c r="AO16" s="53" t="s">
        <v>56</v>
      </c>
      <c r="AP16" s="97"/>
      <c r="AQ16" s="97"/>
      <c r="AR16" s="97"/>
      <c r="AS16" s="303"/>
      <c r="AT16" s="97"/>
      <c r="AU16" s="97"/>
      <c r="AV16" s="97"/>
      <c r="AW16" s="299"/>
      <c r="AX16" s="299"/>
      <c r="AY16" s="87"/>
      <c r="AZ16" s="32">
        <f>MONTH(AF16)</f>
        <v>9</v>
      </c>
    </row>
    <row r="17" spans="5:52" ht="19.95" customHeight="1">
      <c r="E17" s="100"/>
      <c r="F17" s="97"/>
      <c r="G17" s="100"/>
      <c r="H17" s="568" t="s">
        <v>6368</v>
      </c>
      <c r="I17" s="54" t="s">
        <v>6444</v>
      </c>
      <c r="J17" s="54" t="s">
        <v>6445</v>
      </c>
      <c r="K17" s="299"/>
      <c r="L17" s="299"/>
      <c r="M17" s="299"/>
      <c r="N17" s="53" t="s">
        <v>6392</v>
      </c>
      <c r="O17" s="299"/>
      <c r="P17" s="299"/>
      <c r="Q17" s="54" t="s">
        <v>6396</v>
      </c>
      <c r="R17" s="554" t="s">
        <v>6397</v>
      </c>
      <c r="S17" s="299"/>
      <c r="T17" s="97"/>
      <c r="U17" s="299"/>
      <c r="V17" s="97"/>
      <c r="W17" s="53" t="s">
        <v>29</v>
      </c>
      <c r="X17" s="299"/>
      <c r="Y17" s="70"/>
      <c r="Z17" s="70"/>
      <c r="AA17" s="299"/>
      <c r="AB17" s="299"/>
      <c r="AC17" s="97" t="s">
        <v>141</v>
      </c>
      <c r="AD17" s="32"/>
      <c r="AE17" s="53" t="s">
        <v>209</v>
      </c>
      <c r="AF17" s="142">
        <v>44103</v>
      </c>
      <c r="AG17" s="70"/>
      <c r="AH17" s="70"/>
      <c r="AI17" s="70"/>
      <c r="AJ17" s="70"/>
      <c r="AK17" s="70"/>
      <c r="AL17" s="299"/>
      <c r="AM17" s="53" t="s">
        <v>208</v>
      </c>
      <c r="AN17" s="142">
        <v>44104</v>
      </c>
      <c r="AO17" s="53" t="s">
        <v>56</v>
      </c>
      <c r="AP17" s="97"/>
      <c r="AQ17" s="97"/>
      <c r="AR17" s="97"/>
      <c r="AS17" s="303"/>
      <c r="AT17" s="97"/>
      <c r="AU17" s="97"/>
      <c r="AV17" s="97"/>
      <c r="AW17" s="299"/>
      <c r="AX17" s="299"/>
      <c r="AY17" s="87"/>
      <c r="AZ17" s="32">
        <f t="shared" ref="AZ17:AZ40" si="5">MONTH(AF17)</f>
        <v>9</v>
      </c>
    </row>
    <row r="18" spans="5:52" ht="19.95" customHeight="1">
      <c r="E18" s="100"/>
      <c r="F18" s="97"/>
      <c r="G18" s="324"/>
      <c r="H18" s="568" t="s">
        <v>6369</v>
      </c>
      <c r="I18" s="54" t="s">
        <v>6446</v>
      </c>
      <c r="J18" s="54" t="s">
        <v>6447</v>
      </c>
      <c r="K18" s="299"/>
      <c r="L18" s="299"/>
      <c r="M18" s="299"/>
      <c r="N18" s="53" t="s">
        <v>6392</v>
      </c>
      <c r="O18" s="299"/>
      <c r="P18" s="299"/>
      <c r="Q18" s="54" t="s">
        <v>6398</v>
      </c>
      <c r="R18" s="554" t="s">
        <v>6399</v>
      </c>
      <c r="S18" s="299"/>
      <c r="T18" s="97"/>
      <c r="U18" s="299"/>
      <c r="V18" s="97"/>
      <c r="W18" s="53" t="s">
        <v>29</v>
      </c>
      <c r="X18" s="299"/>
      <c r="Y18" s="70"/>
      <c r="Z18" s="70"/>
      <c r="AA18" s="299"/>
      <c r="AB18" s="299"/>
      <c r="AC18" s="97" t="s">
        <v>141</v>
      </c>
      <c r="AD18" s="32"/>
      <c r="AE18" s="53" t="s">
        <v>209</v>
      </c>
      <c r="AF18" s="142">
        <v>44103</v>
      </c>
      <c r="AG18" s="70"/>
      <c r="AH18" s="70"/>
      <c r="AI18" s="70"/>
      <c r="AJ18" s="70"/>
      <c r="AK18" s="70"/>
      <c r="AL18" s="299"/>
      <c r="AM18" s="53" t="s">
        <v>208</v>
      </c>
      <c r="AN18" s="142">
        <v>44104</v>
      </c>
      <c r="AO18" s="53" t="s">
        <v>56</v>
      </c>
      <c r="AP18" s="97"/>
      <c r="AQ18" s="97"/>
      <c r="AR18" s="97"/>
      <c r="AS18" s="303"/>
      <c r="AT18" s="97"/>
      <c r="AU18" s="97"/>
      <c r="AV18" s="97"/>
      <c r="AW18" s="299"/>
      <c r="AX18" s="299"/>
      <c r="AY18" s="87"/>
      <c r="AZ18" s="32">
        <f t="shared" si="5"/>
        <v>9</v>
      </c>
    </row>
    <row r="19" spans="5:52" ht="19.95" customHeight="1">
      <c r="E19" s="100"/>
      <c r="F19" s="97"/>
      <c r="G19" s="324"/>
      <c r="H19" s="568" t="s">
        <v>6370</v>
      </c>
      <c r="I19" s="54" t="s">
        <v>6448</v>
      </c>
      <c r="J19" s="54" t="s">
        <v>6449</v>
      </c>
      <c r="K19" s="299"/>
      <c r="L19" s="299"/>
      <c r="M19" s="299"/>
      <c r="N19" s="53" t="s">
        <v>6392</v>
      </c>
      <c r="O19" s="299"/>
      <c r="P19" s="299"/>
      <c r="Q19" s="54" t="s">
        <v>6398</v>
      </c>
      <c r="R19" s="554" t="s">
        <v>6400</v>
      </c>
      <c r="S19" s="299"/>
      <c r="T19" s="97"/>
      <c r="U19" s="299"/>
      <c r="V19" s="97"/>
      <c r="W19" s="53" t="s">
        <v>29</v>
      </c>
      <c r="X19" s="299"/>
      <c r="Y19" s="70"/>
      <c r="Z19" s="70"/>
      <c r="AA19" s="299"/>
      <c r="AB19" s="299"/>
      <c r="AC19" s="97" t="s">
        <v>141</v>
      </c>
      <c r="AD19" s="32"/>
      <c r="AE19" s="53" t="s">
        <v>209</v>
      </c>
      <c r="AF19" s="142">
        <v>44103</v>
      </c>
      <c r="AG19" s="70"/>
      <c r="AH19" s="70"/>
      <c r="AI19" s="70"/>
      <c r="AJ19" s="70"/>
      <c r="AK19" s="70"/>
      <c r="AL19" s="299"/>
      <c r="AM19" s="53" t="s">
        <v>208</v>
      </c>
      <c r="AN19" s="142">
        <v>44104</v>
      </c>
      <c r="AO19" s="53" t="s">
        <v>56</v>
      </c>
      <c r="AP19" s="97"/>
      <c r="AQ19" s="97"/>
      <c r="AR19" s="97"/>
      <c r="AS19" s="303"/>
      <c r="AT19" s="97"/>
      <c r="AU19" s="97"/>
      <c r="AV19" s="97"/>
      <c r="AW19" s="299"/>
      <c r="AX19" s="299"/>
      <c r="AY19" s="87"/>
      <c r="AZ19" s="32">
        <f t="shared" si="5"/>
        <v>9</v>
      </c>
    </row>
    <row r="20" spans="5:52" ht="19.95" customHeight="1">
      <c r="E20" s="100"/>
      <c r="F20" s="97"/>
      <c r="G20" s="324"/>
      <c r="H20" s="568" t="s">
        <v>6371</v>
      </c>
      <c r="I20" s="54" t="s">
        <v>6450</v>
      </c>
      <c r="J20" s="54" t="s">
        <v>6451</v>
      </c>
      <c r="K20" s="299"/>
      <c r="L20" s="299"/>
      <c r="M20" s="299"/>
      <c r="N20" s="53" t="s">
        <v>6392</v>
      </c>
      <c r="O20" s="299"/>
      <c r="P20" s="299"/>
      <c r="Q20" s="54" t="s">
        <v>6401</v>
      </c>
      <c r="R20" s="554" t="s">
        <v>6402</v>
      </c>
      <c r="S20" s="299"/>
      <c r="T20" s="97"/>
      <c r="U20" s="299"/>
      <c r="V20" s="97"/>
      <c r="W20" s="53" t="s">
        <v>29</v>
      </c>
      <c r="X20" s="299"/>
      <c r="Y20" s="70"/>
      <c r="Z20" s="70"/>
      <c r="AA20" s="299"/>
      <c r="AB20" s="299"/>
      <c r="AC20" s="97" t="s">
        <v>141</v>
      </c>
      <c r="AD20" s="32"/>
      <c r="AE20" s="53" t="s">
        <v>209</v>
      </c>
      <c r="AF20" s="142">
        <v>44103</v>
      </c>
      <c r="AG20" s="70"/>
      <c r="AH20" s="70"/>
      <c r="AI20" s="70"/>
      <c r="AJ20" s="70"/>
      <c r="AK20" s="70"/>
      <c r="AL20" s="299"/>
      <c r="AM20" s="53" t="s">
        <v>208</v>
      </c>
      <c r="AN20" s="142">
        <v>44104</v>
      </c>
      <c r="AO20" s="53" t="s">
        <v>56</v>
      </c>
      <c r="AP20" s="97"/>
      <c r="AQ20" s="97"/>
      <c r="AR20" s="97"/>
      <c r="AS20" s="303"/>
      <c r="AT20" s="97"/>
      <c r="AU20" s="97"/>
      <c r="AV20" s="97"/>
      <c r="AW20" s="299"/>
      <c r="AX20" s="299"/>
      <c r="AY20" s="87"/>
      <c r="AZ20" s="32">
        <f t="shared" si="5"/>
        <v>9</v>
      </c>
    </row>
    <row r="21" spans="5:52" ht="19.95" customHeight="1">
      <c r="E21" s="100"/>
      <c r="F21" s="97"/>
      <c r="G21" s="324"/>
      <c r="H21" s="568" t="s">
        <v>6372</v>
      </c>
      <c r="I21" s="54" t="s">
        <v>6452</v>
      </c>
      <c r="J21" s="54" t="s">
        <v>6453</v>
      </c>
      <c r="K21" s="299"/>
      <c r="L21" s="299"/>
      <c r="M21" s="299"/>
      <c r="N21" s="53" t="s">
        <v>6392</v>
      </c>
      <c r="O21" s="299"/>
      <c r="P21" s="299"/>
      <c r="Q21" s="54" t="s">
        <v>6403</v>
      </c>
      <c r="R21" s="554" t="s">
        <v>6404</v>
      </c>
      <c r="S21" s="299"/>
      <c r="T21" s="97"/>
      <c r="U21" s="299"/>
      <c r="V21" s="97"/>
      <c r="W21" s="53" t="s">
        <v>29</v>
      </c>
      <c r="X21" s="299"/>
      <c r="Y21" s="70"/>
      <c r="Z21" s="70"/>
      <c r="AA21" s="299"/>
      <c r="AB21" s="299"/>
      <c r="AC21" s="97" t="s">
        <v>141</v>
      </c>
      <c r="AD21" s="32"/>
      <c r="AE21" s="53" t="s">
        <v>209</v>
      </c>
      <c r="AF21" s="142">
        <v>44103</v>
      </c>
      <c r="AG21" s="70"/>
      <c r="AH21" s="70"/>
      <c r="AI21" s="70"/>
      <c r="AJ21" s="70"/>
      <c r="AK21" s="70"/>
      <c r="AL21" s="299"/>
      <c r="AM21" s="53" t="s">
        <v>208</v>
      </c>
      <c r="AN21" s="142">
        <v>44104</v>
      </c>
      <c r="AO21" s="53" t="s">
        <v>56</v>
      </c>
      <c r="AP21" s="97"/>
      <c r="AQ21" s="97"/>
      <c r="AR21" s="97"/>
      <c r="AS21" s="303"/>
      <c r="AT21" s="97"/>
      <c r="AU21" s="97"/>
      <c r="AV21" s="97"/>
      <c r="AW21" s="299"/>
      <c r="AX21" s="299"/>
      <c r="AY21" s="87"/>
      <c r="AZ21" s="32">
        <f t="shared" si="5"/>
        <v>9</v>
      </c>
    </row>
    <row r="22" spans="5:52" ht="19.95" customHeight="1">
      <c r="E22" s="100"/>
      <c r="F22" s="97"/>
      <c r="G22" s="324"/>
      <c r="H22" s="568" t="s">
        <v>6373</v>
      </c>
      <c r="I22" s="54" t="s">
        <v>6454</v>
      </c>
      <c r="J22" s="54" t="s">
        <v>6455</v>
      </c>
      <c r="K22" s="299"/>
      <c r="L22" s="299"/>
      <c r="M22" s="299"/>
      <c r="N22" s="53" t="s">
        <v>6392</v>
      </c>
      <c r="O22" s="299"/>
      <c r="P22" s="299"/>
      <c r="Q22" s="54" t="s">
        <v>6405</v>
      </c>
      <c r="R22" s="554" t="s">
        <v>6406</v>
      </c>
      <c r="S22" s="299"/>
      <c r="T22" s="97"/>
      <c r="U22" s="299"/>
      <c r="V22" s="97"/>
      <c r="W22" s="53" t="s">
        <v>29</v>
      </c>
      <c r="X22" s="299"/>
      <c r="Y22" s="70"/>
      <c r="Z22" s="70"/>
      <c r="AA22" s="299"/>
      <c r="AB22" s="299"/>
      <c r="AC22" s="97" t="s">
        <v>141</v>
      </c>
      <c r="AD22" s="32"/>
      <c r="AE22" s="53" t="s">
        <v>209</v>
      </c>
      <c r="AF22" s="142">
        <v>44103</v>
      </c>
      <c r="AG22" s="70"/>
      <c r="AH22" s="70"/>
      <c r="AI22" s="70"/>
      <c r="AJ22" s="70"/>
      <c r="AK22" s="70"/>
      <c r="AL22" s="299"/>
      <c r="AM22" s="53" t="s">
        <v>208</v>
      </c>
      <c r="AN22" s="142">
        <v>44104</v>
      </c>
      <c r="AO22" s="53" t="s">
        <v>56</v>
      </c>
      <c r="AP22" s="97"/>
      <c r="AQ22" s="97"/>
      <c r="AR22" s="97"/>
      <c r="AS22" s="303"/>
      <c r="AT22" s="97"/>
      <c r="AU22" s="97"/>
      <c r="AV22" s="97"/>
      <c r="AW22" s="299"/>
      <c r="AX22" s="299"/>
      <c r="AY22" s="87"/>
      <c r="AZ22" s="32">
        <f t="shared" si="5"/>
        <v>9</v>
      </c>
    </row>
    <row r="23" spans="5:52" ht="19.95" customHeight="1">
      <c r="E23" s="100"/>
      <c r="F23" s="97"/>
      <c r="G23" s="324"/>
      <c r="H23" s="568" t="s">
        <v>6374</v>
      </c>
      <c r="I23" s="54" t="s">
        <v>6456</v>
      </c>
      <c r="J23" s="54" t="s">
        <v>6457</v>
      </c>
      <c r="K23" s="299"/>
      <c r="L23" s="299"/>
      <c r="M23" s="299"/>
      <c r="N23" s="53" t="s">
        <v>6392</v>
      </c>
      <c r="O23" s="299"/>
      <c r="P23" s="299"/>
      <c r="Q23" s="54" t="s">
        <v>6407</v>
      </c>
      <c r="R23" s="554" t="s">
        <v>6408</v>
      </c>
      <c r="S23" s="299"/>
      <c r="T23" s="97"/>
      <c r="U23" s="299"/>
      <c r="V23" s="97"/>
      <c r="W23" s="53" t="s">
        <v>29</v>
      </c>
      <c r="X23" s="299"/>
      <c r="Y23" s="70"/>
      <c r="Z23" s="70"/>
      <c r="AA23" s="299"/>
      <c r="AB23" s="299"/>
      <c r="AC23" s="97" t="s">
        <v>141</v>
      </c>
      <c r="AD23" s="32"/>
      <c r="AE23" s="53" t="s">
        <v>209</v>
      </c>
      <c r="AF23" s="142">
        <v>44103</v>
      </c>
      <c r="AG23" s="70"/>
      <c r="AH23" s="70"/>
      <c r="AI23" s="70"/>
      <c r="AJ23" s="70"/>
      <c r="AK23" s="70"/>
      <c r="AL23" s="299"/>
      <c r="AM23" s="53" t="s">
        <v>208</v>
      </c>
      <c r="AN23" s="142">
        <v>44104</v>
      </c>
      <c r="AO23" s="53" t="s">
        <v>56</v>
      </c>
      <c r="AP23" s="97"/>
      <c r="AQ23" s="97"/>
      <c r="AR23" s="97"/>
      <c r="AS23" s="303"/>
      <c r="AT23" s="97"/>
      <c r="AU23" s="97"/>
      <c r="AV23" s="97"/>
      <c r="AW23" s="299"/>
      <c r="AX23" s="299"/>
      <c r="AY23" s="87"/>
      <c r="AZ23" s="32">
        <f t="shared" si="5"/>
        <v>9</v>
      </c>
    </row>
    <row r="24" spans="5:52" ht="19.95" customHeight="1">
      <c r="E24" s="100"/>
      <c r="F24" s="299"/>
      <c r="G24" s="324"/>
      <c r="H24" s="568" t="s">
        <v>6375</v>
      </c>
      <c r="I24" s="54" t="s">
        <v>6458</v>
      </c>
      <c r="J24" s="54" t="s">
        <v>6459</v>
      </c>
      <c r="K24" s="299"/>
      <c r="L24" s="299"/>
      <c r="M24" s="299"/>
      <c r="N24" s="53" t="s">
        <v>6392</v>
      </c>
      <c r="O24" s="299"/>
      <c r="P24" s="299"/>
      <c r="Q24" s="54" t="s">
        <v>6409</v>
      </c>
      <c r="R24" s="554" t="s">
        <v>6410</v>
      </c>
      <c r="S24" s="299"/>
      <c r="T24" s="97"/>
      <c r="U24" s="299"/>
      <c r="V24" s="97"/>
      <c r="W24" s="53" t="s">
        <v>29</v>
      </c>
      <c r="X24" s="299"/>
      <c r="Y24" s="70"/>
      <c r="Z24" s="70"/>
      <c r="AA24" s="299"/>
      <c r="AB24" s="299"/>
      <c r="AC24" s="97" t="s">
        <v>141</v>
      </c>
      <c r="AD24" s="32"/>
      <c r="AE24" s="53" t="s">
        <v>209</v>
      </c>
      <c r="AF24" s="142">
        <v>44103</v>
      </c>
      <c r="AG24" s="70"/>
      <c r="AH24" s="70"/>
      <c r="AI24" s="70"/>
      <c r="AJ24" s="70"/>
      <c r="AK24" s="70"/>
      <c r="AL24" s="299"/>
      <c r="AM24" s="53" t="s">
        <v>208</v>
      </c>
      <c r="AN24" s="142">
        <v>44104</v>
      </c>
      <c r="AO24" s="53" t="s">
        <v>56</v>
      </c>
      <c r="AP24" s="97"/>
      <c r="AQ24" s="97"/>
      <c r="AR24" s="97"/>
      <c r="AS24" s="303"/>
      <c r="AT24" s="97"/>
      <c r="AU24" s="97"/>
      <c r="AV24" s="97"/>
      <c r="AW24" s="299"/>
      <c r="AX24" s="299"/>
      <c r="AY24" s="87"/>
      <c r="AZ24" s="32">
        <f t="shared" si="5"/>
        <v>9</v>
      </c>
    </row>
    <row r="25" spans="5:52" ht="19.95" customHeight="1">
      <c r="E25" s="299"/>
      <c r="F25" s="299"/>
      <c r="G25" s="299"/>
      <c r="H25" s="568" t="s">
        <v>6376</v>
      </c>
      <c r="I25" s="54" t="s">
        <v>6460</v>
      </c>
      <c r="J25" s="54" t="s">
        <v>6461</v>
      </c>
      <c r="K25" s="299"/>
      <c r="L25" s="299"/>
      <c r="M25" s="299"/>
      <c r="N25" s="53" t="s">
        <v>6393</v>
      </c>
      <c r="O25" s="299"/>
      <c r="P25" s="299"/>
      <c r="Q25" s="54" t="s">
        <v>6411</v>
      </c>
      <c r="R25" s="554" t="s">
        <v>6412</v>
      </c>
      <c r="S25" s="299"/>
      <c r="T25" s="97"/>
      <c r="U25" s="299"/>
      <c r="V25" s="299"/>
      <c r="W25" s="53" t="s">
        <v>29</v>
      </c>
      <c r="X25" s="299"/>
      <c r="Y25" s="70"/>
      <c r="Z25" s="70"/>
      <c r="AA25" s="299"/>
      <c r="AB25" s="299"/>
      <c r="AC25" s="97" t="s">
        <v>141</v>
      </c>
      <c r="AD25" s="32"/>
      <c r="AE25" s="53" t="s">
        <v>209</v>
      </c>
      <c r="AF25" s="142">
        <v>44103</v>
      </c>
      <c r="AG25" s="70"/>
      <c r="AH25" s="70"/>
      <c r="AI25" s="70"/>
      <c r="AJ25" s="70"/>
      <c r="AK25" s="70"/>
      <c r="AL25" s="299"/>
      <c r="AM25" s="53" t="s">
        <v>208</v>
      </c>
      <c r="AN25" s="142">
        <v>44104</v>
      </c>
      <c r="AO25" s="53" t="s">
        <v>56</v>
      </c>
      <c r="AP25" s="97"/>
      <c r="AQ25" s="97"/>
      <c r="AR25" s="97"/>
      <c r="AS25" s="303"/>
      <c r="AT25" s="97"/>
      <c r="AU25" s="97"/>
      <c r="AV25" s="97"/>
      <c r="AW25" s="299"/>
      <c r="AX25" s="299"/>
      <c r="AY25" s="87"/>
      <c r="AZ25" s="32">
        <f t="shared" si="5"/>
        <v>9</v>
      </c>
    </row>
    <row r="26" spans="5:52" ht="19.95" customHeight="1">
      <c r="E26" s="100"/>
      <c r="F26" s="299"/>
      <c r="G26" s="324"/>
      <c r="H26" s="593" t="s">
        <v>6377</v>
      </c>
      <c r="I26" s="556" t="s">
        <v>6462</v>
      </c>
      <c r="J26" s="556" t="s">
        <v>6463</v>
      </c>
      <c r="K26" s="299"/>
      <c r="L26" s="299"/>
      <c r="M26" s="299"/>
      <c r="N26" s="406" t="s">
        <v>6393</v>
      </c>
      <c r="O26" s="299"/>
      <c r="P26" s="299"/>
      <c r="Q26" s="556" t="s">
        <v>6413</v>
      </c>
      <c r="R26" s="562" t="s">
        <v>6414</v>
      </c>
      <c r="S26" s="299"/>
      <c r="T26" s="97"/>
      <c r="U26" s="299"/>
      <c r="V26" s="97"/>
      <c r="W26" s="406" t="s">
        <v>29</v>
      </c>
      <c r="X26" s="299"/>
      <c r="Y26" s="70"/>
      <c r="Z26" s="70"/>
      <c r="AA26" s="299"/>
      <c r="AB26" s="299"/>
      <c r="AC26" s="97" t="s">
        <v>141</v>
      </c>
      <c r="AD26" s="32"/>
      <c r="AE26" s="406" t="s">
        <v>209</v>
      </c>
      <c r="AF26" s="404">
        <v>44103</v>
      </c>
      <c r="AG26" s="70"/>
      <c r="AH26" s="70"/>
      <c r="AI26" s="70"/>
      <c r="AJ26" s="70"/>
      <c r="AK26" s="70"/>
      <c r="AL26" s="299"/>
      <c r="AM26" s="406" t="s">
        <v>208</v>
      </c>
      <c r="AN26" s="142">
        <v>44104</v>
      </c>
      <c r="AO26" s="406" t="s">
        <v>56</v>
      </c>
      <c r="AP26" s="97"/>
      <c r="AQ26" s="97"/>
      <c r="AR26" s="97"/>
      <c r="AS26" s="303"/>
      <c r="AT26" s="97"/>
      <c r="AU26" s="97"/>
      <c r="AV26" s="97"/>
      <c r="AW26" s="299"/>
      <c r="AX26" s="299"/>
      <c r="AY26" s="87"/>
      <c r="AZ26" s="32">
        <f t="shared" si="5"/>
        <v>9</v>
      </c>
    </row>
    <row r="27" spans="5:52" ht="19.95" customHeight="1">
      <c r="E27" s="299"/>
      <c r="F27" s="299"/>
      <c r="G27" s="299"/>
      <c r="H27" s="568" t="s">
        <v>6378</v>
      </c>
      <c r="I27" s="54" t="s">
        <v>6464</v>
      </c>
      <c r="J27" s="54" t="s">
        <v>6465</v>
      </c>
      <c r="K27" s="299"/>
      <c r="L27" s="299"/>
      <c r="M27" s="299"/>
      <c r="N27" s="53" t="s">
        <v>6392</v>
      </c>
      <c r="O27" s="299"/>
      <c r="P27" s="299"/>
      <c r="Q27" s="54" t="s">
        <v>6415</v>
      </c>
      <c r="R27" s="554" t="s">
        <v>6416</v>
      </c>
      <c r="S27" s="299"/>
      <c r="T27" s="97"/>
      <c r="U27" s="299"/>
      <c r="V27" s="299"/>
      <c r="W27" s="53" t="s">
        <v>29</v>
      </c>
      <c r="X27" s="299"/>
      <c r="Y27" s="70"/>
      <c r="Z27" s="70"/>
      <c r="AA27" s="299"/>
      <c r="AB27" s="299"/>
      <c r="AC27" s="97" t="s">
        <v>141</v>
      </c>
      <c r="AD27" s="32"/>
      <c r="AE27" s="53" t="s">
        <v>209</v>
      </c>
      <c r="AF27" s="142">
        <v>44103</v>
      </c>
      <c r="AG27" s="70"/>
      <c r="AH27" s="70"/>
      <c r="AI27" s="70"/>
      <c r="AJ27" s="70"/>
      <c r="AK27" s="70"/>
      <c r="AL27" s="299"/>
      <c r="AM27" s="53" t="s">
        <v>208</v>
      </c>
      <c r="AN27" s="142">
        <v>44104</v>
      </c>
      <c r="AO27" s="53" t="s">
        <v>56</v>
      </c>
      <c r="AP27" s="97"/>
      <c r="AQ27" s="97"/>
      <c r="AR27" s="97"/>
      <c r="AS27" s="303"/>
      <c r="AT27" s="97"/>
      <c r="AU27" s="139"/>
      <c r="AV27" s="97"/>
      <c r="AW27" s="299"/>
      <c r="AX27" s="299"/>
      <c r="AY27" s="87"/>
      <c r="AZ27" s="32">
        <f t="shared" si="5"/>
        <v>9</v>
      </c>
    </row>
    <row r="28" spans="5:52" ht="19.95" customHeight="1">
      <c r="E28" s="299"/>
      <c r="F28" s="299"/>
      <c r="G28" s="299"/>
      <c r="H28" s="568" t="s">
        <v>6379</v>
      </c>
      <c r="I28" s="54" t="s">
        <v>6466</v>
      </c>
      <c r="J28" s="54" t="s">
        <v>6467</v>
      </c>
      <c r="K28" s="299"/>
      <c r="L28" s="299"/>
      <c r="M28" s="299"/>
      <c r="N28" s="53" t="s">
        <v>6392</v>
      </c>
      <c r="O28" s="299"/>
      <c r="P28" s="299"/>
      <c r="Q28" s="54" t="s">
        <v>6415</v>
      </c>
      <c r="R28" s="554" t="s">
        <v>6417</v>
      </c>
      <c r="S28" s="299"/>
      <c r="T28" s="97"/>
      <c r="U28" s="299"/>
      <c r="V28" s="299"/>
      <c r="W28" s="53" t="s">
        <v>29</v>
      </c>
      <c r="X28" s="299"/>
      <c r="Y28" s="70"/>
      <c r="Z28" s="70"/>
      <c r="AA28" s="299"/>
      <c r="AB28" s="299"/>
      <c r="AC28" s="97" t="s">
        <v>141</v>
      </c>
      <c r="AD28" s="32"/>
      <c r="AE28" s="53" t="s">
        <v>209</v>
      </c>
      <c r="AF28" s="142">
        <v>44103</v>
      </c>
      <c r="AG28" s="70"/>
      <c r="AH28" s="70"/>
      <c r="AI28" s="70"/>
      <c r="AJ28" s="70"/>
      <c r="AK28" s="70"/>
      <c r="AL28" s="299"/>
      <c r="AM28" s="53" t="s">
        <v>208</v>
      </c>
      <c r="AN28" s="142">
        <v>44104</v>
      </c>
      <c r="AO28" s="53" t="s">
        <v>56</v>
      </c>
      <c r="AP28" s="97"/>
      <c r="AQ28" s="97"/>
      <c r="AR28" s="97"/>
      <c r="AS28" s="97"/>
      <c r="AT28" s="97"/>
      <c r="AU28" s="97"/>
      <c r="AV28" s="97"/>
      <c r="AW28" s="299"/>
      <c r="AX28" s="299"/>
      <c r="AY28" s="87"/>
      <c r="AZ28" s="32">
        <f t="shared" si="5"/>
        <v>9</v>
      </c>
    </row>
    <row r="29" spans="5:52" ht="19.95" customHeight="1">
      <c r="E29" s="100"/>
      <c r="F29" s="299"/>
      <c r="G29" s="324"/>
      <c r="H29" s="568" t="s">
        <v>6380</v>
      </c>
      <c r="I29" s="54" t="s">
        <v>6468</v>
      </c>
      <c r="J29" s="54" t="s">
        <v>6469</v>
      </c>
      <c r="K29" s="299"/>
      <c r="L29" s="299"/>
      <c r="M29" s="299"/>
      <c r="N29" s="53" t="s">
        <v>6392</v>
      </c>
      <c r="O29" s="299"/>
      <c r="P29" s="299"/>
      <c r="Q29" s="54" t="s">
        <v>6418</v>
      </c>
      <c r="R29" s="554" t="s">
        <v>6419</v>
      </c>
      <c r="S29" s="299"/>
      <c r="T29" s="97"/>
      <c r="U29" s="299"/>
      <c r="V29" s="97"/>
      <c r="W29" s="53" t="s">
        <v>29</v>
      </c>
      <c r="X29" s="299"/>
      <c r="Y29" s="70"/>
      <c r="Z29" s="70"/>
      <c r="AA29" s="299"/>
      <c r="AB29" s="299"/>
      <c r="AC29" s="97" t="s">
        <v>141</v>
      </c>
      <c r="AD29" s="32"/>
      <c r="AE29" s="53" t="s">
        <v>209</v>
      </c>
      <c r="AF29" s="142">
        <v>44103</v>
      </c>
      <c r="AG29" s="70"/>
      <c r="AH29" s="70"/>
      <c r="AI29" s="70"/>
      <c r="AJ29" s="70"/>
      <c r="AK29" s="70"/>
      <c r="AL29" s="299"/>
      <c r="AM29" s="53" t="s">
        <v>208</v>
      </c>
      <c r="AN29" s="142">
        <v>44104</v>
      </c>
      <c r="AO29" s="53" t="s">
        <v>56</v>
      </c>
      <c r="AP29" s="97"/>
      <c r="AQ29" s="331"/>
      <c r="AR29" s="97"/>
      <c r="AS29" s="303"/>
      <c r="AT29" s="97"/>
      <c r="AU29" s="139"/>
      <c r="AV29" s="97"/>
      <c r="AW29" s="299"/>
      <c r="AX29" s="299"/>
      <c r="AY29" s="87"/>
      <c r="AZ29" s="32">
        <f t="shared" si="5"/>
        <v>9</v>
      </c>
    </row>
    <row r="30" spans="5:52" ht="19.95" customHeight="1">
      <c r="E30" s="100"/>
      <c r="F30" s="299"/>
      <c r="G30" s="324"/>
      <c r="H30" s="568" t="s">
        <v>6381</v>
      </c>
      <c r="I30" s="54" t="s">
        <v>6470</v>
      </c>
      <c r="J30" s="54" t="s">
        <v>6471</v>
      </c>
      <c r="K30" s="299"/>
      <c r="L30" s="299"/>
      <c r="M30" s="299"/>
      <c r="N30" s="53" t="s">
        <v>6392</v>
      </c>
      <c r="O30" s="299"/>
      <c r="P30" s="299"/>
      <c r="Q30" s="54" t="s">
        <v>6420</v>
      </c>
      <c r="R30" s="554" t="s">
        <v>6421</v>
      </c>
      <c r="S30" s="299"/>
      <c r="T30" s="97"/>
      <c r="U30" s="299"/>
      <c r="V30" s="97"/>
      <c r="W30" s="53" t="s">
        <v>29</v>
      </c>
      <c r="X30" s="299"/>
      <c r="Y30" s="70"/>
      <c r="Z30" s="70"/>
      <c r="AA30" s="299"/>
      <c r="AB30" s="299"/>
      <c r="AC30" s="97" t="s">
        <v>141</v>
      </c>
      <c r="AD30" s="32"/>
      <c r="AE30" s="53" t="s">
        <v>209</v>
      </c>
      <c r="AF30" s="142">
        <v>44103</v>
      </c>
      <c r="AG30" s="70"/>
      <c r="AH30" s="70"/>
      <c r="AI30" s="70"/>
      <c r="AJ30" s="70"/>
      <c r="AK30" s="70"/>
      <c r="AL30" s="299"/>
      <c r="AM30" s="53" t="s">
        <v>208</v>
      </c>
      <c r="AN30" s="142">
        <v>44104</v>
      </c>
      <c r="AO30" s="53" t="s">
        <v>56</v>
      </c>
      <c r="AP30" s="97"/>
      <c r="AQ30" s="97"/>
      <c r="AR30" s="97"/>
      <c r="AS30" s="97"/>
      <c r="AT30" s="97"/>
      <c r="AU30" s="139"/>
      <c r="AV30" s="97"/>
      <c r="AW30" s="299"/>
      <c r="AX30" s="299"/>
      <c r="AY30" s="87"/>
      <c r="AZ30" s="32">
        <f t="shared" si="5"/>
        <v>9</v>
      </c>
    </row>
    <row r="31" spans="5:52" ht="19.95" customHeight="1">
      <c r="E31" s="100"/>
      <c r="F31" s="299"/>
      <c r="G31" s="324"/>
      <c r="H31" s="568" t="s">
        <v>6382</v>
      </c>
      <c r="I31" s="54" t="s">
        <v>6472</v>
      </c>
      <c r="J31" s="54" t="s">
        <v>6473</v>
      </c>
      <c r="K31" s="299"/>
      <c r="L31" s="299"/>
      <c r="M31" s="299"/>
      <c r="N31" s="53" t="s">
        <v>6392</v>
      </c>
      <c r="O31" s="299"/>
      <c r="P31" s="299"/>
      <c r="Q31" s="54" t="s">
        <v>6422</v>
      </c>
      <c r="R31" s="554" t="s">
        <v>6423</v>
      </c>
      <c r="S31" s="299"/>
      <c r="T31" s="97"/>
      <c r="U31" s="299"/>
      <c r="V31" s="97"/>
      <c r="W31" s="53" t="s">
        <v>29</v>
      </c>
      <c r="X31" s="299"/>
      <c r="Y31" s="70"/>
      <c r="Z31" s="70"/>
      <c r="AA31" s="299"/>
      <c r="AB31" s="299"/>
      <c r="AC31" s="97" t="s">
        <v>141</v>
      </c>
      <c r="AD31" s="32"/>
      <c r="AE31" s="53" t="s">
        <v>209</v>
      </c>
      <c r="AF31" s="142">
        <v>44103</v>
      </c>
      <c r="AG31" s="70"/>
      <c r="AH31" s="70"/>
      <c r="AI31" s="70"/>
      <c r="AJ31" s="70"/>
      <c r="AK31" s="70"/>
      <c r="AL31" s="299"/>
      <c r="AM31" s="53" t="s">
        <v>208</v>
      </c>
      <c r="AN31" s="142">
        <v>44104</v>
      </c>
      <c r="AO31" s="53" t="s">
        <v>56</v>
      </c>
      <c r="AP31" s="97"/>
      <c r="AQ31" s="97"/>
      <c r="AR31" s="97"/>
      <c r="AS31" s="303"/>
      <c r="AT31" s="97"/>
      <c r="AU31" s="139"/>
      <c r="AV31" s="97"/>
      <c r="AW31" s="299"/>
      <c r="AX31" s="299"/>
      <c r="AY31" s="87"/>
      <c r="AZ31" s="32">
        <f t="shared" si="5"/>
        <v>9</v>
      </c>
    </row>
    <row r="32" spans="5:52" ht="19.95" customHeight="1">
      <c r="E32" s="100"/>
      <c r="F32" s="299"/>
      <c r="G32" s="324"/>
      <c r="H32" s="594" t="s">
        <v>6383</v>
      </c>
      <c r="I32" s="138" t="s">
        <v>6474</v>
      </c>
      <c r="J32" s="138" t="s">
        <v>6475</v>
      </c>
      <c r="K32" s="299"/>
      <c r="L32" s="299"/>
      <c r="M32" s="299"/>
      <c r="N32" s="53" t="s">
        <v>6392</v>
      </c>
      <c r="O32" s="299"/>
      <c r="P32" s="299"/>
      <c r="Q32" s="54" t="s">
        <v>6424</v>
      </c>
      <c r="R32" s="595" t="s">
        <v>6425</v>
      </c>
      <c r="S32" s="299"/>
      <c r="T32" s="97"/>
      <c r="U32" s="299"/>
      <c r="V32" s="97"/>
      <c r="W32" s="53" t="s">
        <v>29</v>
      </c>
      <c r="X32" s="299"/>
      <c r="Y32" s="70"/>
      <c r="Z32" s="70"/>
      <c r="AA32" s="299"/>
      <c r="AB32" s="299"/>
      <c r="AC32" s="97" t="s">
        <v>141</v>
      </c>
      <c r="AD32" s="32"/>
      <c r="AE32" s="53" t="s">
        <v>208</v>
      </c>
      <c r="AF32" s="142">
        <v>44103</v>
      </c>
      <c r="AG32" s="70"/>
      <c r="AH32" s="70"/>
      <c r="AI32" s="70"/>
      <c r="AJ32" s="70"/>
      <c r="AK32" s="70"/>
      <c r="AL32" s="299"/>
      <c r="AM32" s="53" t="s">
        <v>209</v>
      </c>
      <c r="AN32" s="142">
        <v>44104</v>
      </c>
      <c r="AO32" s="53" t="s">
        <v>56</v>
      </c>
      <c r="AP32" s="97"/>
      <c r="AQ32" s="97"/>
      <c r="AR32" s="97"/>
      <c r="AS32" s="303"/>
      <c r="AT32" s="97"/>
      <c r="AU32" s="139"/>
      <c r="AV32" s="97"/>
      <c r="AW32" s="299"/>
      <c r="AX32" s="299"/>
      <c r="AY32" s="87"/>
      <c r="AZ32" s="32">
        <f t="shared" si="5"/>
        <v>9</v>
      </c>
    </row>
    <row r="33" spans="5:52" ht="19.95" customHeight="1">
      <c r="E33" s="100"/>
      <c r="F33" s="70"/>
      <c r="G33" s="324"/>
      <c r="H33" s="594" t="s">
        <v>6384</v>
      </c>
      <c r="I33" s="595" t="s">
        <v>6476</v>
      </c>
      <c r="J33" s="595" t="s">
        <v>6477</v>
      </c>
      <c r="K33" s="299"/>
      <c r="L33" s="299"/>
      <c r="M33" s="299"/>
      <c r="N33" s="53" t="s">
        <v>6392</v>
      </c>
      <c r="O33" s="299"/>
      <c r="P33" s="299"/>
      <c r="Q33" s="54" t="s">
        <v>6426</v>
      </c>
      <c r="R33" s="595" t="s">
        <v>6427</v>
      </c>
      <c r="S33" s="299"/>
      <c r="T33" s="97"/>
      <c r="U33" s="299"/>
      <c r="V33" s="97"/>
      <c r="W33" s="53" t="s">
        <v>29</v>
      </c>
      <c r="X33" s="299"/>
      <c r="Y33" s="70"/>
      <c r="Z33" s="70"/>
      <c r="AA33" s="299"/>
      <c r="AB33" s="299"/>
      <c r="AC33" s="97" t="s">
        <v>141</v>
      </c>
      <c r="AD33" s="32"/>
      <c r="AE33" s="53" t="s">
        <v>208</v>
      </c>
      <c r="AF33" s="142">
        <v>44103</v>
      </c>
      <c r="AG33" s="70"/>
      <c r="AH33" s="70"/>
      <c r="AI33" s="70"/>
      <c r="AJ33" s="70"/>
      <c r="AK33" s="70"/>
      <c r="AL33" s="299"/>
      <c r="AM33" s="53" t="s">
        <v>209</v>
      </c>
      <c r="AN33" s="142">
        <v>44104</v>
      </c>
      <c r="AO33" s="53" t="s">
        <v>56</v>
      </c>
      <c r="AP33" s="97"/>
      <c r="AQ33" s="97"/>
      <c r="AR33" s="303"/>
      <c r="AS33" s="303"/>
      <c r="AT33" s="97"/>
      <c r="AU33" s="139"/>
      <c r="AV33" s="97"/>
      <c r="AW33" s="299"/>
      <c r="AX33" s="299"/>
      <c r="AY33" s="87"/>
      <c r="AZ33" s="32">
        <f t="shared" si="5"/>
        <v>9</v>
      </c>
    </row>
    <row r="34" spans="5:52" ht="19.95" customHeight="1">
      <c r="E34" s="324"/>
      <c r="F34" s="299"/>
      <c r="G34" s="324"/>
      <c r="H34" s="594" t="s">
        <v>6385</v>
      </c>
      <c r="I34" s="595" t="s">
        <v>6478</v>
      </c>
      <c r="J34" s="595" t="s">
        <v>6479</v>
      </c>
      <c r="K34" s="299"/>
      <c r="L34" s="299"/>
      <c r="M34" s="299"/>
      <c r="N34" s="53" t="s">
        <v>6392</v>
      </c>
      <c r="O34" s="299"/>
      <c r="P34" s="299"/>
      <c r="Q34" s="54" t="s">
        <v>6428</v>
      </c>
      <c r="R34" s="595" t="s">
        <v>6429</v>
      </c>
      <c r="S34" s="299"/>
      <c r="T34" s="97"/>
      <c r="U34" s="299"/>
      <c r="V34" s="97"/>
      <c r="W34" s="53" t="s">
        <v>29</v>
      </c>
      <c r="X34" s="299"/>
      <c r="Y34" s="70"/>
      <c r="Z34" s="70"/>
      <c r="AA34" s="299"/>
      <c r="AB34" s="299"/>
      <c r="AC34" s="97" t="s">
        <v>141</v>
      </c>
      <c r="AD34" s="32"/>
      <c r="AE34" s="53" t="s">
        <v>208</v>
      </c>
      <c r="AF34" s="142">
        <v>44103</v>
      </c>
      <c r="AG34" s="70"/>
      <c r="AH34" s="70"/>
      <c r="AI34" s="70"/>
      <c r="AJ34" s="70"/>
      <c r="AK34" s="70"/>
      <c r="AL34" s="299"/>
      <c r="AM34" s="53" t="s">
        <v>209</v>
      </c>
      <c r="AN34" s="142">
        <v>44104</v>
      </c>
      <c r="AO34" s="53" t="s">
        <v>56</v>
      </c>
      <c r="AP34" s="97"/>
      <c r="AQ34" s="97"/>
      <c r="AR34" s="97"/>
      <c r="AS34" s="303"/>
      <c r="AT34" s="97"/>
      <c r="AU34" s="139"/>
      <c r="AV34" s="97"/>
      <c r="AW34" s="299"/>
      <c r="AX34" s="299"/>
      <c r="AY34" s="87"/>
      <c r="AZ34" s="32">
        <f t="shared" si="5"/>
        <v>9</v>
      </c>
    </row>
    <row r="35" spans="5:52" ht="19.95" customHeight="1">
      <c r="E35" s="324"/>
      <c r="F35" s="299"/>
      <c r="G35" s="324"/>
      <c r="H35" s="594" t="s">
        <v>6386</v>
      </c>
      <c r="I35" s="595" t="s">
        <v>6480</v>
      </c>
      <c r="J35" s="595" t="s">
        <v>6481</v>
      </c>
      <c r="K35" s="299"/>
      <c r="L35" s="299"/>
      <c r="M35" s="299"/>
      <c r="N35" s="53" t="s">
        <v>6392</v>
      </c>
      <c r="O35" s="299"/>
      <c r="P35" s="299"/>
      <c r="Q35" s="54" t="s">
        <v>6430</v>
      </c>
      <c r="R35" s="595" t="s">
        <v>6431</v>
      </c>
      <c r="S35" s="299"/>
      <c r="T35" s="97"/>
      <c r="U35" s="299"/>
      <c r="V35" s="97"/>
      <c r="W35" s="53" t="s">
        <v>29</v>
      </c>
      <c r="X35" s="299"/>
      <c r="Y35" s="70"/>
      <c r="Z35" s="70"/>
      <c r="AA35" s="299"/>
      <c r="AB35" s="299"/>
      <c r="AC35" s="97" t="s">
        <v>141</v>
      </c>
      <c r="AD35" s="32"/>
      <c r="AE35" s="53" t="s">
        <v>208</v>
      </c>
      <c r="AF35" s="142">
        <v>44103</v>
      </c>
      <c r="AG35" s="70"/>
      <c r="AH35" s="70"/>
      <c r="AI35" s="70"/>
      <c r="AJ35" s="70"/>
      <c r="AK35" s="70"/>
      <c r="AL35" s="299"/>
      <c r="AM35" s="53" t="s">
        <v>209</v>
      </c>
      <c r="AN35" s="142">
        <v>44104</v>
      </c>
      <c r="AO35" s="53" t="s">
        <v>56</v>
      </c>
      <c r="AP35" s="97"/>
      <c r="AQ35" s="97"/>
      <c r="AR35" s="97"/>
      <c r="AS35" s="303"/>
      <c r="AT35" s="97"/>
      <c r="AU35" s="139"/>
      <c r="AV35" s="97"/>
      <c r="AW35" s="299"/>
      <c r="AX35" s="299"/>
      <c r="AY35" s="87"/>
      <c r="AZ35" s="32">
        <f t="shared" si="5"/>
        <v>9</v>
      </c>
    </row>
    <row r="36" spans="5:52" ht="19.95" customHeight="1">
      <c r="E36" s="324"/>
      <c r="F36" s="299"/>
      <c r="G36" s="324"/>
      <c r="H36" s="594" t="s">
        <v>6387</v>
      </c>
      <c r="I36" s="595" t="s">
        <v>6482</v>
      </c>
      <c r="J36" s="595" t="s">
        <v>6483</v>
      </c>
      <c r="K36" s="299"/>
      <c r="L36" s="299"/>
      <c r="M36" s="299"/>
      <c r="N36" s="53" t="s">
        <v>6393</v>
      </c>
      <c r="O36" s="299"/>
      <c r="P36" s="299"/>
      <c r="Q36" s="54" t="s">
        <v>6432</v>
      </c>
      <c r="R36" s="595" t="s">
        <v>6433</v>
      </c>
      <c r="S36" s="299"/>
      <c r="T36" s="97"/>
      <c r="U36" s="299"/>
      <c r="V36" s="97"/>
      <c r="W36" s="53" t="s">
        <v>29</v>
      </c>
      <c r="X36" s="299"/>
      <c r="Y36" s="70"/>
      <c r="Z36" s="70"/>
      <c r="AA36" s="299"/>
      <c r="AB36" s="299"/>
      <c r="AC36" s="97" t="s">
        <v>141</v>
      </c>
      <c r="AD36" s="32"/>
      <c r="AE36" s="53" t="s">
        <v>208</v>
      </c>
      <c r="AF36" s="142">
        <v>44103</v>
      </c>
      <c r="AG36" s="70"/>
      <c r="AH36" s="70"/>
      <c r="AI36" s="70"/>
      <c r="AJ36" s="70"/>
      <c r="AK36" s="70"/>
      <c r="AL36" s="299"/>
      <c r="AM36" s="53" t="s">
        <v>209</v>
      </c>
      <c r="AN36" s="142">
        <v>44104</v>
      </c>
      <c r="AO36" s="53" t="s">
        <v>56</v>
      </c>
      <c r="AP36" s="97"/>
      <c r="AQ36" s="97"/>
      <c r="AR36" s="97"/>
      <c r="AS36" s="303"/>
      <c r="AT36" s="97"/>
      <c r="AU36" s="139"/>
      <c r="AV36" s="97"/>
      <c r="AW36" s="299"/>
      <c r="AX36" s="299"/>
      <c r="AY36" s="87"/>
      <c r="AZ36" s="32">
        <f t="shared" si="5"/>
        <v>9</v>
      </c>
    </row>
    <row r="37" spans="5:52" ht="19.95" customHeight="1">
      <c r="E37" s="324"/>
      <c r="F37" s="97"/>
      <c r="G37" s="324"/>
      <c r="H37" s="594" t="s">
        <v>6388</v>
      </c>
      <c r="I37" s="595" t="s">
        <v>6484</v>
      </c>
      <c r="J37" s="595" t="s">
        <v>6485</v>
      </c>
      <c r="K37" s="299"/>
      <c r="L37" s="299"/>
      <c r="M37" s="299"/>
      <c r="N37" s="53" t="s">
        <v>6393</v>
      </c>
      <c r="O37" s="299"/>
      <c r="P37" s="299"/>
      <c r="Q37" s="54" t="s">
        <v>6434</v>
      </c>
      <c r="R37" s="595" t="s">
        <v>6435</v>
      </c>
      <c r="S37" s="299"/>
      <c r="T37" s="97"/>
      <c r="U37" s="299"/>
      <c r="V37" s="97"/>
      <c r="W37" s="53" t="s">
        <v>29</v>
      </c>
      <c r="X37" s="299"/>
      <c r="Y37" s="70"/>
      <c r="Z37" s="70"/>
      <c r="AA37" s="299"/>
      <c r="AB37" s="299"/>
      <c r="AC37" s="97" t="s">
        <v>141</v>
      </c>
      <c r="AD37" s="32"/>
      <c r="AE37" s="53" t="s">
        <v>208</v>
      </c>
      <c r="AF37" s="142">
        <v>44103</v>
      </c>
      <c r="AG37" s="70"/>
      <c r="AH37" s="70"/>
      <c r="AI37" s="70"/>
      <c r="AJ37" s="70"/>
      <c r="AK37" s="70"/>
      <c r="AL37" s="299"/>
      <c r="AM37" s="53" t="s">
        <v>209</v>
      </c>
      <c r="AN37" s="142">
        <v>44104</v>
      </c>
      <c r="AO37" s="53" t="s">
        <v>56</v>
      </c>
      <c r="AP37" s="97"/>
      <c r="AQ37" s="97"/>
      <c r="AR37" s="97"/>
      <c r="AS37" s="303"/>
      <c r="AT37" s="97"/>
      <c r="AU37" s="97"/>
      <c r="AV37" s="97"/>
      <c r="AW37" s="299"/>
      <c r="AX37" s="299"/>
      <c r="AY37" s="87"/>
      <c r="AZ37" s="32">
        <f t="shared" si="5"/>
        <v>9</v>
      </c>
    </row>
    <row r="38" spans="5:52" ht="19.95" customHeight="1">
      <c r="E38" s="324"/>
      <c r="F38" s="299"/>
      <c r="G38" s="324"/>
      <c r="H38" s="594" t="s">
        <v>6389</v>
      </c>
      <c r="I38" s="595" t="s">
        <v>6486</v>
      </c>
      <c r="J38" s="595" t="s">
        <v>6487</v>
      </c>
      <c r="K38" s="299"/>
      <c r="L38" s="299"/>
      <c r="M38" s="299"/>
      <c r="N38" s="53" t="s">
        <v>6392</v>
      </c>
      <c r="O38" s="299"/>
      <c r="P38" s="299"/>
      <c r="Q38" s="54" t="s">
        <v>6436</v>
      </c>
      <c r="R38" s="595" t="s">
        <v>6437</v>
      </c>
      <c r="S38" s="299"/>
      <c r="T38" s="97"/>
      <c r="U38" s="299"/>
      <c r="V38" s="97"/>
      <c r="W38" s="53" t="s">
        <v>29</v>
      </c>
      <c r="X38" s="299"/>
      <c r="Y38" s="70"/>
      <c r="Z38" s="70"/>
      <c r="AA38" s="299"/>
      <c r="AB38" s="299"/>
      <c r="AC38" s="97" t="s">
        <v>141</v>
      </c>
      <c r="AD38" s="32"/>
      <c r="AE38" s="53" t="s">
        <v>208</v>
      </c>
      <c r="AF38" s="142">
        <v>44103</v>
      </c>
      <c r="AG38" s="70"/>
      <c r="AH38" s="70"/>
      <c r="AI38" s="70"/>
      <c r="AJ38" s="70"/>
      <c r="AK38" s="70"/>
      <c r="AL38" s="299"/>
      <c r="AM38" s="53" t="s">
        <v>209</v>
      </c>
      <c r="AN38" s="142">
        <v>44104</v>
      </c>
      <c r="AO38" s="53" t="s">
        <v>56</v>
      </c>
      <c r="AP38" s="97"/>
      <c r="AQ38" s="331"/>
      <c r="AR38" s="97"/>
      <c r="AS38" s="303"/>
      <c r="AT38" s="97"/>
      <c r="AU38" s="139"/>
      <c r="AV38" s="97"/>
      <c r="AW38" s="299"/>
      <c r="AX38" s="299"/>
      <c r="AY38" s="87"/>
      <c r="AZ38" s="32">
        <f t="shared" si="5"/>
        <v>9</v>
      </c>
    </row>
    <row r="39" spans="5:52" ht="19.95" customHeight="1">
      <c r="E39" s="299"/>
      <c r="F39" s="299"/>
      <c r="G39" s="299"/>
      <c r="H39" s="594" t="s">
        <v>6390</v>
      </c>
      <c r="I39" s="595" t="s">
        <v>6488</v>
      </c>
      <c r="J39" s="595" t="s">
        <v>6489</v>
      </c>
      <c r="K39" s="299"/>
      <c r="L39" s="299"/>
      <c r="M39" s="299"/>
      <c r="N39" s="53" t="s">
        <v>6392</v>
      </c>
      <c r="O39" s="299"/>
      <c r="P39" s="299"/>
      <c r="Q39" s="54" t="s">
        <v>6438</v>
      </c>
      <c r="R39" s="595" t="s">
        <v>6439</v>
      </c>
      <c r="S39" s="299"/>
      <c r="T39" s="97"/>
      <c r="U39" s="299"/>
      <c r="V39" s="299"/>
      <c r="W39" s="53" t="s">
        <v>29</v>
      </c>
      <c r="X39" s="299"/>
      <c r="Y39" s="70"/>
      <c r="Z39" s="70"/>
      <c r="AA39" s="299"/>
      <c r="AB39" s="299"/>
      <c r="AC39" s="97" t="s">
        <v>141</v>
      </c>
      <c r="AD39" s="32"/>
      <c r="AE39" s="53" t="s">
        <v>208</v>
      </c>
      <c r="AF39" s="142">
        <v>44103</v>
      </c>
      <c r="AG39" s="70"/>
      <c r="AH39" s="70"/>
      <c r="AI39" s="70"/>
      <c r="AJ39" s="70"/>
      <c r="AK39" s="70"/>
      <c r="AL39" s="299"/>
      <c r="AM39" s="53" t="s">
        <v>209</v>
      </c>
      <c r="AN39" s="142">
        <v>44104</v>
      </c>
      <c r="AO39" s="53" t="s">
        <v>56</v>
      </c>
      <c r="AP39" s="97"/>
      <c r="AQ39" s="97"/>
      <c r="AR39" s="97"/>
      <c r="AS39" s="303"/>
      <c r="AT39" s="97"/>
      <c r="AU39" s="97"/>
      <c r="AV39" s="97"/>
      <c r="AW39" s="299"/>
      <c r="AX39" s="299"/>
      <c r="AY39" s="87"/>
      <c r="AZ39" s="32">
        <f t="shared" si="5"/>
        <v>9</v>
      </c>
    </row>
    <row r="40" spans="5:52" ht="19.95" customHeight="1">
      <c r="E40" s="299"/>
      <c r="F40" s="299"/>
      <c r="G40" s="299"/>
      <c r="H40" s="594" t="s">
        <v>6391</v>
      </c>
      <c r="I40" s="595" t="s">
        <v>6490</v>
      </c>
      <c r="J40" s="595" t="s">
        <v>6491</v>
      </c>
      <c r="K40" s="299"/>
      <c r="L40" s="299"/>
      <c r="M40" s="299"/>
      <c r="N40" s="53" t="s">
        <v>6392</v>
      </c>
      <c r="O40" s="299"/>
      <c r="P40" s="299"/>
      <c r="Q40" s="54" t="s">
        <v>6440</v>
      </c>
      <c r="R40" s="595" t="s">
        <v>6441</v>
      </c>
      <c r="S40" s="299"/>
      <c r="T40" s="97"/>
      <c r="U40" s="299"/>
      <c r="V40" s="299"/>
      <c r="W40" s="53" t="s">
        <v>29</v>
      </c>
      <c r="X40" s="299"/>
      <c r="Y40" s="70"/>
      <c r="Z40" s="70"/>
      <c r="AA40" s="299"/>
      <c r="AB40" s="299"/>
      <c r="AC40" s="97" t="s">
        <v>141</v>
      </c>
      <c r="AD40" s="32"/>
      <c r="AE40" s="53" t="s">
        <v>208</v>
      </c>
      <c r="AF40" s="142">
        <v>44103</v>
      </c>
      <c r="AG40" s="70"/>
      <c r="AH40" s="70"/>
      <c r="AI40" s="70"/>
      <c r="AJ40" s="70"/>
      <c r="AK40" s="70"/>
      <c r="AL40" s="299"/>
      <c r="AM40" s="53" t="s">
        <v>209</v>
      </c>
      <c r="AN40" s="142">
        <v>44104</v>
      </c>
      <c r="AO40" s="53" t="s">
        <v>56</v>
      </c>
      <c r="AP40" s="97"/>
      <c r="AQ40" s="54"/>
      <c r="AR40" s="97"/>
      <c r="AS40" s="303"/>
      <c r="AT40" s="97"/>
      <c r="AU40" s="139"/>
      <c r="AV40" s="97"/>
      <c r="AW40" s="299"/>
      <c r="AX40" s="299"/>
      <c r="AY40" s="87"/>
      <c r="AZ40" s="32">
        <f t="shared" si="5"/>
        <v>9</v>
      </c>
    </row>
    <row r="41" spans="5:52" ht="19.95" customHeight="1">
      <c r="E41" s="299"/>
      <c r="F41" s="299"/>
      <c r="G41" s="299"/>
      <c r="H41" s="299"/>
      <c r="I41" s="97"/>
      <c r="J41" s="97"/>
      <c r="K41" s="299"/>
      <c r="L41" s="299"/>
      <c r="M41" s="299"/>
      <c r="N41" s="97"/>
      <c r="O41" s="299"/>
      <c r="P41" s="299"/>
      <c r="Q41" s="97"/>
      <c r="R41" s="97"/>
      <c r="S41" s="299"/>
      <c r="T41" s="97"/>
      <c r="U41" s="299"/>
      <c r="V41" s="299"/>
      <c r="W41" s="302"/>
      <c r="X41" s="299"/>
      <c r="Y41" s="70"/>
      <c r="Z41" s="70"/>
      <c r="AA41" s="299"/>
      <c r="AB41" s="299"/>
      <c r="AC41" s="97"/>
      <c r="AD41" s="32"/>
      <c r="AE41" s="303"/>
      <c r="AF41" s="303"/>
      <c r="AG41" s="70"/>
      <c r="AH41" s="70"/>
      <c r="AI41" s="70"/>
      <c r="AJ41" s="70"/>
      <c r="AK41" s="70"/>
      <c r="AL41" s="299"/>
      <c r="AM41" s="97"/>
      <c r="AN41" s="303"/>
      <c r="AO41" s="97"/>
      <c r="AP41" s="97"/>
      <c r="AQ41" s="97"/>
      <c r="AR41" s="97"/>
      <c r="AS41" s="303"/>
      <c r="AT41" s="97"/>
      <c r="AU41" s="139"/>
      <c r="AV41" s="97"/>
      <c r="AW41" s="299"/>
      <c r="AX41" s="299"/>
      <c r="AY41" s="87"/>
      <c r="AZ41" s="32"/>
    </row>
    <row r="42" spans="5:52" ht="19.95" customHeight="1">
      <c r="E42" s="324"/>
      <c r="F42" s="299"/>
      <c r="G42" s="324"/>
      <c r="H42" s="97"/>
      <c r="I42" s="97"/>
      <c r="J42" s="97"/>
      <c r="K42" s="299"/>
      <c r="L42" s="299"/>
      <c r="M42" s="299"/>
      <c r="N42" s="97"/>
      <c r="O42" s="299"/>
      <c r="P42" s="299"/>
      <c r="Q42" s="97"/>
      <c r="R42" s="97"/>
      <c r="S42" s="299"/>
      <c r="T42" s="97"/>
      <c r="U42" s="299"/>
      <c r="V42" s="97"/>
      <c r="W42" s="302"/>
      <c r="X42" s="299"/>
      <c r="Y42" s="70"/>
      <c r="Z42" s="70"/>
      <c r="AA42" s="299"/>
      <c r="AB42" s="299"/>
      <c r="AC42" s="97"/>
      <c r="AD42" s="32"/>
      <c r="AE42" s="303"/>
      <c r="AF42" s="303"/>
      <c r="AG42" s="70"/>
      <c r="AH42" s="70"/>
      <c r="AI42" s="70"/>
      <c r="AJ42" s="70"/>
      <c r="AK42" s="70"/>
      <c r="AL42" s="299"/>
      <c r="AM42" s="97"/>
      <c r="AN42" s="303"/>
      <c r="AO42" s="97"/>
      <c r="AP42" s="97"/>
      <c r="AQ42" s="97"/>
      <c r="AR42" s="97"/>
      <c r="AS42" s="303"/>
      <c r="AT42" s="97"/>
      <c r="AU42" s="97"/>
      <c r="AV42" s="97"/>
      <c r="AW42" s="299"/>
      <c r="AX42" s="299"/>
      <c r="AY42" s="87"/>
      <c r="AZ42" s="32"/>
    </row>
    <row r="43" spans="5:52" ht="19.95" customHeight="1">
      <c r="E43" s="324"/>
      <c r="F43" s="299"/>
      <c r="G43" s="324"/>
      <c r="H43" s="97"/>
      <c r="I43" s="97"/>
      <c r="J43" s="97"/>
      <c r="K43" s="299"/>
      <c r="L43" s="299"/>
      <c r="M43" s="299"/>
      <c r="N43" s="97"/>
      <c r="O43" s="299"/>
      <c r="P43" s="299"/>
      <c r="Q43" s="97"/>
      <c r="R43" s="97"/>
      <c r="S43" s="299"/>
      <c r="T43" s="97"/>
      <c r="U43" s="299"/>
      <c r="V43" s="97"/>
      <c r="W43" s="302"/>
      <c r="X43" s="299"/>
      <c r="Y43" s="70"/>
      <c r="Z43" s="70"/>
      <c r="AA43" s="299"/>
      <c r="AB43" s="299"/>
      <c r="AC43" s="97"/>
      <c r="AD43" s="32"/>
      <c r="AE43" s="303"/>
      <c r="AF43" s="303"/>
      <c r="AG43" s="70"/>
      <c r="AH43" s="70"/>
      <c r="AI43" s="70"/>
      <c r="AJ43" s="70"/>
      <c r="AK43" s="70"/>
      <c r="AL43" s="299"/>
      <c r="AM43" s="97"/>
      <c r="AN43" s="303"/>
      <c r="AO43" s="97"/>
      <c r="AP43" s="97"/>
      <c r="AQ43" s="97"/>
      <c r="AR43" s="97"/>
      <c r="AS43" s="303"/>
      <c r="AT43" s="97"/>
      <c r="AU43" s="97"/>
      <c r="AV43" s="97"/>
      <c r="AW43" s="299"/>
      <c r="AX43" s="299"/>
      <c r="AY43" s="87"/>
      <c r="AZ43" s="32"/>
    </row>
    <row r="44" spans="5:52" ht="19.95" customHeight="1">
      <c r="E44" s="100"/>
      <c r="F44" s="299"/>
      <c r="G44" s="324"/>
      <c r="H44" s="299"/>
      <c r="I44" s="138"/>
      <c r="J44" s="97"/>
      <c r="K44" s="299"/>
      <c r="L44" s="299"/>
      <c r="M44" s="299"/>
      <c r="N44" s="97"/>
      <c r="O44" s="299"/>
      <c r="P44" s="299"/>
      <c r="Q44" s="138"/>
      <c r="R44" s="138"/>
      <c r="S44" s="299"/>
      <c r="T44" s="97"/>
      <c r="U44" s="299"/>
      <c r="V44" s="97"/>
      <c r="W44" s="302"/>
      <c r="X44" s="299"/>
      <c r="Y44" s="70"/>
      <c r="Z44" s="70"/>
      <c r="AA44" s="299"/>
      <c r="AB44" s="299"/>
      <c r="AC44" s="97"/>
      <c r="AD44" s="32"/>
      <c r="AE44" s="303"/>
      <c r="AF44" s="303"/>
      <c r="AG44" s="70"/>
      <c r="AH44" s="70"/>
      <c r="AI44" s="70"/>
      <c r="AJ44" s="70"/>
      <c r="AK44" s="70"/>
      <c r="AL44" s="299"/>
      <c r="AM44" s="97"/>
      <c r="AN44" s="303"/>
      <c r="AO44" s="97"/>
      <c r="AP44" s="97"/>
      <c r="AQ44" s="97"/>
      <c r="AR44" s="97"/>
      <c r="AS44" s="303"/>
      <c r="AT44" s="97"/>
      <c r="AU44" s="97"/>
      <c r="AV44" s="97"/>
      <c r="AW44" s="299"/>
      <c r="AX44" s="299"/>
      <c r="AY44" s="87"/>
      <c r="AZ44" s="32"/>
    </row>
    <row r="45" spans="5:52" ht="19.95" customHeight="1">
      <c r="E45" s="100"/>
      <c r="F45" s="299"/>
      <c r="G45" s="324"/>
      <c r="H45" s="299"/>
      <c r="I45" s="138"/>
      <c r="J45" s="138"/>
      <c r="K45" s="299"/>
      <c r="L45" s="299"/>
      <c r="M45" s="299"/>
      <c r="N45" s="97"/>
      <c r="O45" s="299"/>
      <c r="P45" s="299"/>
      <c r="Q45" s="138"/>
      <c r="R45" s="138"/>
      <c r="S45" s="299"/>
      <c r="T45" s="97"/>
      <c r="U45" s="299"/>
      <c r="V45" s="97"/>
      <c r="W45" s="302"/>
      <c r="X45" s="299"/>
      <c r="Y45" s="70"/>
      <c r="Z45" s="70"/>
      <c r="AA45" s="299"/>
      <c r="AB45" s="299"/>
      <c r="AC45" s="97"/>
      <c r="AD45" s="32"/>
      <c r="AE45" s="303"/>
      <c r="AF45" s="303"/>
      <c r="AG45" s="70"/>
      <c r="AH45" s="70"/>
      <c r="AI45" s="70"/>
      <c r="AJ45" s="70"/>
      <c r="AK45" s="70"/>
      <c r="AL45" s="299"/>
      <c r="AM45" s="97"/>
      <c r="AN45" s="303"/>
      <c r="AO45" s="97"/>
      <c r="AP45" s="97"/>
      <c r="AQ45" s="97"/>
      <c r="AR45" s="97"/>
      <c r="AS45" s="303"/>
      <c r="AT45" s="97"/>
      <c r="AU45" s="97"/>
      <c r="AV45" s="97"/>
      <c r="AW45" s="299"/>
      <c r="AX45" s="299"/>
      <c r="AY45" s="87"/>
      <c r="AZ45" s="32"/>
    </row>
    <row r="46" spans="5:52" ht="19.95" customHeight="1">
      <c r="E46" s="100"/>
      <c r="F46" s="299"/>
      <c r="G46" s="324"/>
      <c r="H46" s="299"/>
      <c r="I46" s="138"/>
      <c r="J46" s="138"/>
      <c r="K46" s="299"/>
      <c r="L46" s="299"/>
      <c r="M46" s="299"/>
      <c r="N46" s="97"/>
      <c r="O46" s="299"/>
      <c r="P46" s="299"/>
      <c r="Q46" s="138"/>
      <c r="R46" s="138"/>
      <c r="S46" s="299"/>
      <c r="T46" s="97"/>
      <c r="U46" s="299"/>
      <c r="V46" s="97"/>
      <c r="W46" s="302"/>
      <c r="X46" s="299"/>
      <c r="Y46" s="70"/>
      <c r="Z46" s="70"/>
      <c r="AA46" s="299"/>
      <c r="AB46" s="299"/>
      <c r="AC46" s="97"/>
      <c r="AD46" s="32"/>
      <c r="AE46" s="303"/>
      <c r="AF46" s="303"/>
      <c r="AG46" s="70"/>
      <c r="AH46" s="70"/>
      <c r="AI46" s="70"/>
      <c r="AJ46" s="70"/>
      <c r="AK46" s="70"/>
      <c r="AL46" s="299"/>
      <c r="AM46" s="97"/>
      <c r="AN46" s="303"/>
      <c r="AO46" s="97"/>
      <c r="AP46" s="97"/>
      <c r="AQ46" s="97"/>
      <c r="AR46" s="97"/>
      <c r="AS46" s="303"/>
      <c r="AT46" s="97"/>
      <c r="AU46" s="97"/>
      <c r="AV46" s="97"/>
      <c r="AW46" s="299"/>
      <c r="AX46" s="299"/>
      <c r="AY46" s="87"/>
      <c r="AZ46" s="32"/>
    </row>
    <row r="47" spans="5:52" ht="19.95" customHeight="1">
      <c r="E47" s="100"/>
      <c r="F47" s="299"/>
      <c r="G47" s="324"/>
      <c r="H47" s="299"/>
      <c r="I47" s="138"/>
      <c r="J47" s="138"/>
      <c r="K47" s="299"/>
      <c r="L47" s="299"/>
      <c r="M47" s="299"/>
      <c r="N47" s="97"/>
      <c r="O47" s="299"/>
      <c r="P47" s="299"/>
      <c r="Q47" s="138"/>
      <c r="R47" s="138"/>
      <c r="S47" s="299"/>
      <c r="T47" s="97"/>
      <c r="U47" s="299"/>
      <c r="V47" s="97"/>
      <c r="W47" s="302"/>
      <c r="X47" s="299"/>
      <c r="Y47" s="70"/>
      <c r="Z47" s="70"/>
      <c r="AA47" s="299"/>
      <c r="AB47" s="299"/>
      <c r="AC47" s="97"/>
      <c r="AD47" s="32"/>
      <c r="AE47" s="303"/>
      <c r="AF47" s="303"/>
      <c r="AG47" s="70"/>
      <c r="AH47" s="70"/>
      <c r="AI47" s="70"/>
      <c r="AJ47" s="70"/>
      <c r="AK47" s="70"/>
      <c r="AL47" s="299"/>
      <c r="AM47" s="97"/>
      <c r="AN47" s="303"/>
      <c r="AO47" s="97"/>
      <c r="AP47" s="97"/>
      <c r="AQ47" s="97"/>
      <c r="AR47" s="97"/>
      <c r="AS47" s="303"/>
      <c r="AT47" s="97"/>
      <c r="AU47" s="97"/>
      <c r="AV47" s="97"/>
      <c r="AW47" s="299"/>
      <c r="AX47" s="299"/>
      <c r="AY47" s="87"/>
      <c r="AZ47" s="32"/>
    </row>
    <row r="48" spans="5:52" ht="19.95" customHeight="1">
      <c r="E48" s="100"/>
      <c r="F48" s="299"/>
      <c r="G48" s="324"/>
      <c r="H48" s="299"/>
      <c r="I48" s="138"/>
      <c r="J48" s="138"/>
      <c r="K48" s="299"/>
      <c r="L48" s="299"/>
      <c r="M48" s="299"/>
      <c r="N48" s="97"/>
      <c r="O48" s="299"/>
      <c r="P48" s="299"/>
      <c r="Q48" s="97"/>
      <c r="R48" s="138"/>
      <c r="S48" s="299"/>
      <c r="T48" s="97"/>
      <c r="U48" s="299"/>
      <c r="V48" s="97"/>
      <c r="W48" s="302"/>
      <c r="X48" s="299"/>
      <c r="Y48" s="70"/>
      <c r="Z48" s="70"/>
      <c r="AA48" s="299"/>
      <c r="AB48" s="299"/>
      <c r="AC48" s="97"/>
      <c r="AD48" s="32"/>
      <c r="AE48" s="303"/>
      <c r="AF48" s="303"/>
      <c r="AG48" s="70"/>
      <c r="AH48" s="70"/>
      <c r="AI48" s="70"/>
      <c r="AJ48" s="70"/>
      <c r="AK48" s="70"/>
      <c r="AL48" s="299"/>
      <c r="AM48" s="97"/>
      <c r="AN48" s="303"/>
      <c r="AO48" s="97"/>
      <c r="AP48" s="97"/>
      <c r="AQ48" s="97"/>
      <c r="AR48" s="97"/>
      <c r="AS48" s="303"/>
      <c r="AT48" s="97"/>
      <c r="AU48" s="97"/>
      <c r="AV48" s="97"/>
      <c r="AW48" s="299"/>
      <c r="AX48" s="299"/>
      <c r="AY48" s="87"/>
      <c r="AZ48" s="32"/>
    </row>
    <row r="49" spans="5:52" ht="19.95" customHeight="1">
      <c r="E49" s="100"/>
      <c r="F49" s="299"/>
      <c r="G49" s="324"/>
      <c r="H49" s="299"/>
      <c r="I49" s="138"/>
      <c r="J49" s="138"/>
      <c r="K49" s="299"/>
      <c r="L49" s="299"/>
      <c r="M49" s="299"/>
      <c r="N49" s="97"/>
      <c r="O49" s="299"/>
      <c r="P49" s="299"/>
      <c r="Q49" s="97"/>
      <c r="R49" s="138"/>
      <c r="S49" s="299"/>
      <c r="T49" s="97"/>
      <c r="U49" s="299"/>
      <c r="V49" s="97"/>
      <c r="W49" s="302"/>
      <c r="X49" s="299"/>
      <c r="Y49" s="70"/>
      <c r="Z49" s="70"/>
      <c r="AA49" s="299"/>
      <c r="AB49" s="299"/>
      <c r="AC49" s="97"/>
      <c r="AD49" s="32"/>
      <c r="AE49" s="303"/>
      <c r="AF49" s="303"/>
      <c r="AG49" s="70"/>
      <c r="AH49" s="70"/>
      <c r="AI49" s="70"/>
      <c r="AJ49" s="70"/>
      <c r="AK49" s="70"/>
      <c r="AL49" s="299"/>
      <c r="AM49" s="97"/>
      <c r="AN49" s="303"/>
      <c r="AO49" s="97"/>
      <c r="AP49" s="97"/>
      <c r="AQ49" s="97"/>
      <c r="AR49" s="97"/>
      <c r="AS49" s="303"/>
      <c r="AT49" s="97"/>
      <c r="AU49" s="97"/>
      <c r="AV49" s="97"/>
      <c r="AW49" s="299"/>
      <c r="AX49" s="299"/>
      <c r="AY49" s="87"/>
      <c r="AZ49" s="32"/>
    </row>
    <row r="50" spans="5:52" ht="19.95" customHeight="1">
      <c r="E50" s="100"/>
      <c r="F50" s="299"/>
      <c r="G50" s="324"/>
      <c r="H50" s="299"/>
      <c r="I50" s="97"/>
      <c r="J50" s="97"/>
      <c r="K50" s="299"/>
      <c r="L50" s="299"/>
      <c r="M50" s="299"/>
      <c r="N50" s="97"/>
      <c r="O50" s="299"/>
      <c r="P50" s="299"/>
      <c r="Q50" s="97"/>
      <c r="R50" s="138"/>
      <c r="S50" s="299"/>
      <c r="T50" s="97"/>
      <c r="U50" s="299"/>
      <c r="V50" s="97"/>
      <c r="W50" s="302"/>
      <c r="X50" s="299"/>
      <c r="Y50" s="70"/>
      <c r="Z50" s="70"/>
      <c r="AA50" s="299"/>
      <c r="AB50" s="299"/>
      <c r="AC50" s="97"/>
      <c r="AD50" s="32"/>
      <c r="AE50" s="303"/>
      <c r="AF50" s="303"/>
      <c r="AG50" s="70"/>
      <c r="AH50" s="70"/>
      <c r="AI50" s="70"/>
      <c r="AJ50" s="70"/>
      <c r="AK50" s="70"/>
      <c r="AL50" s="299"/>
      <c r="AM50" s="97"/>
      <c r="AN50" s="303"/>
      <c r="AO50" s="97"/>
      <c r="AP50" s="97"/>
      <c r="AQ50" s="97"/>
      <c r="AR50" s="97"/>
      <c r="AS50" s="303"/>
      <c r="AT50" s="97"/>
      <c r="AU50" s="97"/>
      <c r="AV50" s="97"/>
      <c r="AW50" s="299"/>
      <c r="AX50" s="299"/>
      <c r="AY50" s="87"/>
      <c r="AZ50" s="32"/>
    </row>
    <row r="51" spans="5:52" ht="19.95" customHeight="1">
      <c r="E51" s="100"/>
      <c r="F51" s="299"/>
      <c r="G51" s="324"/>
      <c r="H51" s="299"/>
      <c r="I51" s="97"/>
      <c r="J51" s="97"/>
      <c r="K51" s="299"/>
      <c r="L51" s="299"/>
      <c r="M51" s="299"/>
      <c r="N51" s="97"/>
      <c r="O51" s="299"/>
      <c r="P51" s="299"/>
      <c r="Q51" s="97"/>
      <c r="R51" s="138"/>
      <c r="S51" s="299"/>
      <c r="T51" s="97"/>
      <c r="U51" s="299"/>
      <c r="V51" s="97"/>
      <c r="W51" s="302"/>
      <c r="X51" s="299"/>
      <c r="Y51" s="70"/>
      <c r="Z51" s="70"/>
      <c r="AA51" s="299"/>
      <c r="AB51" s="299"/>
      <c r="AC51" s="97"/>
      <c r="AD51" s="32"/>
      <c r="AE51" s="303"/>
      <c r="AF51" s="303"/>
      <c r="AG51" s="70"/>
      <c r="AH51" s="70"/>
      <c r="AI51" s="70"/>
      <c r="AJ51" s="70"/>
      <c r="AK51" s="70"/>
      <c r="AL51" s="299"/>
      <c r="AM51" s="97"/>
      <c r="AN51" s="303"/>
      <c r="AO51" s="97"/>
      <c r="AP51" s="97"/>
      <c r="AQ51" s="97"/>
      <c r="AR51" s="97"/>
      <c r="AS51" s="303"/>
      <c r="AT51" s="97"/>
      <c r="AU51" s="97"/>
      <c r="AV51" s="97"/>
      <c r="AW51" s="299"/>
      <c r="AX51" s="299"/>
      <c r="AY51" s="87"/>
      <c r="AZ51" s="32"/>
    </row>
    <row r="52" spans="5:52" ht="19.95" customHeight="1">
      <c r="E52" s="100"/>
      <c r="F52" s="299"/>
      <c r="G52" s="324"/>
      <c r="H52" s="299"/>
      <c r="I52" s="97"/>
      <c r="J52" s="97"/>
      <c r="K52" s="299"/>
      <c r="L52" s="299"/>
      <c r="M52" s="299"/>
      <c r="N52" s="97"/>
      <c r="O52" s="299"/>
      <c r="P52" s="299"/>
      <c r="Q52" s="97"/>
      <c r="R52" s="138"/>
      <c r="S52" s="299"/>
      <c r="T52" s="97"/>
      <c r="U52" s="299"/>
      <c r="V52" s="97"/>
      <c r="W52" s="302"/>
      <c r="X52" s="299"/>
      <c r="Y52" s="70"/>
      <c r="Z52" s="70"/>
      <c r="AA52" s="299"/>
      <c r="AB52" s="299"/>
      <c r="AC52" s="97"/>
      <c r="AD52" s="32"/>
      <c r="AE52" s="303"/>
      <c r="AF52" s="303"/>
      <c r="AG52" s="70"/>
      <c r="AH52" s="70"/>
      <c r="AI52" s="70"/>
      <c r="AJ52" s="70"/>
      <c r="AK52" s="70"/>
      <c r="AL52" s="299"/>
      <c r="AM52" s="97"/>
      <c r="AN52" s="303"/>
      <c r="AO52" s="97"/>
      <c r="AP52" s="97"/>
      <c r="AQ52" s="97"/>
      <c r="AR52" s="97"/>
      <c r="AS52" s="303"/>
      <c r="AT52" s="97"/>
      <c r="AU52" s="97"/>
      <c r="AV52" s="97"/>
      <c r="AW52" s="299"/>
      <c r="AX52" s="299"/>
      <c r="AY52" s="87"/>
      <c r="AZ52" s="32"/>
    </row>
    <row r="53" spans="5:52" ht="19.95" customHeight="1">
      <c r="E53" s="100"/>
      <c r="F53" s="299"/>
      <c r="G53" s="324"/>
      <c r="H53" s="299"/>
      <c r="I53" s="97"/>
      <c r="J53" s="97"/>
      <c r="K53" s="299"/>
      <c r="L53" s="299"/>
      <c r="M53" s="299"/>
      <c r="N53" s="97"/>
      <c r="O53" s="299"/>
      <c r="P53" s="299"/>
      <c r="Q53" s="97"/>
      <c r="R53" s="138"/>
      <c r="S53" s="299"/>
      <c r="T53" s="97"/>
      <c r="U53" s="299"/>
      <c r="V53" s="97"/>
      <c r="W53" s="302"/>
      <c r="X53" s="299"/>
      <c r="Y53" s="70"/>
      <c r="Z53" s="70"/>
      <c r="AA53" s="299"/>
      <c r="AB53" s="299"/>
      <c r="AC53" s="97"/>
      <c r="AD53" s="32"/>
      <c r="AE53" s="303"/>
      <c r="AF53" s="303"/>
      <c r="AG53" s="70"/>
      <c r="AH53" s="70"/>
      <c r="AI53" s="70"/>
      <c r="AJ53" s="70"/>
      <c r="AK53" s="70"/>
      <c r="AL53" s="299"/>
      <c r="AM53" s="97"/>
      <c r="AN53" s="303"/>
      <c r="AO53" s="97"/>
      <c r="AP53" s="97"/>
      <c r="AQ53" s="97"/>
      <c r="AR53" s="97"/>
      <c r="AS53" s="303"/>
      <c r="AT53" s="97"/>
      <c r="AU53" s="334"/>
      <c r="AV53" s="97"/>
      <c r="AW53" s="299"/>
      <c r="AX53" s="299"/>
      <c r="AY53" s="87"/>
      <c r="AZ53" s="32"/>
    </row>
    <row r="54" spans="5:52" ht="19.95" customHeight="1">
      <c r="E54" s="299"/>
      <c r="F54" s="299"/>
      <c r="G54" s="299"/>
      <c r="H54" s="299"/>
      <c r="I54" s="97"/>
      <c r="J54" s="97"/>
      <c r="K54" s="299"/>
      <c r="L54" s="299"/>
      <c r="M54" s="299"/>
      <c r="N54" s="97"/>
      <c r="O54" s="299"/>
      <c r="P54" s="299"/>
      <c r="Q54" s="97"/>
      <c r="R54" s="97"/>
      <c r="S54" s="299"/>
      <c r="T54" s="97"/>
      <c r="U54" s="299"/>
      <c r="V54" s="299"/>
      <c r="W54" s="302"/>
      <c r="X54" s="299"/>
      <c r="Y54" s="70"/>
      <c r="Z54" s="70"/>
      <c r="AA54" s="299"/>
      <c r="AB54" s="299"/>
      <c r="AC54" s="97"/>
      <c r="AD54" s="32"/>
      <c r="AE54" s="303"/>
      <c r="AF54" s="303"/>
      <c r="AG54" s="70"/>
      <c r="AH54" s="70"/>
      <c r="AI54" s="70"/>
      <c r="AJ54" s="70"/>
      <c r="AK54" s="70"/>
      <c r="AL54" s="299"/>
      <c r="AM54" s="97"/>
      <c r="AN54" s="303"/>
      <c r="AO54" s="97"/>
      <c r="AP54" s="97"/>
      <c r="AQ54" s="97"/>
      <c r="AR54" s="97"/>
      <c r="AS54" s="303"/>
      <c r="AT54" s="97"/>
      <c r="AU54" s="97"/>
      <c r="AV54" s="97"/>
      <c r="AW54" s="299"/>
      <c r="AX54" s="299"/>
      <c r="AY54" s="87"/>
      <c r="AZ54" s="32"/>
    </row>
    <row r="55" spans="5:52" ht="19.95" customHeight="1">
      <c r="E55" s="100"/>
      <c r="F55" s="97"/>
      <c r="G55" s="324"/>
      <c r="H55" s="299"/>
      <c r="I55" s="97"/>
      <c r="J55" s="97"/>
      <c r="K55" s="299"/>
      <c r="L55" s="299"/>
      <c r="M55" s="299"/>
      <c r="N55" s="97"/>
      <c r="O55" s="299"/>
      <c r="P55" s="299"/>
      <c r="Q55" s="97"/>
      <c r="R55" s="97"/>
      <c r="S55" s="299"/>
      <c r="T55" s="97"/>
      <c r="U55" s="299"/>
      <c r="V55" s="97"/>
      <c r="W55" s="302"/>
      <c r="X55" s="299"/>
      <c r="Y55" s="70"/>
      <c r="Z55" s="70"/>
      <c r="AA55" s="299"/>
      <c r="AB55" s="299"/>
      <c r="AC55" s="97"/>
      <c r="AD55" s="32"/>
      <c r="AE55" s="303"/>
      <c r="AF55" s="303"/>
      <c r="AG55" s="70"/>
      <c r="AH55" s="70"/>
      <c r="AI55" s="70"/>
      <c r="AJ55" s="70"/>
      <c r="AK55" s="70"/>
      <c r="AL55" s="299"/>
      <c r="AM55" s="97"/>
      <c r="AN55" s="303"/>
      <c r="AO55" s="97"/>
      <c r="AP55" s="97"/>
      <c r="AQ55" s="97"/>
      <c r="AR55" s="97"/>
      <c r="AS55" s="303"/>
      <c r="AT55" s="97"/>
      <c r="AU55" s="97"/>
      <c r="AV55" s="97"/>
      <c r="AW55" s="299"/>
      <c r="AX55" s="299"/>
      <c r="AY55" s="87"/>
      <c r="AZ55" s="32"/>
    </row>
    <row r="56" spans="5:52" ht="19.95" customHeight="1">
      <c r="E56" s="100"/>
      <c r="F56" s="97"/>
      <c r="G56" s="324"/>
      <c r="H56" s="299"/>
      <c r="I56" s="97"/>
      <c r="J56" s="97"/>
      <c r="K56" s="299"/>
      <c r="L56" s="299"/>
      <c r="M56" s="299"/>
      <c r="N56" s="97"/>
      <c r="O56" s="299"/>
      <c r="P56" s="299"/>
      <c r="Q56" s="97"/>
      <c r="R56" s="97"/>
      <c r="S56" s="299"/>
      <c r="T56" s="97"/>
      <c r="U56" s="299"/>
      <c r="V56" s="97"/>
      <c r="W56" s="302"/>
      <c r="X56" s="299"/>
      <c r="Y56" s="70"/>
      <c r="Z56" s="70"/>
      <c r="AA56" s="299"/>
      <c r="AB56" s="299"/>
      <c r="AC56" s="97"/>
      <c r="AD56" s="32"/>
      <c r="AE56" s="303"/>
      <c r="AF56" s="303"/>
      <c r="AG56" s="70"/>
      <c r="AH56" s="70"/>
      <c r="AI56" s="70"/>
      <c r="AJ56" s="70"/>
      <c r="AK56" s="70"/>
      <c r="AL56" s="299"/>
      <c r="AM56" s="97"/>
      <c r="AN56" s="303"/>
      <c r="AO56" s="97"/>
      <c r="AP56" s="97"/>
      <c r="AQ56" s="97"/>
      <c r="AR56" s="97"/>
      <c r="AS56" s="303"/>
      <c r="AT56" s="97"/>
      <c r="AU56" s="97"/>
      <c r="AV56" s="97"/>
      <c r="AW56" s="299"/>
      <c r="AX56" s="299"/>
      <c r="AY56" s="87"/>
      <c r="AZ56" s="32"/>
    </row>
    <row r="57" spans="5:52" ht="19.95" customHeight="1">
      <c r="E57" s="100"/>
      <c r="F57" s="97"/>
      <c r="G57" s="324"/>
      <c r="H57" s="299"/>
      <c r="I57" s="97"/>
      <c r="J57" s="97"/>
      <c r="K57" s="299"/>
      <c r="L57" s="299"/>
      <c r="M57" s="299"/>
      <c r="N57" s="97"/>
      <c r="O57" s="299"/>
      <c r="P57" s="299"/>
      <c r="Q57" s="97"/>
      <c r="R57" s="97"/>
      <c r="S57" s="299"/>
      <c r="T57" s="97"/>
      <c r="U57" s="299"/>
      <c r="V57" s="97"/>
      <c r="W57" s="302"/>
      <c r="X57" s="299"/>
      <c r="Y57" s="70"/>
      <c r="Z57" s="70"/>
      <c r="AA57" s="299"/>
      <c r="AB57" s="299"/>
      <c r="AC57" s="97"/>
      <c r="AD57" s="32"/>
      <c r="AE57" s="303"/>
      <c r="AF57" s="303"/>
      <c r="AG57" s="70"/>
      <c r="AH57" s="70"/>
      <c r="AI57" s="70"/>
      <c r="AJ57" s="70"/>
      <c r="AK57" s="70"/>
      <c r="AL57" s="299"/>
      <c r="AM57" s="97"/>
      <c r="AN57" s="303"/>
      <c r="AO57" s="97"/>
      <c r="AP57" s="97"/>
      <c r="AQ57" s="97"/>
      <c r="AR57" s="97"/>
      <c r="AS57" s="303"/>
      <c r="AT57" s="97"/>
      <c r="AU57" s="97"/>
      <c r="AV57" s="97"/>
      <c r="AW57" s="299"/>
      <c r="AX57" s="299"/>
      <c r="AY57" s="87"/>
      <c r="AZ57" s="32"/>
    </row>
    <row r="58" spans="5:52" ht="19.95" customHeight="1">
      <c r="E58" s="100"/>
      <c r="F58" s="97"/>
      <c r="G58" s="324"/>
      <c r="H58" s="299"/>
      <c r="I58" s="97"/>
      <c r="J58" s="97"/>
      <c r="K58" s="299"/>
      <c r="L58" s="299"/>
      <c r="M58" s="299"/>
      <c r="N58" s="97"/>
      <c r="O58" s="299"/>
      <c r="P58" s="299"/>
      <c r="Q58" s="97"/>
      <c r="R58" s="97"/>
      <c r="S58" s="299"/>
      <c r="T58" s="97"/>
      <c r="U58" s="299"/>
      <c r="V58" s="97"/>
      <c r="W58" s="302"/>
      <c r="X58" s="299"/>
      <c r="Y58" s="70"/>
      <c r="Z58" s="70"/>
      <c r="AA58" s="299"/>
      <c r="AB58" s="299"/>
      <c r="AC58" s="97"/>
      <c r="AD58" s="32"/>
      <c r="AE58" s="303"/>
      <c r="AF58" s="303"/>
      <c r="AG58" s="70"/>
      <c r="AH58" s="70"/>
      <c r="AI58" s="70"/>
      <c r="AJ58" s="70"/>
      <c r="AK58" s="70"/>
      <c r="AL58" s="299"/>
      <c r="AM58" s="97"/>
      <c r="AN58" s="303"/>
      <c r="AO58" s="97"/>
      <c r="AP58" s="97"/>
      <c r="AQ58" s="97"/>
      <c r="AR58" s="97"/>
      <c r="AS58" s="303"/>
      <c r="AT58" s="97"/>
      <c r="AU58" s="97"/>
      <c r="AV58" s="97"/>
      <c r="AW58" s="299"/>
      <c r="AX58" s="299"/>
      <c r="AY58" s="98"/>
      <c r="AZ58" s="32"/>
    </row>
    <row r="59" spans="5:52" ht="19.95" customHeight="1">
      <c r="E59" s="100"/>
      <c r="F59" s="97"/>
      <c r="G59" s="324"/>
      <c r="H59" s="299"/>
      <c r="I59" s="97"/>
      <c r="J59" s="97"/>
      <c r="K59" s="299"/>
      <c r="L59" s="299"/>
      <c r="M59" s="299"/>
      <c r="N59" s="97"/>
      <c r="O59" s="299"/>
      <c r="P59" s="299"/>
      <c r="Q59" s="97"/>
      <c r="R59" s="97"/>
      <c r="S59" s="299"/>
      <c r="T59" s="97"/>
      <c r="U59" s="299"/>
      <c r="V59" s="97"/>
      <c r="W59" s="302"/>
      <c r="X59" s="299"/>
      <c r="Y59" s="70"/>
      <c r="Z59" s="70"/>
      <c r="AA59" s="299"/>
      <c r="AB59" s="299"/>
      <c r="AC59" s="97"/>
      <c r="AD59" s="32"/>
      <c r="AE59" s="303"/>
      <c r="AF59" s="303"/>
      <c r="AG59" s="70"/>
      <c r="AH59" s="70"/>
      <c r="AI59" s="70"/>
      <c r="AJ59" s="70"/>
      <c r="AK59" s="70"/>
      <c r="AL59" s="299"/>
      <c r="AM59" s="97"/>
      <c r="AN59" s="303"/>
      <c r="AO59" s="97"/>
      <c r="AP59" s="97"/>
      <c r="AQ59" s="97"/>
      <c r="AR59" s="97"/>
      <c r="AS59" s="303"/>
      <c r="AT59" s="97"/>
      <c r="AU59" s="97"/>
      <c r="AV59" s="97"/>
      <c r="AW59" s="299"/>
      <c r="AX59" s="299"/>
      <c r="AY59" s="98"/>
      <c r="AZ59" s="32"/>
    </row>
    <row r="60" spans="5:52" ht="19.95" customHeight="1">
      <c r="E60" s="100"/>
      <c r="F60" s="97"/>
      <c r="G60" s="324"/>
      <c r="H60" s="299"/>
      <c r="I60" s="97"/>
      <c r="J60" s="97"/>
      <c r="K60" s="299"/>
      <c r="L60" s="299"/>
      <c r="M60" s="299"/>
      <c r="N60" s="97"/>
      <c r="O60" s="299"/>
      <c r="P60" s="299"/>
      <c r="Q60" s="97"/>
      <c r="R60" s="97"/>
      <c r="S60" s="299"/>
      <c r="T60" s="97"/>
      <c r="U60" s="299"/>
      <c r="V60" s="97"/>
      <c r="W60" s="302"/>
      <c r="X60" s="299"/>
      <c r="Y60" s="70"/>
      <c r="Z60" s="70"/>
      <c r="AA60" s="299"/>
      <c r="AB60" s="299"/>
      <c r="AC60" s="97"/>
      <c r="AD60" s="32"/>
      <c r="AE60" s="303"/>
      <c r="AF60" s="303"/>
      <c r="AG60" s="70"/>
      <c r="AH60" s="70"/>
      <c r="AI60" s="70"/>
      <c r="AJ60" s="70"/>
      <c r="AK60" s="70"/>
      <c r="AL60" s="299"/>
      <c r="AM60" s="97"/>
      <c r="AN60" s="303"/>
      <c r="AO60" s="97"/>
      <c r="AP60" s="97"/>
      <c r="AQ60" s="97"/>
      <c r="AR60" s="97"/>
      <c r="AS60" s="303"/>
      <c r="AT60" s="97"/>
      <c r="AU60" s="97"/>
      <c r="AV60" s="97"/>
      <c r="AW60" s="299"/>
      <c r="AX60" s="299"/>
      <c r="AY60" s="98"/>
      <c r="AZ60" s="32"/>
    </row>
    <row r="61" spans="5:52" ht="19.95" customHeight="1">
      <c r="E61" s="100"/>
      <c r="F61" s="97"/>
      <c r="G61" s="324"/>
      <c r="H61" s="299"/>
      <c r="I61" s="97"/>
      <c r="J61" s="97"/>
      <c r="K61" s="299"/>
      <c r="L61" s="299"/>
      <c r="M61" s="299"/>
      <c r="N61" s="97"/>
      <c r="O61" s="299"/>
      <c r="P61" s="299"/>
      <c r="Q61" s="97"/>
      <c r="R61" s="97"/>
      <c r="S61" s="299"/>
      <c r="T61" s="97"/>
      <c r="U61" s="299"/>
      <c r="V61" s="97"/>
      <c r="W61" s="302"/>
      <c r="X61" s="299"/>
      <c r="Y61" s="70"/>
      <c r="Z61" s="70"/>
      <c r="AA61" s="299"/>
      <c r="AB61" s="299"/>
      <c r="AC61" s="97"/>
      <c r="AD61" s="32"/>
      <c r="AE61" s="303"/>
      <c r="AF61" s="303"/>
      <c r="AG61" s="70"/>
      <c r="AH61" s="70"/>
      <c r="AI61" s="70"/>
      <c r="AJ61" s="70"/>
      <c r="AK61" s="70"/>
      <c r="AL61" s="299"/>
      <c r="AM61" s="97"/>
      <c r="AN61" s="303"/>
      <c r="AO61" s="97"/>
      <c r="AP61" s="97"/>
      <c r="AQ61" s="97"/>
      <c r="AR61" s="97"/>
      <c r="AS61" s="303"/>
      <c r="AT61" s="97"/>
      <c r="AU61" s="97"/>
      <c r="AV61" s="97"/>
      <c r="AW61" s="299"/>
      <c r="AX61" s="299"/>
      <c r="AY61" s="98"/>
      <c r="AZ61" s="32"/>
    </row>
    <row r="62" spans="5:52" ht="19.95" customHeight="1">
      <c r="E62" s="100"/>
      <c r="F62" s="97"/>
      <c r="G62" s="324"/>
      <c r="H62" s="299"/>
      <c r="I62" s="97"/>
      <c r="J62" s="97"/>
      <c r="K62" s="299"/>
      <c r="L62" s="299"/>
      <c r="M62" s="299"/>
      <c r="N62" s="97"/>
      <c r="O62" s="299"/>
      <c r="P62" s="299"/>
      <c r="Q62" s="97"/>
      <c r="R62" s="97"/>
      <c r="S62" s="299"/>
      <c r="T62" s="97"/>
      <c r="U62" s="299"/>
      <c r="V62" s="97"/>
      <c r="W62" s="302"/>
      <c r="X62" s="299"/>
      <c r="Y62" s="70"/>
      <c r="Z62" s="70"/>
      <c r="AA62" s="299"/>
      <c r="AB62" s="299"/>
      <c r="AC62" s="97"/>
      <c r="AD62" s="32"/>
      <c r="AE62" s="303"/>
      <c r="AF62" s="303"/>
      <c r="AG62" s="70"/>
      <c r="AH62" s="70"/>
      <c r="AI62" s="70"/>
      <c r="AJ62" s="70"/>
      <c r="AK62" s="70"/>
      <c r="AL62" s="299"/>
      <c r="AM62" s="97"/>
      <c r="AN62" s="303"/>
      <c r="AO62" s="97"/>
      <c r="AP62" s="97"/>
      <c r="AQ62" s="97"/>
      <c r="AR62" s="97"/>
      <c r="AS62" s="303"/>
      <c r="AT62" s="97"/>
      <c r="AU62" s="97"/>
      <c r="AV62" s="97"/>
      <c r="AW62" s="299"/>
      <c r="AX62" s="299"/>
      <c r="AY62" s="98"/>
      <c r="AZ62" s="32"/>
    </row>
    <row r="63" spans="5:52" ht="19.95" customHeight="1">
      <c r="E63" s="100"/>
      <c r="F63" s="97"/>
      <c r="G63" s="324"/>
      <c r="H63" s="299"/>
      <c r="I63" s="97"/>
      <c r="J63" s="97"/>
      <c r="K63" s="299"/>
      <c r="L63" s="299"/>
      <c r="M63" s="299"/>
      <c r="N63" s="97"/>
      <c r="O63" s="299"/>
      <c r="P63" s="299"/>
      <c r="Q63" s="97"/>
      <c r="R63" s="97"/>
      <c r="S63" s="299"/>
      <c r="T63" s="97"/>
      <c r="U63" s="299"/>
      <c r="V63" s="97"/>
      <c r="W63" s="302"/>
      <c r="X63" s="299"/>
      <c r="Y63" s="70"/>
      <c r="Z63" s="70"/>
      <c r="AA63" s="299"/>
      <c r="AB63" s="299"/>
      <c r="AC63" s="97"/>
      <c r="AD63" s="32"/>
      <c r="AE63" s="303"/>
      <c r="AF63" s="303"/>
      <c r="AG63" s="70"/>
      <c r="AH63" s="70"/>
      <c r="AI63" s="70"/>
      <c r="AJ63" s="70"/>
      <c r="AK63" s="70"/>
      <c r="AL63" s="299"/>
      <c r="AM63" s="97"/>
      <c r="AN63" s="303"/>
      <c r="AO63" s="97"/>
      <c r="AP63" s="97"/>
      <c r="AQ63" s="97"/>
      <c r="AR63" s="97"/>
      <c r="AS63" s="303"/>
      <c r="AT63" s="97"/>
      <c r="AU63" s="139"/>
      <c r="AV63" s="97"/>
      <c r="AW63" s="299"/>
      <c r="AX63" s="299"/>
      <c r="AY63" s="98"/>
      <c r="AZ63" s="32"/>
    </row>
    <row r="64" spans="5:52" ht="19.95" customHeight="1">
      <c r="E64" s="100"/>
      <c r="F64" s="97"/>
      <c r="G64" s="324"/>
      <c r="H64" s="299"/>
      <c r="I64" s="97"/>
      <c r="J64" s="97"/>
      <c r="K64" s="299"/>
      <c r="L64" s="299"/>
      <c r="M64" s="299"/>
      <c r="N64" s="97"/>
      <c r="O64" s="299"/>
      <c r="P64" s="299"/>
      <c r="Q64" s="97"/>
      <c r="R64" s="138"/>
      <c r="S64" s="299"/>
      <c r="T64" s="97"/>
      <c r="U64" s="299"/>
      <c r="V64" s="97"/>
      <c r="W64" s="302"/>
      <c r="X64" s="299"/>
      <c r="Y64" s="70"/>
      <c r="Z64" s="70"/>
      <c r="AA64" s="299"/>
      <c r="AB64" s="299"/>
      <c r="AC64" s="97"/>
      <c r="AD64" s="32"/>
      <c r="AE64" s="303"/>
      <c r="AF64" s="303"/>
      <c r="AG64" s="70"/>
      <c r="AH64" s="70"/>
      <c r="AI64" s="70"/>
      <c r="AJ64" s="70"/>
      <c r="AK64" s="70"/>
      <c r="AL64" s="299"/>
      <c r="AM64" s="97"/>
      <c r="AN64" s="303"/>
      <c r="AO64" s="97"/>
      <c r="AP64" s="97"/>
      <c r="AQ64" s="97"/>
      <c r="AR64" s="97"/>
      <c r="AS64" s="303"/>
      <c r="AT64" s="97"/>
      <c r="AU64" s="139"/>
      <c r="AV64" s="97"/>
      <c r="AW64" s="299"/>
      <c r="AX64" s="299"/>
      <c r="AY64" s="98"/>
      <c r="AZ64" s="32"/>
    </row>
    <row r="65" spans="5:52" ht="19.95" customHeight="1">
      <c r="E65" s="100"/>
      <c r="F65" s="75"/>
      <c r="G65" s="299"/>
      <c r="H65" s="299"/>
      <c r="I65" s="97"/>
      <c r="J65" s="97"/>
      <c r="K65" s="299"/>
      <c r="L65" s="299"/>
      <c r="M65" s="299"/>
      <c r="N65" s="97"/>
      <c r="O65" s="299"/>
      <c r="P65" s="299"/>
      <c r="Q65" s="97"/>
      <c r="R65" s="97"/>
      <c r="S65" s="299"/>
      <c r="T65" s="97"/>
      <c r="U65" s="299"/>
      <c r="V65" s="299"/>
      <c r="W65" s="302"/>
      <c r="X65" s="299"/>
      <c r="Y65" s="70"/>
      <c r="Z65" s="70"/>
      <c r="AA65" s="299"/>
      <c r="AB65" s="299"/>
      <c r="AC65" s="97"/>
      <c r="AD65" s="70"/>
      <c r="AE65" s="303"/>
      <c r="AF65" s="303"/>
      <c r="AG65" s="70"/>
      <c r="AH65" s="70"/>
      <c r="AI65" s="70"/>
      <c r="AJ65" s="70"/>
      <c r="AK65" s="70"/>
      <c r="AL65" s="299"/>
      <c r="AM65" s="97"/>
      <c r="AN65" s="303"/>
      <c r="AO65" s="97"/>
      <c r="AP65" s="97"/>
      <c r="AQ65" s="97"/>
      <c r="AR65" s="97"/>
      <c r="AS65" s="303"/>
      <c r="AT65" s="97"/>
      <c r="AU65" s="97"/>
      <c r="AV65" s="97"/>
      <c r="AW65" s="299"/>
      <c r="AX65" s="299"/>
      <c r="AY65" s="98"/>
      <c r="AZ65" s="32"/>
    </row>
    <row r="66" spans="5:52" ht="19.95" customHeight="1">
      <c r="E66" s="100"/>
      <c r="F66" s="97"/>
      <c r="G66" s="324"/>
      <c r="H66" s="299"/>
      <c r="I66" s="97"/>
      <c r="J66" s="97"/>
      <c r="K66" s="299"/>
      <c r="L66" s="299"/>
      <c r="M66" s="299"/>
      <c r="N66" s="97"/>
      <c r="O66" s="299"/>
      <c r="P66" s="299"/>
      <c r="Q66" s="97"/>
      <c r="R66" s="138"/>
      <c r="S66" s="299"/>
      <c r="T66" s="97"/>
      <c r="U66" s="299"/>
      <c r="V66" s="97"/>
      <c r="W66" s="302"/>
      <c r="X66" s="299"/>
      <c r="Y66" s="70"/>
      <c r="Z66" s="70"/>
      <c r="AA66" s="299"/>
      <c r="AB66" s="299"/>
      <c r="AC66" s="97"/>
      <c r="AD66" s="70"/>
      <c r="AE66" s="303"/>
      <c r="AF66" s="303"/>
      <c r="AG66" s="70"/>
      <c r="AH66" s="70"/>
      <c r="AI66" s="70"/>
      <c r="AJ66" s="70"/>
      <c r="AK66" s="70"/>
      <c r="AL66" s="299"/>
      <c r="AM66" s="97"/>
      <c r="AN66" s="303"/>
      <c r="AO66" s="97"/>
      <c r="AP66" s="97"/>
      <c r="AQ66" s="97"/>
      <c r="AR66" s="97"/>
      <c r="AS66" s="303"/>
      <c r="AT66" s="97"/>
      <c r="AU66" s="97"/>
      <c r="AV66" s="97"/>
      <c r="AW66" s="299"/>
      <c r="AX66" s="299"/>
      <c r="AY66" s="98"/>
      <c r="AZ66" s="32"/>
    </row>
    <row r="67" spans="5:52" ht="19.95" customHeight="1">
      <c r="E67" s="68"/>
      <c r="F67" s="82"/>
      <c r="G67" s="73"/>
      <c r="H67" s="87"/>
      <c r="I67" s="99"/>
      <c r="J67" s="69"/>
      <c r="K67" s="87"/>
      <c r="L67" s="87"/>
      <c r="M67" s="87"/>
      <c r="N67" s="69"/>
      <c r="O67" s="87"/>
      <c r="P67" s="87"/>
      <c r="Q67" s="69"/>
      <c r="R67" s="72"/>
      <c r="S67" s="87"/>
      <c r="T67" s="69"/>
      <c r="U67" s="87"/>
      <c r="V67" s="69"/>
      <c r="W67" s="302"/>
      <c r="X67" s="87"/>
      <c r="Y67" s="70"/>
      <c r="Z67" s="70"/>
      <c r="AA67" s="87"/>
      <c r="AB67" s="87"/>
      <c r="AC67" s="97"/>
      <c r="AD67" s="70"/>
      <c r="AE67" s="303"/>
      <c r="AF67" s="303"/>
      <c r="AG67" s="70"/>
      <c r="AH67" s="70"/>
      <c r="AI67" s="70"/>
      <c r="AJ67" s="70"/>
      <c r="AK67" s="70"/>
      <c r="AL67" s="87"/>
      <c r="AM67" s="97"/>
      <c r="AN67" s="303"/>
      <c r="AO67" s="97"/>
      <c r="AP67" s="97"/>
      <c r="AQ67" s="97"/>
      <c r="AR67" s="97"/>
      <c r="AS67" s="303"/>
      <c r="AT67" s="97"/>
      <c r="AU67" s="97"/>
      <c r="AV67" s="97"/>
      <c r="AW67" s="87"/>
      <c r="AX67" s="87"/>
      <c r="AY67" s="98"/>
      <c r="AZ67" s="32"/>
    </row>
    <row r="68" spans="5:52" ht="19.95" customHeight="1">
      <c r="E68" s="85"/>
      <c r="F68" s="84"/>
      <c r="G68" s="73"/>
      <c r="H68" s="104"/>
      <c r="I68" s="103"/>
      <c r="J68" s="103"/>
      <c r="K68" s="104"/>
      <c r="L68" s="104"/>
      <c r="M68" s="104"/>
      <c r="N68" s="69"/>
      <c r="O68" s="104"/>
      <c r="P68" s="104"/>
      <c r="Q68" s="103"/>
      <c r="R68" s="103"/>
      <c r="S68" s="104"/>
      <c r="T68" s="103"/>
      <c r="U68" s="104"/>
      <c r="V68" s="103"/>
      <c r="W68" s="302"/>
      <c r="X68" s="104"/>
      <c r="Y68" s="84"/>
      <c r="Z68" s="84"/>
      <c r="AA68" s="104"/>
      <c r="AB68" s="104"/>
      <c r="AC68" s="97"/>
      <c r="AD68" s="84"/>
      <c r="AE68" s="303"/>
      <c r="AF68" s="303"/>
      <c r="AG68" s="84"/>
      <c r="AH68" s="84"/>
      <c r="AI68" s="84"/>
      <c r="AJ68" s="84"/>
      <c r="AK68" s="84"/>
      <c r="AL68" s="104"/>
      <c r="AM68" s="97"/>
      <c r="AN68" s="303"/>
      <c r="AO68" s="97"/>
      <c r="AP68" s="97"/>
      <c r="AQ68" s="97"/>
      <c r="AR68" s="97"/>
      <c r="AS68" s="303"/>
      <c r="AT68" s="97"/>
      <c r="AU68" s="97"/>
      <c r="AV68" s="97"/>
      <c r="AW68" s="87"/>
      <c r="AX68" s="87"/>
      <c r="AY68" s="98"/>
      <c r="AZ68" s="32"/>
    </row>
    <row r="69" spans="5:52" ht="19.95" customHeight="1">
      <c r="E69" s="68"/>
      <c r="F69" s="82"/>
      <c r="G69" s="73"/>
      <c r="H69" s="87"/>
      <c r="I69" s="69"/>
      <c r="J69" s="69"/>
      <c r="K69" s="87"/>
      <c r="L69" s="87"/>
      <c r="M69" s="87"/>
      <c r="N69" s="69"/>
      <c r="O69" s="87"/>
      <c r="P69" s="87"/>
      <c r="Q69" s="69"/>
      <c r="R69" s="69"/>
      <c r="S69" s="87"/>
      <c r="T69" s="69"/>
      <c r="U69" s="87"/>
      <c r="V69" s="69"/>
      <c r="W69" s="302"/>
      <c r="X69" s="87"/>
      <c r="Y69" s="70"/>
      <c r="Z69" s="70"/>
      <c r="AA69" s="87"/>
      <c r="AB69" s="87"/>
      <c r="AC69" s="97"/>
      <c r="AD69" s="70"/>
      <c r="AE69" s="303"/>
      <c r="AF69" s="303"/>
      <c r="AG69" s="70"/>
      <c r="AH69" s="70"/>
      <c r="AI69" s="70"/>
      <c r="AJ69" s="70"/>
      <c r="AK69" s="70"/>
      <c r="AL69" s="87"/>
      <c r="AM69" s="97"/>
      <c r="AN69" s="303"/>
      <c r="AO69" s="97"/>
      <c r="AP69" s="97"/>
      <c r="AQ69" s="97"/>
      <c r="AR69" s="97"/>
      <c r="AS69" s="303"/>
      <c r="AT69" s="97"/>
      <c r="AU69" s="97"/>
      <c r="AV69" s="97"/>
      <c r="AW69" s="87"/>
      <c r="AX69" s="87"/>
      <c r="AY69" s="98"/>
      <c r="AZ69" s="32"/>
    </row>
    <row r="70" spans="5:52" ht="19.95" customHeight="1">
      <c r="E70" s="68"/>
      <c r="F70" s="82"/>
      <c r="G70" s="73"/>
      <c r="H70" s="87"/>
      <c r="I70" s="69"/>
      <c r="J70" s="69"/>
      <c r="K70" s="87"/>
      <c r="L70" s="87"/>
      <c r="M70" s="87"/>
      <c r="N70" s="69"/>
      <c r="O70" s="87"/>
      <c r="P70" s="87"/>
      <c r="Q70" s="69"/>
      <c r="R70" s="69"/>
      <c r="S70" s="87"/>
      <c r="T70" s="69"/>
      <c r="U70" s="87"/>
      <c r="V70" s="69"/>
      <c r="W70" s="302"/>
      <c r="X70" s="87"/>
      <c r="Y70" s="70"/>
      <c r="Z70" s="70"/>
      <c r="AA70" s="87"/>
      <c r="AB70" s="87"/>
      <c r="AC70" s="97"/>
      <c r="AD70" s="70"/>
      <c r="AE70" s="303"/>
      <c r="AF70" s="303"/>
      <c r="AG70" s="70"/>
      <c r="AH70" s="70"/>
      <c r="AI70" s="70"/>
      <c r="AJ70" s="70"/>
      <c r="AK70" s="70"/>
      <c r="AL70" s="87"/>
      <c r="AM70" s="97"/>
      <c r="AN70" s="303"/>
      <c r="AO70" s="97"/>
      <c r="AP70" s="97"/>
      <c r="AQ70" s="97"/>
      <c r="AR70" s="97"/>
      <c r="AS70" s="303"/>
      <c r="AT70" s="97"/>
      <c r="AU70" s="139"/>
      <c r="AV70" s="97"/>
      <c r="AW70" s="87"/>
      <c r="AX70" s="87"/>
      <c r="AY70" s="98"/>
      <c r="AZ70" s="32"/>
    </row>
    <row r="71" spans="5:52" ht="19.95" customHeight="1">
      <c r="E71" s="68"/>
      <c r="F71" s="82"/>
      <c r="G71" s="73"/>
      <c r="H71" s="87"/>
      <c r="I71" s="69"/>
      <c r="J71" s="69"/>
      <c r="K71" s="87"/>
      <c r="L71" s="87"/>
      <c r="M71" s="87"/>
      <c r="N71" s="69"/>
      <c r="O71" s="87"/>
      <c r="P71" s="87"/>
      <c r="Q71" s="69"/>
      <c r="R71" s="69"/>
      <c r="S71" s="87"/>
      <c r="T71" s="69"/>
      <c r="U71" s="87"/>
      <c r="V71" s="69"/>
      <c r="W71" s="302"/>
      <c r="X71" s="87"/>
      <c r="Y71" s="70"/>
      <c r="Z71" s="70"/>
      <c r="AA71" s="87"/>
      <c r="AB71" s="87"/>
      <c r="AC71" s="97"/>
      <c r="AD71" s="70"/>
      <c r="AE71" s="303"/>
      <c r="AF71" s="303"/>
      <c r="AG71" s="70"/>
      <c r="AH71" s="70"/>
      <c r="AI71" s="70"/>
      <c r="AJ71" s="70"/>
      <c r="AK71" s="70"/>
      <c r="AL71" s="87"/>
      <c r="AM71" s="97"/>
      <c r="AN71" s="303"/>
      <c r="AO71" s="97"/>
      <c r="AP71" s="97"/>
      <c r="AQ71" s="97"/>
      <c r="AR71" s="97"/>
      <c r="AS71" s="303"/>
      <c r="AT71" s="97"/>
      <c r="AU71" s="97"/>
      <c r="AV71" s="97"/>
      <c r="AW71" s="87"/>
      <c r="AX71" s="87"/>
      <c r="AY71" s="98"/>
      <c r="AZ71" s="32"/>
    </row>
    <row r="72" spans="5:52" ht="19.95" customHeight="1">
      <c r="E72" s="68"/>
      <c r="F72" s="82"/>
      <c r="G72" s="73"/>
      <c r="H72" s="87"/>
      <c r="I72" s="69"/>
      <c r="J72" s="69"/>
      <c r="K72" s="87"/>
      <c r="L72" s="87"/>
      <c r="M72" s="87"/>
      <c r="N72" s="69"/>
      <c r="O72" s="87"/>
      <c r="P72" s="87"/>
      <c r="Q72" s="69"/>
      <c r="R72" s="69"/>
      <c r="S72" s="87"/>
      <c r="T72" s="69"/>
      <c r="U72" s="87"/>
      <c r="V72" s="69"/>
      <c r="W72" s="302"/>
      <c r="X72" s="87"/>
      <c r="Y72" s="70"/>
      <c r="Z72" s="70"/>
      <c r="AA72" s="87"/>
      <c r="AB72" s="87"/>
      <c r="AC72" s="97"/>
      <c r="AD72" s="70"/>
      <c r="AE72" s="303"/>
      <c r="AF72" s="303"/>
      <c r="AG72" s="70"/>
      <c r="AH72" s="70"/>
      <c r="AI72" s="70"/>
      <c r="AJ72" s="70"/>
      <c r="AK72" s="70"/>
      <c r="AL72" s="87"/>
      <c r="AM72" s="97"/>
      <c r="AN72" s="303"/>
      <c r="AO72" s="97"/>
      <c r="AP72" s="97"/>
      <c r="AQ72" s="97"/>
      <c r="AR72" s="97"/>
      <c r="AS72" s="303"/>
      <c r="AT72" s="97"/>
      <c r="AU72" s="139"/>
      <c r="AV72" s="97"/>
      <c r="AW72" s="87"/>
      <c r="AX72" s="87"/>
      <c r="AY72" s="98"/>
      <c r="AZ72" s="32"/>
    </row>
    <row r="73" spans="5:52" ht="19.95" customHeight="1">
      <c r="E73" s="68"/>
      <c r="F73" s="74"/>
      <c r="G73" s="73"/>
      <c r="H73" s="87"/>
      <c r="I73" s="69"/>
      <c r="J73" s="69"/>
      <c r="K73" s="87"/>
      <c r="L73" s="87"/>
      <c r="M73" s="87"/>
      <c r="N73" s="69"/>
      <c r="O73" s="87"/>
      <c r="P73" s="87"/>
      <c r="Q73" s="69"/>
      <c r="R73" s="69"/>
      <c r="S73" s="87"/>
      <c r="T73" s="69"/>
      <c r="U73" s="87"/>
      <c r="V73" s="69"/>
      <c r="W73" s="302"/>
      <c r="X73" s="87"/>
      <c r="Y73" s="70"/>
      <c r="Z73" s="70"/>
      <c r="AA73" s="87"/>
      <c r="AB73" s="87"/>
      <c r="AC73" s="97"/>
      <c r="AD73" s="70"/>
      <c r="AE73" s="303"/>
      <c r="AF73" s="303"/>
      <c r="AG73" s="70"/>
      <c r="AH73" s="70"/>
      <c r="AI73" s="70"/>
      <c r="AJ73" s="70"/>
      <c r="AK73" s="70"/>
      <c r="AL73" s="87"/>
      <c r="AM73" s="97"/>
      <c r="AN73" s="303"/>
      <c r="AO73" s="97"/>
      <c r="AP73" s="97"/>
      <c r="AQ73" s="97"/>
      <c r="AR73" s="97"/>
      <c r="AS73" s="303"/>
      <c r="AT73" s="97"/>
      <c r="AU73" s="139"/>
      <c r="AV73" s="97"/>
      <c r="AW73" s="87"/>
      <c r="AX73" s="87"/>
      <c r="AY73" s="98"/>
      <c r="AZ73" s="32"/>
    </row>
    <row r="74" spans="5:52" ht="19.95" customHeight="1">
      <c r="E74" s="68"/>
      <c r="F74" s="82"/>
      <c r="G74" s="73"/>
      <c r="H74" s="87"/>
      <c r="I74" s="69"/>
      <c r="J74" s="69"/>
      <c r="K74" s="87"/>
      <c r="L74" s="87"/>
      <c r="M74" s="87"/>
      <c r="N74" s="69"/>
      <c r="O74" s="87"/>
      <c r="P74" s="87"/>
      <c r="Q74" s="69"/>
      <c r="R74" s="69"/>
      <c r="S74" s="87"/>
      <c r="T74" s="69"/>
      <c r="U74" s="87"/>
      <c r="V74" s="69"/>
      <c r="W74" s="302"/>
      <c r="X74" s="87"/>
      <c r="Y74" s="70"/>
      <c r="Z74" s="70"/>
      <c r="AA74" s="87"/>
      <c r="AB74" s="87"/>
      <c r="AC74" s="97"/>
      <c r="AD74" s="70"/>
      <c r="AE74" s="303"/>
      <c r="AF74" s="303"/>
      <c r="AG74" s="70"/>
      <c r="AH74" s="70"/>
      <c r="AI74" s="70"/>
      <c r="AJ74" s="70"/>
      <c r="AK74" s="70"/>
      <c r="AL74" s="87"/>
      <c r="AM74" s="97"/>
      <c r="AN74" s="303"/>
      <c r="AO74" s="97"/>
      <c r="AP74" s="97"/>
      <c r="AQ74" s="331"/>
      <c r="AR74" s="97"/>
      <c r="AS74" s="97"/>
      <c r="AT74" s="97"/>
      <c r="AU74" s="97"/>
      <c r="AV74" s="97"/>
      <c r="AW74" s="87"/>
      <c r="AX74" s="87"/>
      <c r="AY74" s="98"/>
      <c r="AZ74" s="32"/>
    </row>
    <row r="75" spans="5:52" ht="19.95" customHeight="1">
      <c r="E75" s="68"/>
      <c r="F75" s="82"/>
      <c r="G75" s="73"/>
      <c r="H75" s="87"/>
      <c r="I75" s="69"/>
      <c r="J75" s="69"/>
      <c r="K75" s="87"/>
      <c r="L75" s="87"/>
      <c r="M75" s="87"/>
      <c r="N75" s="69"/>
      <c r="O75" s="87"/>
      <c r="P75" s="87"/>
      <c r="Q75" s="69"/>
      <c r="R75" s="69"/>
      <c r="S75" s="87"/>
      <c r="T75" s="69"/>
      <c r="U75" s="87"/>
      <c r="V75" s="69"/>
      <c r="W75" s="302"/>
      <c r="X75" s="87"/>
      <c r="Y75" s="70"/>
      <c r="Z75" s="70"/>
      <c r="AA75" s="87"/>
      <c r="AB75" s="87"/>
      <c r="AC75" s="97"/>
      <c r="AD75" s="70"/>
      <c r="AE75" s="303"/>
      <c r="AF75" s="303"/>
      <c r="AG75" s="70"/>
      <c r="AH75" s="70"/>
      <c r="AI75" s="70"/>
      <c r="AJ75" s="70"/>
      <c r="AK75" s="70"/>
      <c r="AL75" s="87"/>
      <c r="AM75" s="97"/>
      <c r="AN75" s="303"/>
      <c r="AO75" s="97"/>
      <c r="AP75" s="97"/>
      <c r="AQ75" s="331"/>
      <c r="AR75" s="97"/>
      <c r="AS75" s="303"/>
      <c r="AT75" s="97"/>
      <c r="AU75" s="139"/>
      <c r="AV75" s="97"/>
      <c r="AW75" s="87"/>
      <c r="AX75" s="87"/>
      <c r="AY75" s="98"/>
      <c r="AZ75" s="32"/>
    </row>
    <row r="76" spans="5:52" ht="19.95" customHeight="1">
      <c r="E76" s="68"/>
      <c r="F76" s="82"/>
      <c r="G76" s="73"/>
      <c r="H76" s="87"/>
      <c r="I76" s="69"/>
      <c r="J76" s="69"/>
      <c r="K76" s="87"/>
      <c r="L76" s="87"/>
      <c r="M76" s="87"/>
      <c r="N76" s="69"/>
      <c r="O76" s="87"/>
      <c r="P76" s="87"/>
      <c r="Q76" s="69"/>
      <c r="R76" s="69"/>
      <c r="S76" s="87"/>
      <c r="T76" s="69"/>
      <c r="U76" s="87"/>
      <c r="V76" s="69"/>
      <c r="W76" s="318"/>
      <c r="X76" s="87"/>
      <c r="Y76" s="70"/>
      <c r="Z76" s="70"/>
      <c r="AA76" s="87"/>
      <c r="AB76" s="87"/>
      <c r="AC76" s="294"/>
      <c r="AD76" s="70"/>
      <c r="AE76" s="343"/>
      <c r="AF76" s="343"/>
      <c r="AG76" s="70"/>
      <c r="AH76" s="70"/>
      <c r="AI76" s="70"/>
      <c r="AJ76" s="70"/>
      <c r="AK76" s="70"/>
      <c r="AL76" s="87"/>
      <c r="AM76" s="294"/>
      <c r="AN76" s="343"/>
      <c r="AO76" s="294"/>
      <c r="AP76" s="97"/>
      <c r="AQ76" s="294"/>
      <c r="AR76" s="294"/>
      <c r="AS76" s="343"/>
      <c r="AT76" s="294"/>
      <c r="AU76" s="344"/>
      <c r="AV76" s="294"/>
      <c r="AW76" s="87"/>
      <c r="AX76" s="87"/>
      <c r="AY76" s="98"/>
      <c r="AZ76" s="32"/>
    </row>
    <row r="77" spans="5:52" ht="19.95" customHeight="1">
      <c r="E77" s="68"/>
      <c r="F77" s="82"/>
      <c r="G77" s="73"/>
      <c r="H77" s="87"/>
      <c r="I77" s="69"/>
      <c r="J77" s="69"/>
      <c r="K77" s="87"/>
      <c r="L77" s="87"/>
      <c r="M77" s="87"/>
      <c r="N77" s="69"/>
      <c r="O77" s="87"/>
      <c r="P77" s="87"/>
      <c r="Q77" s="69"/>
      <c r="R77" s="69"/>
      <c r="S77" s="87"/>
      <c r="T77" s="69"/>
      <c r="U77" s="87"/>
      <c r="V77" s="69"/>
      <c r="W77" s="337"/>
      <c r="X77" s="87"/>
      <c r="Y77" s="70"/>
      <c r="Z77" s="70"/>
      <c r="AA77" s="87"/>
      <c r="AB77" s="87"/>
      <c r="AC77" s="338"/>
      <c r="AD77" s="70"/>
      <c r="AE77" s="339"/>
      <c r="AF77" s="339"/>
      <c r="AG77" s="70"/>
      <c r="AH77" s="70"/>
      <c r="AI77" s="70"/>
      <c r="AJ77" s="70"/>
      <c r="AK77" s="70"/>
      <c r="AL77" s="87"/>
      <c r="AM77" s="338"/>
      <c r="AN77" s="339"/>
      <c r="AO77" s="338"/>
      <c r="AP77" s="338"/>
      <c r="AQ77" s="345"/>
      <c r="AR77" s="338"/>
      <c r="AS77" s="339"/>
      <c r="AT77" s="338"/>
      <c r="AU77" s="336"/>
      <c r="AV77" s="338"/>
      <c r="AW77" s="87"/>
      <c r="AX77" s="87"/>
      <c r="AY77" s="98"/>
      <c r="AZ77" s="32"/>
    </row>
    <row r="78" spans="5:52" ht="19.95" customHeight="1">
      <c r="E78" s="68"/>
      <c r="F78" s="82"/>
      <c r="G78" s="73"/>
      <c r="H78" s="87"/>
      <c r="I78" s="69"/>
      <c r="J78" s="69"/>
      <c r="K78" s="87"/>
      <c r="L78" s="87"/>
      <c r="M78" s="87"/>
      <c r="N78" s="69"/>
      <c r="O78" s="87"/>
      <c r="P78" s="87"/>
      <c r="Q78" s="69"/>
      <c r="R78" s="69"/>
      <c r="S78" s="87"/>
      <c r="T78" s="69"/>
      <c r="U78" s="87"/>
      <c r="V78" s="69"/>
      <c r="W78" s="337"/>
      <c r="X78" s="87"/>
      <c r="Y78" s="70"/>
      <c r="Z78" s="70"/>
      <c r="AA78" s="87"/>
      <c r="AB78" s="87"/>
      <c r="AC78" s="338"/>
      <c r="AD78" s="70"/>
      <c r="AE78" s="339"/>
      <c r="AF78" s="339"/>
      <c r="AG78" s="70"/>
      <c r="AH78" s="70"/>
      <c r="AI78" s="70"/>
      <c r="AJ78" s="70"/>
      <c r="AK78" s="70"/>
      <c r="AL78" s="87"/>
      <c r="AM78" s="338"/>
      <c r="AN78" s="339"/>
      <c r="AO78" s="338"/>
      <c r="AP78" s="338"/>
      <c r="AQ78" s="124"/>
      <c r="AR78" s="338"/>
      <c r="AS78" s="339"/>
      <c r="AT78" s="338"/>
      <c r="AU78" s="336"/>
      <c r="AV78" s="338"/>
      <c r="AW78" s="87"/>
      <c r="AX78" s="87"/>
      <c r="AY78" s="98"/>
      <c r="AZ78" s="32"/>
    </row>
    <row r="79" spans="5:52" ht="19.95" customHeight="1">
      <c r="E79" s="68"/>
      <c r="F79" s="82"/>
      <c r="G79" s="73"/>
      <c r="H79" s="87"/>
      <c r="I79" s="99"/>
      <c r="J79" s="69"/>
      <c r="K79" s="87"/>
      <c r="L79" s="87"/>
      <c r="M79" s="87"/>
      <c r="N79" s="69"/>
      <c r="O79" s="87"/>
      <c r="P79" s="87"/>
      <c r="Q79" s="69"/>
      <c r="R79" s="69"/>
      <c r="S79" s="87"/>
      <c r="T79" s="69"/>
      <c r="U79" s="87"/>
      <c r="V79" s="69"/>
      <c r="W79" s="337"/>
      <c r="X79" s="87"/>
      <c r="Y79" s="70"/>
      <c r="Z79" s="70"/>
      <c r="AA79" s="87"/>
      <c r="AB79" s="87"/>
      <c r="AC79" s="294"/>
      <c r="AD79" s="70"/>
      <c r="AE79" s="343"/>
      <c r="AF79" s="343"/>
      <c r="AG79" s="70"/>
      <c r="AH79" s="70"/>
      <c r="AI79" s="70"/>
      <c r="AJ79" s="70"/>
      <c r="AK79" s="70"/>
      <c r="AL79" s="87"/>
      <c r="AM79" s="294"/>
      <c r="AN79" s="343"/>
      <c r="AO79" s="294"/>
      <c r="AP79" s="294"/>
      <c r="AQ79" s="294"/>
      <c r="AR79" s="294"/>
      <c r="AS79" s="343"/>
      <c r="AT79" s="294"/>
      <c r="AU79" s="294"/>
      <c r="AV79" s="294"/>
      <c r="AW79" s="87"/>
      <c r="AX79" s="87"/>
      <c r="AY79" s="98"/>
      <c r="AZ79" s="32"/>
    </row>
    <row r="80" spans="5:52" ht="19.95" customHeight="1">
      <c r="E80" s="68"/>
      <c r="F80" s="82"/>
      <c r="G80" s="73"/>
      <c r="H80" s="87"/>
      <c r="I80" s="69"/>
      <c r="J80" s="69"/>
      <c r="K80" s="87"/>
      <c r="L80" s="87"/>
      <c r="M80" s="87"/>
      <c r="N80" s="69"/>
      <c r="O80" s="87"/>
      <c r="P80" s="87"/>
      <c r="Q80" s="69"/>
      <c r="R80" s="69"/>
      <c r="S80" s="87"/>
      <c r="T80" s="69"/>
      <c r="U80" s="87"/>
      <c r="V80" s="69"/>
      <c r="W80" s="337"/>
      <c r="X80" s="87"/>
      <c r="Y80" s="70"/>
      <c r="Z80" s="70"/>
      <c r="AA80" s="87"/>
      <c r="AB80" s="87"/>
      <c r="AC80" s="294"/>
      <c r="AD80" s="70"/>
      <c r="AE80" s="343"/>
      <c r="AF80" s="343"/>
      <c r="AG80" s="70"/>
      <c r="AH80" s="70"/>
      <c r="AI80" s="70"/>
      <c r="AJ80" s="70"/>
      <c r="AK80" s="70"/>
      <c r="AL80" s="87"/>
      <c r="AM80" s="294"/>
      <c r="AN80" s="343"/>
      <c r="AO80" s="294"/>
      <c r="AP80" s="97"/>
      <c r="AQ80" s="294"/>
      <c r="AR80" s="294"/>
      <c r="AS80" s="343"/>
      <c r="AT80" s="294"/>
      <c r="AU80" s="294"/>
      <c r="AV80" s="346"/>
      <c r="AW80" s="87"/>
      <c r="AX80" s="87"/>
      <c r="AY80" s="98"/>
      <c r="AZ80" s="32"/>
    </row>
    <row r="81" spans="5:52" ht="19.95" customHeight="1">
      <c r="E81" s="68"/>
      <c r="F81" s="82"/>
      <c r="G81" s="73"/>
      <c r="H81" s="87"/>
      <c r="I81" s="99"/>
      <c r="J81" s="69"/>
      <c r="K81" s="87"/>
      <c r="L81" s="87"/>
      <c r="M81" s="87"/>
      <c r="N81" s="69"/>
      <c r="O81" s="87"/>
      <c r="P81" s="87"/>
      <c r="Q81" s="69"/>
      <c r="R81" s="69"/>
      <c r="S81" s="87"/>
      <c r="T81" s="69"/>
      <c r="U81" s="87"/>
      <c r="V81" s="69"/>
      <c r="W81" s="337"/>
      <c r="X81" s="87"/>
      <c r="Y81" s="70"/>
      <c r="Z81" s="70"/>
      <c r="AA81" s="87"/>
      <c r="AB81" s="87"/>
      <c r="AC81" s="294"/>
      <c r="AD81" s="70"/>
      <c r="AE81" s="343"/>
      <c r="AF81" s="343"/>
      <c r="AG81" s="70"/>
      <c r="AH81" s="70"/>
      <c r="AI81" s="70"/>
      <c r="AJ81" s="70"/>
      <c r="AK81" s="70"/>
      <c r="AL81" s="87"/>
      <c r="AM81" s="294"/>
      <c r="AN81" s="343"/>
      <c r="AO81" s="294"/>
      <c r="AP81" s="294"/>
      <c r="AQ81" s="294"/>
      <c r="AR81" s="294"/>
      <c r="AS81" s="343"/>
      <c r="AT81" s="294"/>
      <c r="AU81" s="294"/>
      <c r="AV81" s="294"/>
      <c r="AW81" s="87"/>
      <c r="AX81" s="87"/>
      <c r="AY81" s="98"/>
      <c r="AZ81" s="32"/>
    </row>
    <row r="82" spans="5:52" ht="19.95" customHeight="1">
      <c r="E82" s="68"/>
      <c r="F82" s="82"/>
      <c r="G82" s="73"/>
      <c r="H82" s="87"/>
      <c r="I82" s="69"/>
      <c r="J82" s="69"/>
      <c r="K82" s="87"/>
      <c r="L82" s="87"/>
      <c r="M82" s="87"/>
      <c r="N82" s="69"/>
      <c r="O82" s="87"/>
      <c r="P82" s="87"/>
      <c r="Q82" s="69"/>
      <c r="R82" s="69"/>
      <c r="S82" s="87"/>
      <c r="T82" s="69"/>
      <c r="U82" s="87"/>
      <c r="V82" s="69"/>
      <c r="W82" s="337"/>
      <c r="X82" s="87"/>
      <c r="Y82" s="70"/>
      <c r="Z82" s="70"/>
      <c r="AA82" s="87"/>
      <c r="AB82" s="87"/>
      <c r="AC82" s="294"/>
      <c r="AD82" s="70"/>
      <c r="AE82" s="343"/>
      <c r="AF82" s="343"/>
      <c r="AG82" s="70"/>
      <c r="AH82" s="70"/>
      <c r="AI82" s="70"/>
      <c r="AJ82" s="70"/>
      <c r="AK82" s="70"/>
      <c r="AL82" s="87"/>
      <c r="AM82" s="294"/>
      <c r="AN82" s="343"/>
      <c r="AO82" s="294"/>
      <c r="AP82" s="294"/>
      <c r="AQ82" s="294"/>
      <c r="AR82" s="294"/>
      <c r="AS82" s="343"/>
      <c r="AT82" s="294"/>
      <c r="AU82" s="294"/>
      <c r="AV82" s="294"/>
      <c r="AW82" s="87"/>
      <c r="AX82" s="87"/>
      <c r="AY82" s="98"/>
      <c r="AZ82" s="32"/>
    </row>
    <row r="83" spans="5:52" ht="19.95" customHeight="1">
      <c r="E83" s="68"/>
      <c r="F83" s="82"/>
      <c r="G83" s="73"/>
      <c r="H83" s="87"/>
      <c r="I83" s="69"/>
      <c r="J83" s="69"/>
      <c r="K83" s="87"/>
      <c r="L83" s="87"/>
      <c r="M83" s="87"/>
      <c r="N83" s="69"/>
      <c r="O83" s="87"/>
      <c r="P83" s="87"/>
      <c r="Q83" s="69"/>
      <c r="R83" s="69"/>
      <c r="S83" s="87"/>
      <c r="T83" s="69"/>
      <c r="U83" s="87"/>
      <c r="V83" s="69"/>
      <c r="W83" s="337"/>
      <c r="X83" s="87"/>
      <c r="Y83" s="70"/>
      <c r="Z83" s="70"/>
      <c r="AA83" s="87"/>
      <c r="AB83" s="87"/>
      <c r="AC83" s="294"/>
      <c r="AD83" s="70"/>
      <c r="AE83" s="343"/>
      <c r="AF83" s="343"/>
      <c r="AG83" s="70"/>
      <c r="AH83" s="70"/>
      <c r="AI83" s="70"/>
      <c r="AJ83" s="70"/>
      <c r="AK83" s="70"/>
      <c r="AL83" s="87"/>
      <c r="AM83" s="294"/>
      <c r="AN83" s="343"/>
      <c r="AO83" s="294"/>
      <c r="AP83" s="294"/>
      <c r="AQ83" s="294"/>
      <c r="AR83" s="294"/>
      <c r="AS83" s="343"/>
      <c r="AT83" s="294"/>
      <c r="AU83" s="294"/>
      <c r="AV83" s="294"/>
      <c r="AW83" s="87"/>
      <c r="AX83" s="87"/>
      <c r="AY83" s="98"/>
      <c r="AZ83" s="32"/>
    </row>
    <row r="84" spans="5:52" ht="19.95" customHeight="1">
      <c r="E84" s="68"/>
      <c r="F84" s="82"/>
      <c r="G84" s="73"/>
      <c r="H84" s="87"/>
      <c r="I84" s="69"/>
      <c r="J84" s="69"/>
      <c r="K84" s="87"/>
      <c r="L84" s="87"/>
      <c r="M84" s="87"/>
      <c r="N84" s="69"/>
      <c r="O84" s="87"/>
      <c r="P84" s="87"/>
      <c r="Q84" s="69"/>
      <c r="R84" s="69"/>
      <c r="S84" s="87"/>
      <c r="T84" s="69"/>
      <c r="U84" s="87"/>
      <c r="V84" s="69"/>
      <c r="W84" s="87"/>
      <c r="X84" s="87"/>
      <c r="Y84" s="70"/>
      <c r="Z84" s="70"/>
      <c r="AA84" s="87"/>
      <c r="AB84" s="87"/>
      <c r="AC84" s="70"/>
      <c r="AD84" s="70"/>
      <c r="AE84" s="70"/>
      <c r="AF84" s="88"/>
      <c r="AG84" s="70"/>
      <c r="AH84" s="70"/>
      <c r="AI84" s="70"/>
      <c r="AJ84" s="70"/>
      <c r="AK84" s="70"/>
      <c r="AL84" s="87"/>
      <c r="AM84" s="32"/>
      <c r="AN84" s="110"/>
      <c r="AO84" s="74"/>
      <c r="AP84" s="74"/>
      <c r="AQ84" s="32"/>
      <c r="AR84" s="108"/>
      <c r="AS84" s="107"/>
      <c r="AT84" s="108"/>
      <c r="AU84" s="87"/>
      <c r="AV84" s="112"/>
      <c r="AW84" s="87"/>
      <c r="AX84" s="87"/>
      <c r="AY84" s="98"/>
      <c r="AZ84" s="32"/>
    </row>
    <row r="85" spans="5:52" ht="19.95" customHeight="1">
      <c r="E85" s="68"/>
      <c r="F85" s="74"/>
      <c r="G85" s="73"/>
      <c r="H85" s="87"/>
      <c r="I85" s="69"/>
      <c r="J85" s="105"/>
      <c r="K85" s="87"/>
      <c r="L85" s="87"/>
      <c r="M85" s="87"/>
      <c r="N85" s="69"/>
      <c r="O85" s="87"/>
      <c r="P85" s="87"/>
      <c r="Q85" s="87"/>
      <c r="R85" s="69"/>
      <c r="S85" s="87"/>
      <c r="T85" s="69"/>
      <c r="U85" s="87"/>
      <c r="V85" s="69"/>
      <c r="W85" s="87"/>
      <c r="X85" s="87"/>
      <c r="Y85" s="70"/>
      <c r="Z85" s="70"/>
      <c r="AA85" s="87"/>
      <c r="AB85" s="87"/>
      <c r="AC85" s="70"/>
      <c r="AD85" s="70"/>
      <c r="AE85" s="70"/>
      <c r="AF85" s="88"/>
      <c r="AG85" s="70"/>
      <c r="AH85" s="70"/>
      <c r="AI85" s="70"/>
      <c r="AJ85" s="70"/>
      <c r="AK85" s="70"/>
      <c r="AL85" s="87"/>
      <c r="AM85" s="32"/>
      <c r="AN85" s="110"/>
      <c r="AO85" s="74"/>
      <c r="AP85" s="108"/>
      <c r="AQ85" s="31"/>
      <c r="AR85" s="108"/>
      <c r="AS85" s="107"/>
      <c r="AT85" s="108"/>
      <c r="AU85" s="87"/>
      <c r="AV85" s="112"/>
      <c r="AW85" s="87"/>
      <c r="AX85" s="87"/>
      <c r="AY85" s="98"/>
      <c r="AZ85" s="32"/>
    </row>
    <row r="86" spans="5:52" ht="19.95" customHeight="1">
      <c r="E86" s="68"/>
      <c r="F86" s="74"/>
      <c r="G86" s="73"/>
      <c r="H86" s="87"/>
      <c r="I86" s="69"/>
      <c r="J86" s="105"/>
      <c r="K86" s="87"/>
      <c r="L86" s="87"/>
      <c r="M86" s="87"/>
      <c r="N86" s="69"/>
      <c r="O86" s="87"/>
      <c r="P86" s="87"/>
      <c r="Q86" s="69"/>
      <c r="R86" s="69"/>
      <c r="S86" s="87"/>
      <c r="T86" s="69"/>
      <c r="U86" s="87"/>
      <c r="V86" s="69"/>
      <c r="W86" s="87"/>
      <c r="X86" s="87"/>
      <c r="Y86" s="70"/>
      <c r="Z86" s="70"/>
      <c r="AA86" s="87"/>
      <c r="AB86" s="87"/>
      <c r="AC86" s="70"/>
      <c r="AD86" s="70"/>
      <c r="AE86" s="70"/>
      <c r="AF86" s="88"/>
      <c r="AG86" s="70"/>
      <c r="AH86" s="70"/>
      <c r="AI86" s="70"/>
      <c r="AJ86" s="70"/>
      <c r="AK86" s="70"/>
      <c r="AL86" s="87"/>
      <c r="AM86" s="32"/>
      <c r="AN86" s="110"/>
      <c r="AO86" s="74"/>
      <c r="AP86" s="74"/>
      <c r="AQ86" s="32"/>
      <c r="AR86" s="108"/>
      <c r="AS86" s="107"/>
      <c r="AT86" s="108"/>
      <c r="AU86" s="87"/>
      <c r="AV86" s="112"/>
      <c r="AW86" s="87"/>
      <c r="AX86" s="87"/>
      <c r="AY86" s="98"/>
      <c r="AZ86" s="32"/>
    </row>
    <row r="87" spans="5:52" ht="19.95" customHeight="1">
      <c r="E87" s="68"/>
      <c r="F87" s="74"/>
      <c r="G87" s="73"/>
      <c r="H87" s="87"/>
      <c r="I87" s="69"/>
      <c r="J87" s="69"/>
      <c r="K87" s="87"/>
      <c r="L87" s="87"/>
      <c r="M87" s="87"/>
      <c r="N87" s="69"/>
      <c r="O87" s="87"/>
      <c r="P87" s="87"/>
      <c r="Q87" s="69"/>
      <c r="R87" s="69"/>
      <c r="S87" s="87"/>
      <c r="T87" s="69"/>
      <c r="U87" s="87"/>
      <c r="V87" s="69"/>
      <c r="W87" s="87"/>
      <c r="X87" s="87"/>
      <c r="Y87" s="70"/>
      <c r="Z87" s="70"/>
      <c r="AA87" s="87"/>
      <c r="AB87" s="87"/>
      <c r="AC87" s="70"/>
      <c r="AD87" s="70"/>
      <c r="AE87" s="70"/>
      <c r="AF87" s="88"/>
      <c r="AG87" s="70"/>
      <c r="AH87" s="70"/>
      <c r="AI87" s="70"/>
      <c r="AJ87" s="70"/>
      <c r="AK87" s="70"/>
      <c r="AL87" s="87"/>
      <c r="AM87" s="32"/>
      <c r="AN87" s="110"/>
      <c r="AO87" s="74"/>
      <c r="AP87" s="108"/>
      <c r="AQ87" s="31"/>
      <c r="AR87" s="108"/>
      <c r="AS87" s="107"/>
      <c r="AT87" s="108"/>
      <c r="AU87" s="87"/>
      <c r="AV87" s="112"/>
      <c r="AW87" s="87"/>
      <c r="AX87" s="87"/>
      <c r="AY87" s="98"/>
      <c r="AZ87" s="32"/>
    </row>
    <row r="88" spans="5:52" ht="19.95" customHeight="1">
      <c r="E88" s="68"/>
      <c r="F88" s="74"/>
      <c r="G88" s="73"/>
      <c r="H88" s="87"/>
      <c r="I88" s="69"/>
      <c r="J88" s="69"/>
      <c r="K88" s="87"/>
      <c r="L88" s="87"/>
      <c r="M88" s="87"/>
      <c r="N88" s="69"/>
      <c r="O88" s="87"/>
      <c r="P88" s="87"/>
      <c r="Q88" s="69"/>
      <c r="R88" s="69"/>
      <c r="S88" s="87"/>
      <c r="T88" s="69"/>
      <c r="U88" s="87"/>
      <c r="V88" s="69"/>
      <c r="W88" s="87"/>
      <c r="X88" s="87"/>
      <c r="Y88" s="70"/>
      <c r="Z88" s="70"/>
      <c r="AA88" s="87"/>
      <c r="AB88" s="87"/>
      <c r="AC88" s="70"/>
      <c r="AD88" s="70"/>
      <c r="AE88" s="70"/>
      <c r="AF88" s="88"/>
      <c r="AG88" s="70"/>
      <c r="AH88" s="70"/>
      <c r="AI88" s="70"/>
      <c r="AJ88" s="70"/>
      <c r="AK88" s="70"/>
      <c r="AL88" s="87"/>
      <c r="AM88" s="32"/>
      <c r="AN88" s="110"/>
      <c r="AO88" s="74"/>
      <c r="AP88" s="108"/>
      <c r="AQ88" s="69"/>
      <c r="AR88" s="108"/>
      <c r="AS88" s="107"/>
      <c r="AT88" s="108"/>
      <c r="AU88" s="87"/>
      <c r="AV88" s="112"/>
      <c r="AW88" s="87"/>
      <c r="AX88" s="87"/>
      <c r="AY88" s="98"/>
      <c r="AZ88" s="32"/>
    </row>
    <row r="89" spans="5:52" ht="19.95" customHeight="1">
      <c r="E89" s="85"/>
      <c r="F89" s="76"/>
      <c r="G89" s="73"/>
      <c r="H89" s="104"/>
      <c r="I89" s="103"/>
      <c r="J89" s="103"/>
      <c r="K89" s="104"/>
      <c r="L89" s="104"/>
      <c r="M89" s="104"/>
      <c r="N89" s="69"/>
      <c r="O89" s="104"/>
      <c r="P89" s="104"/>
      <c r="Q89" s="103"/>
      <c r="R89" s="103"/>
      <c r="S89" s="104"/>
      <c r="T89" s="103"/>
      <c r="U89" s="104"/>
      <c r="V89" s="103"/>
      <c r="W89" s="104"/>
      <c r="X89" s="104"/>
      <c r="Y89" s="84"/>
      <c r="Z89" s="84"/>
      <c r="AA89" s="104"/>
      <c r="AB89" s="104"/>
      <c r="AC89" s="84"/>
      <c r="AD89" s="84"/>
      <c r="AE89" s="84"/>
      <c r="AF89" s="113"/>
      <c r="AG89" s="84"/>
      <c r="AH89" s="84"/>
      <c r="AI89" s="84"/>
      <c r="AJ89" s="84"/>
      <c r="AK89" s="84"/>
      <c r="AL89" s="104"/>
      <c r="AM89" s="78"/>
      <c r="AN89" s="109"/>
      <c r="AO89" s="76"/>
      <c r="AP89" s="114"/>
      <c r="AQ89" s="78"/>
      <c r="AR89" s="108"/>
      <c r="AS89" s="107"/>
      <c r="AT89" s="108"/>
      <c r="AU89" s="104"/>
      <c r="AV89" s="115"/>
      <c r="AW89" s="87"/>
      <c r="AX89" s="87"/>
      <c r="AY89" s="98"/>
      <c r="AZ89" s="32"/>
    </row>
    <row r="90" spans="5:52" ht="19.95" customHeight="1">
      <c r="E90" s="68"/>
      <c r="F90" s="74"/>
      <c r="G90" s="73"/>
      <c r="H90" s="87"/>
      <c r="I90" s="69"/>
      <c r="J90" s="69"/>
      <c r="K90" s="87"/>
      <c r="L90" s="87"/>
      <c r="M90" s="87"/>
      <c r="N90" s="69"/>
      <c r="O90" s="87"/>
      <c r="P90" s="87"/>
      <c r="Q90" s="69"/>
      <c r="R90" s="69"/>
      <c r="S90" s="87"/>
      <c r="T90" s="69"/>
      <c r="U90" s="87"/>
      <c r="V90" s="69"/>
      <c r="W90" s="87"/>
      <c r="X90" s="87"/>
      <c r="Y90" s="70"/>
      <c r="Z90" s="70"/>
      <c r="AA90" s="87"/>
      <c r="AB90" s="87"/>
      <c r="AC90" s="70"/>
      <c r="AD90" s="70"/>
      <c r="AE90" s="70"/>
      <c r="AF90" s="88"/>
      <c r="AG90" s="70"/>
      <c r="AH90" s="70"/>
      <c r="AI90" s="70"/>
      <c r="AJ90" s="70"/>
      <c r="AK90" s="70"/>
      <c r="AL90" s="87"/>
      <c r="AM90" s="32"/>
      <c r="AN90" s="110"/>
      <c r="AO90" s="74"/>
      <c r="AP90" s="74"/>
      <c r="AQ90" s="32"/>
      <c r="AR90" s="108"/>
      <c r="AS90" s="107"/>
      <c r="AT90" s="108"/>
      <c r="AU90" s="87"/>
      <c r="AV90" s="112"/>
      <c r="AW90" s="87"/>
      <c r="AX90" s="87"/>
      <c r="AY90" s="98"/>
      <c r="AZ90" s="32"/>
    </row>
    <row r="91" spans="5:52" ht="19.95" customHeight="1">
      <c r="E91" s="68"/>
      <c r="F91" s="74"/>
      <c r="G91" s="73"/>
      <c r="H91" s="87"/>
      <c r="I91" s="69"/>
      <c r="J91" s="74"/>
      <c r="K91" s="87"/>
      <c r="L91" s="87"/>
      <c r="M91" s="87"/>
      <c r="N91" s="69"/>
      <c r="O91" s="87"/>
      <c r="P91" s="87"/>
      <c r="Q91" s="72"/>
      <c r="R91" s="69"/>
      <c r="S91" s="87"/>
      <c r="T91" s="69"/>
      <c r="U91" s="87"/>
      <c r="V91" s="69"/>
      <c r="W91" s="87"/>
      <c r="X91" s="87"/>
      <c r="Y91" s="70"/>
      <c r="Z91" s="70"/>
      <c r="AA91" s="87"/>
      <c r="AB91" s="87"/>
      <c r="AC91" s="70"/>
      <c r="AD91" s="70"/>
      <c r="AE91" s="70"/>
      <c r="AF91" s="88"/>
      <c r="AG91" s="70"/>
      <c r="AH91" s="70"/>
      <c r="AI91" s="70"/>
      <c r="AJ91" s="70"/>
      <c r="AK91" s="70"/>
      <c r="AL91" s="87"/>
      <c r="AM91" s="32"/>
      <c r="AN91" s="110"/>
      <c r="AO91" s="74"/>
      <c r="AP91" s="74"/>
      <c r="AQ91" s="32"/>
      <c r="AR91" s="108"/>
      <c r="AS91" s="107"/>
      <c r="AT91" s="108"/>
      <c r="AU91" s="87"/>
      <c r="AV91" s="112"/>
      <c r="AW91" s="87"/>
      <c r="AX91" s="87"/>
      <c r="AY91" s="98"/>
      <c r="AZ91" s="32"/>
    </row>
    <row r="92" spans="5:52" ht="19.95" customHeight="1">
      <c r="E92" s="85"/>
      <c r="F92" s="76"/>
      <c r="G92" s="73"/>
      <c r="H92" s="104"/>
      <c r="I92" s="103"/>
      <c r="J92" s="103"/>
      <c r="K92" s="104"/>
      <c r="L92" s="104"/>
      <c r="M92" s="104"/>
      <c r="N92" s="69"/>
      <c r="O92" s="104"/>
      <c r="P92" s="104"/>
      <c r="Q92" s="83"/>
      <c r="R92" s="103"/>
      <c r="S92" s="104"/>
      <c r="T92" s="103"/>
      <c r="U92" s="104"/>
      <c r="V92" s="103"/>
      <c r="W92" s="104"/>
      <c r="X92" s="104"/>
      <c r="Y92" s="84"/>
      <c r="Z92" s="84"/>
      <c r="AA92" s="104"/>
      <c r="AB92" s="104"/>
      <c r="AC92" s="84"/>
      <c r="AD92" s="84"/>
      <c r="AE92" s="84"/>
      <c r="AF92" s="113"/>
      <c r="AG92" s="84"/>
      <c r="AH92" s="84"/>
      <c r="AI92" s="84"/>
      <c r="AJ92" s="84"/>
      <c r="AK92" s="84"/>
      <c r="AL92" s="104"/>
      <c r="AM92" s="78"/>
      <c r="AN92" s="109"/>
      <c r="AO92" s="76"/>
      <c r="AP92" s="74"/>
      <c r="AQ92" s="103"/>
      <c r="AR92" s="108"/>
      <c r="AS92" s="107"/>
      <c r="AT92" s="108"/>
      <c r="AU92" s="104"/>
      <c r="AV92" s="115"/>
      <c r="AW92" s="87"/>
      <c r="AX92" s="87"/>
      <c r="AY92" s="98"/>
      <c r="AZ92" s="32"/>
    </row>
    <row r="93" spans="5:52" ht="19.95" customHeight="1">
      <c r="E93" s="68"/>
      <c r="F93" s="74"/>
      <c r="G93" s="73"/>
      <c r="H93" s="87"/>
      <c r="I93" s="69"/>
      <c r="J93" s="69"/>
      <c r="K93" s="87"/>
      <c r="L93" s="87"/>
      <c r="M93" s="87"/>
      <c r="N93" s="69"/>
      <c r="O93" s="87"/>
      <c r="P93" s="87"/>
      <c r="Q93" s="69"/>
      <c r="R93" s="69"/>
      <c r="S93" s="87"/>
      <c r="T93" s="69"/>
      <c r="U93" s="87"/>
      <c r="V93" s="69"/>
      <c r="W93" s="87"/>
      <c r="X93" s="87"/>
      <c r="Y93" s="70"/>
      <c r="Z93" s="70"/>
      <c r="AA93" s="87"/>
      <c r="AB93" s="87"/>
      <c r="AC93" s="70"/>
      <c r="AD93" s="70"/>
      <c r="AE93" s="70"/>
      <c r="AF93" s="88"/>
      <c r="AG93" s="70"/>
      <c r="AH93" s="70"/>
      <c r="AI93" s="70"/>
      <c r="AJ93" s="70"/>
      <c r="AK93" s="70"/>
      <c r="AL93" s="87"/>
      <c r="AM93" s="32"/>
      <c r="AN93" s="110"/>
      <c r="AO93" s="74"/>
      <c r="AP93" s="108"/>
      <c r="AQ93" s="31"/>
      <c r="AR93" s="108"/>
      <c r="AS93" s="107"/>
      <c r="AT93" s="108"/>
      <c r="AU93" s="87"/>
      <c r="AV93" s="112"/>
      <c r="AW93" s="87"/>
      <c r="AX93" s="87"/>
      <c r="AY93" s="98"/>
      <c r="AZ93" s="32"/>
    </row>
    <row r="94" spans="5:52" ht="19.95" customHeight="1">
      <c r="E94" s="68"/>
      <c r="F94" s="74"/>
      <c r="G94" s="73"/>
      <c r="H94" s="87"/>
      <c r="I94" s="69"/>
      <c r="J94" s="69"/>
      <c r="K94" s="87"/>
      <c r="L94" s="87"/>
      <c r="M94" s="87"/>
      <c r="N94" s="69"/>
      <c r="O94" s="87"/>
      <c r="P94" s="87"/>
      <c r="Q94" s="87"/>
      <c r="R94" s="69"/>
      <c r="S94" s="87"/>
      <c r="T94" s="69"/>
      <c r="U94" s="87"/>
      <c r="V94" s="69"/>
      <c r="W94" s="87"/>
      <c r="X94" s="87"/>
      <c r="Y94" s="70"/>
      <c r="Z94" s="70"/>
      <c r="AA94" s="87"/>
      <c r="AB94" s="87"/>
      <c r="AC94" s="70"/>
      <c r="AD94" s="70"/>
      <c r="AE94" s="70"/>
      <c r="AF94" s="88"/>
      <c r="AG94" s="70"/>
      <c r="AH94" s="70"/>
      <c r="AI94" s="70"/>
      <c r="AJ94" s="70"/>
      <c r="AK94" s="70"/>
      <c r="AL94" s="87"/>
      <c r="AM94" s="32"/>
      <c r="AN94" s="110"/>
      <c r="AO94" s="74"/>
      <c r="AP94" s="74"/>
      <c r="AQ94" s="32"/>
      <c r="AR94" s="108"/>
      <c r="AS94" s="107"/>
      <c r="AT94" s="108"/>
      <c r="AU94" s="87"/>
      <c r="AV94" s="112"/>
      <c r="AW94" s="87"/>
      <c r="AX94" s="87"/>
      <c r="AY94" s="98"/>
      <c r="AZ94" s="32"/>
    </row>
    <row r="95" spans="5:52" ht="19.95" customHeight="1">
      <c r="E95" s="68"/>
      <c r="F95" s="74"/>
      <c r="G95" s="73"/>
      <c r="H95" s="87"/>
      <c r="I95" s="69"/>
      <c r="J95" s="69"/>
      <c r="K95" s="87"/>
      <c r="L95" s="87"/>
      <c r="M95" s="87"/>
      <c r="N95" s="69"/>
      <c r="O95" s="87"/>
      <c r="P95" s="87"/>
      <c r="Q95" s="87"/>
      <c r="R95" s="69"/>
      <c r="S95" s="87"/>
      <c r="T95" s="69"/>
      <c r="U95" s="87"/>
      <c r="V95" s="69"/>
      <c r="W95" s="87"/>
      <c r="X95" s="87"/>
      <c r="Y95" s="70"/>
      <c r="Z95" s="70"/>
      <c r="AA95" s="87"/>
      <c r="AB95" s="87"/>
      <c r="AC95" s="70"/>
      <c r="AD95" s="70"/>
      <c r="AE95" s="70"/>
      <c r="AF95" s="88"/>
      <c r="AG95" s="70"/>
      <c r="AH95" s="70"/>
      <c r="AI95" s="70"/>
      <c r="AJ95" s="70"/>
      <c r="AK95" s="70"/>
      <c r="AL95" s="87"/>
      <c r="AM95" s="32"/>
      <c r="AN95" s="110"/>
      <c r="AO95" s="74"/>
      <c r="AP95" s="74"/>
      <c r="AQ95" s="32"/>
      <c r="AR95" s="108"/>
      <c r="AS95" s="107"/>
      <c r="AT95" s="108"/>
      <c r="AU95" s="87"/>
      <c r="AV95" s="112"/>
      <c r="AW95" s="87"/>
      <c r="AX95" s="87"/>
      <c r="AY95" s="98"/>
      <c r="AZ95" s="32"/>
    </row>
    <row r="96" spans="5:52" ht="19.95" customHeight="1">
      <c r="E96" s="85"/>
      <c r="F96" s="76"/>
      <c r="G96" s="73"/>
      <c r="H96" s="104"/>
      <c r="I96" s="103"/>
      <c r="J96" s="103"/>
      <c r="K96" s="104"/>
      <c r="L96" s="104"/>
      <c r="M96" s="104"/>
      <c r="N96" s="69"/>
      <c r="O96" s="104"/>
      <c r="P96" s="104"/>
      <c r="Q96" s="104"/>
      <c r="R96" s="103"/>
      <c r="S96" s="104"/>
      <c r="T96" s="103"/>
      <c r="U96" s="104"/>
      <c r="V96" s="103"/>
      <c r="W96" s="104"/>
      <c r="X96" s="104"/>
      <c r="Y96" s="84"/>
      <c r="Z96" s="84"/>
      <c r="AA96" s="104"/>
      <c r="AB96" s="104"/>
      <c r="AC96" s="84"/>
      <c r="AD96" s="84"/>
      <c r="AE96" s="84"/>
      <c r="AF96" s="113"/>
      <c r="AG96" s="84"/>
      <c r="AH96" s="84"/>
      <c r="AI96" s="84"/>
      <c r="AJ96" s="84"/>
      <c r="AK96" s="84"/>
      <c r="AL96" s="104"/>
      <c r="AM96" s="78"/>
      <c r="AN96" s="109"/>
      <c r="AO96" s="76"/>
      <c r="AP96" s="114"/>
      <c r="AQ96" s="91"/>
      <c r="AR96" s="108"/>
      <c r="AS96" s="107"/>
      <c r="AT96" s="108"/>
      <c r="AU96" s="104"/>
      <c r="AV96" s="115"/>
      <c r="AW96" s="87"/>
      <c r="AX96" s="87"/>
      <c r="AY96" s="98"/>
      <c r="AZ96" s="32"/>
    </row>
    <row r="97" spans="5:52" ht="19.95" customHeight="1">
      <c r="E97" s="68"/>
      <c r="F97" s="74"/>
      <c r="G97" s="73"/>
      <c r="H97" s="87"/>
      <c r="I97" s="69"/>
      <c r="J97" s="69"/>
      <c r="K97" s="87"/>
      <c r="L97" s="87"/>
      <c r="M97" s="87"/>
      <c r="N97" s="69"/>
      <c r="O97" s="87"/>
      <c r="P97" s="87"/>
      <c r="Q97" s="87"/>
      <c r="R97" s="69"/>
      <c r="S97" s="87"/>
      <c r="T97" s="69"/>
      <c r="U97" s="87"/>
      <c r="V97" s="69"/>
      <c r="W97" s="87"/>
      <c r="X97" s="87"/>
      <c r="Y97" s="70"/>
      <c r="Z97" s="70"/>
      <c r="AA97" s="87"/>
      <c r="AB97" s="87"/>
      <c r="AC97" s="70"/>
      <c r="AD97" s="70"/>
      <c r="AE97" s="70"/>
      <c r="AF97" s="88"/>
      <c r="AG97" s="70"/>
      <c r="AH97" s="70"/>
      <c r="AI97" s="70"/>
      <c r="AJ97" s="70"/>
      <c r="AK97" s="70"/>
      <c r="AL97" s="87"/>
      <c r="AM97" s="32"/>
      <c r="AN97" s="110"/>
      <c r="AO97" s="74"/>
      <c r="AP97" s="108"/>
      <c r="AQ97" s="32"/>
      <c r="AR97" s="108"/>
      <c r="AS97" s="107"/>
      <c r="AT97" s="108"/>
      <c r="AU97" s="87"/>
      <c r="AV97" s="112"/>
      <c r="AW97" s="87"/>
      <c r="AX97" s="87"/>
      <c r="AY97" s="98"/>
      <c r="AZ97" s="32"/>
    </row>
    <row r="98" spans="5:52" ht="19.95" customHeight="1">
      <c r="E98" s="68"/>
      <c r="F98" s="74"/>
      <c r="G98" s="73"/>
      <c r="H98" s="87"/>
      <c r="I98" s="69"/>
      <c r="J98" s="69"/>
      <c r="K98" s="87"/>
      <c r="L98" s="87"/>
      <c r="M98" s="87"/>
      <c r="N98" s="69"/>
      <c r="O98" s="87"/>
      <c r="P98" s="87"/>
      <c r="Q98" s="87"/>
      <c r="R98" s="69"/>
      <c r="S98" s="87"/>
      <c r="T98" s="69"/>
      <c r="U98" s="87"/>
      <c r="V98" s="69"/>
      <c r="W98" s="87"/>
      <c r="X98" s="87"/>
      <c r="Y98" s="70"/>
      <c r="Z98" s="70"/>
      <c r="AA98" s="87"/>
      <c r="AB98" s="87"/>
      <c r="AC98" s="70"/>
      <c r="AD98" s="70"/>
      <c r="AE98" s="70"/>
      <c r="AF98" s="88"/>
      <c r="AG98" s="70"/>
      <c r="AH98" s="70"/>
      <c r="AI98" s="70"/>
      <c r="AJ98" s="70"/>
      <c r="AK98" s="70"/>
      <c r="AL98" s="87"/>
      <c r="AM98" s="32"/>
      <c r="AN98" s="110"/>
      <c r="AO98" s="74"/>
      <c r="AP98" s="74"/>
      <c r="AQ98" s="32"/>
      <c r="AR98" s="108"/>
      <c r="AS98" s="107"/>
      <c r="AT98" s="108"/>
      <c r="AU98" s="87"/>
      <c r="AV98" s="112"/>
      <c r="AW98" s="87"/>
      <c r="AX98" s="87"/>
      <c r="AY98" s="98"/>
      <c r="AZ98" s="32"/>
    </row>
    <row r="99" spans="5:52" ht="19.95" customHeight="1">
      <c r="E99" s="85"/>
      <c r="F99" s="76"/>
      <c r="G99" s="73"/>
      <c r="H99" s="104"/>
      <c r="I99" s="103"/>
      <c r="J99" s="103"/>
      <c r="K99" s="104"/>
      <c r="L99" s="104"/>
      <c r="M99" s="104"/>
      <c r="N99" s="69"/>
      <c r="O99" s="104"/>
      <c r="P99" s="104"/>
      <c r="Q99" s="103"/>
      <c r="R99" s="103"/>
      <c r="S99" s="104"/>
      <c r="T99" s="103"/>
      <c r="U99" s="104"/>
      <c r="V99" s="104"/>
      <c r="W99" s="104"/>
      <c r="X99" s="104"/>
      <c r="Y99" s="84"/>
      <c r="Z99" s="84"/>
      <c r="AA99" s="104"/>
      <c r="AB99" s="104"/>
      <c r="AC99" s="84"/>
      <c r="AD99" s="84"/>
      <c r="AE99" s="84"/>
      <c r="AF99" s="113"/>
      <c r="AG99" s="84"/>
      <c r="AH99" s="84"/>
      <c r="AI99" s="84"/>
      <c r="AJ99" s="84"/>
      <c r="AK99" s="84"/>
      <c r="AL99" s="104"/>
      <c r="AM99" s="78"/>
      <c r="AN99" s="109"/>
      <c r="AO99" s="76"/>
      <c r="AP99" s="76"/>
      <c r="AQ99" s="104"/>
      <c r="AR99" s="108"/>
      <c r="AS99" s="107"/>
      <c r="AT99" s="108"/>
      <c r="AU99" s="104"/>
      <c r="AV99" s="115"/>
      <c r="AW99" s="87"/>
      <c r="AX99" s="87"/>
      <c r="AY99" s="98"/>
      <c r="AZ99" s="32"/>
    </row>
    <row r="100" spans="5:52" ht="19.95" customHeight="1">
      <c r="E100" s="85"/>
      <c r="F100" s="76"/>
      <c r="G100" s="73"/>
      <c r="H100" s="104"/>
      <c r="I100" s="103"/>
      <c r="J100" s="103"/>
      <c r="K100" s="104"/>
      <c r="L100" s="104"/>
      <c r="M100" s="104"/>
      <c r="N100" s="69"/>
      <c r="O100" s="104"/>
      <c r="P100" s="104"/>
      <c r="Q100" s="103"/>
      <c r="R100" s="103"/>
      <c r="S100" s="104"/>
      <c r="T100" s="103"/>
      <c r="U100" s="104"/>
      <c r="V100" s="104"/>
      <c r="W100" s="104"/>
      <c r="X100" s="104"/>
      <c r="Y100" s="84"/>
      <c r="Z100" s="84"/>
      <c r="AA100" s="104"/>
      <c r="AB100" s="104"/>
      <c r="AC100" s="84"/>
      <c r="AD100" s="84"/>
      <c r="AE100" s="84"/>
      <c r="AF100" s="113"/>
      <c r="AG100" s="84"/>
      <c r="AH100" s="84"/>
      <c r="AI100" s="84"/>
      <c r="AJ100" s="84"/>
      <c r="AK100" s="84"/>
      <c r="AL100" s="104"/>
      <c r="AM100" s="78"/>
      <c r="AN100" s="109"/>
      <c r="AO100" s="76"/>
      <c r="AP100" s="76"/>
      <c r="AQ100" s="104"/>
      <c r="AR100" s="108"/>
      <c r="AS100" s="107"/>
      <c r="AT100" s="108"/>
      <c r="AU100" s="104"/>
      <c r="AV100" s="115"/>
      <c r="AW100" s="87"/>
      <c r="AX100" s="87"/>
      <c r="AY100" s="98"/>
      <c r="AZ100" s="32"/>
    </row>
    <row r="101" spans="5:52" ht="19.95" customHeight="1">
      <c r="E101" s="85"/>
      <c r="F101" s="76"/>
      <c r="G101" s="73"/>
      <c r="H101" s="104"/>
      <c r="I101" s="103"/>
      <c r="J101" s="103"/>
      <c r="K101" s="104"/>
      <c r="L101" s="104"/>
      <c r="M101" s="104"/>
      <c r="N101" s="69"/>
      <c r="O101" s="104"/>
      <c r="P101" s="104"/>
      <c r="Q101" s="103"/>
      <c r="R101" s="103"/>
      <c r="S101" s="104"/>
      <c r="T101" s="103"/>
      <c r="U101" s="104"/>
      <c r="V101" s="104"/>
      <c r="W101" s="104"/>
      <c r="X101" s="104"/>
      <c r="Y101" s="84"/>
      <c r="Z101" s="84"/>
      <c r="AA101" s="104"/>
      <c r="AB101" s="104"/>
      <c r="AC101" s="84"/>
      <c r="AD101" s="84"/>
      <c r="AE101" s="84"/>
      <c r="AF101" s="113"/>
      <c r="AG101" s="84"/>
      <c r="AH101" s="84"/>
      <c r="AI101" s="84"/>
      <c r="AJ101" s="84"/>
      <c r="AK101" s="84"/>
      <c r="AL101" s="104"/>
      <c r="AM101" s="78"/>
      <c r="AN101" s="109"/>
      <c r="AO101" s="76"/>
      <c r="AP101" s="76"/>
      <c r="AQ101" s="104"/>
      <c r="AR101" s="108"/>
      <c r="AS101" s="107"/>
      <c r="AT101" s="108"/>
      <c r="AU101" s="104"/>
      <c r="AV101" s="115"/>
      <c r="AW101" s="87"/>
      <c r="AX101" s="87"/>
      <c r="AY101" s="98"/>
      <c r="AZ101" s="32"/>
    </row>
    <row r="102" spans="5:52" ht="19.95" customHeight="1">
      <c r="E102" s="85"/>
      <c r="F102" s="76"/>
      <c r="G102" s="73"/>
      <c r="H102" s="104"/>
      <c r="I102" s="103"/>
      <c r="J102" s="103"/>
      <c r="K102" s="104"/>
      <c r="L102" s="104"/>
      <c r="M102" s="104"/>
      <c r="N102" s="69"/>
      <c r="O102" s="104"/>
      <c r="P102" s="104"/>
      <c r="Q102" s="103"/>
      <c r="R102" s="103"/>
      <c r="S102" s="104"/>
      <c r="T102" s="103"/>
      <c r="U102" s="104"/>
      <c r="V102" s="104"/>
      <c r="W102" s="104"/>
      <c r="X102" s="104"/>
      <c r="Y102" s="84"/>
      <c r="Z102" s="84"/>
      <c r="AA102" s="104"/>
      <c r="AB102" s="104"/>
      <c r="AC102" s="84"/>
      <c r="AD102" s="84"/>
      <c r="AE102" s="84"/>
      <c r="AF102" s="113"/>
      <c r="AG102" s="84"/>
      <c r="AH102" s="84"/>
      <c r="AI102" s="84"/>
      <c r="AJ102" s="84"/>
      <c r="AK102" s="84"/>
      <c r="AL102" s="104"/>
      <c r="AM102" s="78"/>
      <c r="AN102" s="109"/>
      <c r="AO102" s="76"/>
      <c r="AP102" s="76"/>
      <c r="AQ102" s="104"/>
      <c r="AR102" s="108"/>
      <c r="AS102" s="107"/>
      <c r="AT102" s="108"/>
      <c r="AU102" s="104"/>
      <c r="AV102" s="115"/>
      <c r="AW102" s="87"/>
      <c r="AX102" s="87"/>
      <c r="AY102" s="98"/>
      <c r="AZ102" s="32"/>
    </row>
    <row r="103" spans="5:52" ht="19.95" customHeight="1">
      <c r="E103" s="85"/>
      <c r="F103" s="76"/>
      <c r="G103" s="73"/>
      <c r="H103" s="104"/>
      <c r="I103" s="103"/>
      <c r="J103" s="103"/>
      <c r="K103" s="104"/>
      <c r="L103" s="104"/>
      <c r="M103" s="104"/>
      <c r="N103" s="69"/>
      <c r="O103" s="104"/>
      <c r="P103" s="104"/>
      <c r="Q103" s="103"/>
      <c r="R103" s="103"/>
      <c r="S103" s="104"/>
      <c r="T103" s="103"/>
      <c r="U103" s="104"/>
      <c r="V103" s="104"/>
      <c r="W103" s="104"/>
      <c r="X103" s="104"/>
      <c r="Y103" s="84"/>
      <c r="Z103" s="84"/>
      <c r="AA103" s="104"/>
      <c r="AB103" s="104"/>
      <c r="AC103" s="84"/>
      <c r="AD103" s="84"/>
      <c r="AE103" s="84"/>
      <c r="AF103" s="113"/>
      <c r="AG103" s="84"/>
      <c r="AH103" s="84"/>
      <c r="AI103" s="84"/>
      <c r="AJ103" s="84"/>
      <c r="AK103" s="84"/>
      <c r="AL103" s="104"/>
      <c r="AM103" s="78"/>
      <c r="AN103" s="109"/>
      <c r="AO103" s="76"/>
      <c r="AP103" s="76"/>
      <c r="AQ103" s="104"/>
      <c r="AR103" s="108"/>
      <c r="AS103" s="107"/>
      <c r="AT103" s="108"/>
      <c r="AU103" s="104"/>
      <c r="AV103" s="115"/>
      <c r="AW103" s="87"/>
      <c r="AX103" s="87"/>
      <c r="AY103" s="98"/>
      <c r="AZ103" s="32"/>
    </row>
    <row r="104" spans="5:52" ht="19.95" customHeight="1">
      <c r="E104" s="85"/>
      <c r="F104" s="76"/>
      <c r="G104" s="73"/>
      <c r="H104" s="104"/>
      <c r="I104" s="103"/>
      <c r="J104" s="103"/>
      <c r="K104" s="104"/>
      <c r="L104" s="104"/>
      <c r="M104" s="104"/>
      <c r="N104" s="69"/>
      <c r="O104" s="104"/>
      <c r="P104" s="104"/>
      <c r="Q104" s="103"/>
      <c r="R104" s="103"/>
      <c r="S104" s="104"/>
      <c r="T104" s="103"/>
      <c r="U104" s="104"/>
      <c r="V104" s="104"/>
      <c r="W104" s="104"/>
      <c r="X104" s="104"/>
      <c r="Y104" s="84"/>
      <c r="Z104" s="84"/>
      <c r="AA104" s="104"/>
      <c r="AB104" s="104"/>
      <c r="AC104" s="84"/>
      <c r="AD104" s="84"/>
      <c r="AE104" s="84"/>
      <c r="AF104" s="113"/>
      <c r="AG104" s="84"/>
      <c r="AH104" s="84"/>
      <c r="AI104" s="84"/>
      <c r="AJ104" s="84"/>
      <c r="AK104" s="84"/>
      <c r="AL104" s="104"/>
      <c r="AM104" s="78"/>
      <c r="AN104" s="109"/>
      <c r="AO104" s="76"/>
      <c r="AP104" s="76"/>
      <c r="AQ104" s="104"/>
      <c r="AR104" s="108"/>
      <c r="AS104" s="107"/>
      <c r="AT104" s="108"/>
      <c r="AU104" s="104"/>
      <c r="AV104" s="115"/>
      <c r="AW104" s="87"/>
      <c r="AX104" s="87"/>
      <c r="AY104" s="98"/>
      <c r="AZ104" s="32"/>
    </row>
    <row r="105" spans="5:52" ht="19.95" customHeight="1">
      <c r="E105" s="178"/>
      <c r="F105" s="176"/>
      <c r="G105" s="171"/>
      <c r="H105" s="171"/>
      <c r="I105" s="172"/>
      <c r="J105" s="172"/>
      <c r="K105" s="171"/>
      <c r="L105" s="171"/>
      <c r="M105" s="171"/>
      <c r="N105" s="172"/>
      <c r="O105" s="171"/>
      <c r="P105" s="171"/>
      <c r="Q105" s="172"/>
      <c r="R105" s="172"/>
      <c r="S105" s="171"/>
      <c r="T105" s="172"/>
      <c r="U105" s="171"/>
      <c r="V105" s="171"/>
      <c r="W105" s="171"/>
      <c r="X105" s="171"/>
      <c r="Y105" s="173"/>
      <c r="Z105" s="173"/>
      <c r="AA105" s="171"/>
      <c r="AB105" s="171"/>
      <c r="AC105" s="173"/>
      <c r="AD105" s="173"/>
      <c r="AE105" s="84"/>
      <c r="AF105" s="113"/>
      <c r="AG105" s="173"/>
      <c r="AH105" s="173"/>
      <c r="AI105" s="173"/>
      <c r="AJ105" s="173"/>
      <c r="AK105" s="173"/>
      <c r="AL105" s="171"/>
      <c r="AM105" s="174"/>
      <c r="AN105" s="175"/>
      <c r="AO105" s="176"/>
      <c r="AP105" s="176"/>
      <c r="AQ105" s="171"/>
      <c r="AR105" s="108"/>
      <c r="AS105" s="107"/>
      <c r="AT105" s="108"/>
      <c r="AU105" s="171"/>
      <c r="AV105" s="177"/>
      <c r="AW105" s="87"/>
      <c r="AX105" s="87"/>
      <c r="AY105" s="98"/>
      <c r="AZ105" s="32"/>
    </row>
    <row r="106" spans="5:52" ht="19.95" customHeight="1">
      <c r="E106" s="178"/>
      <c r="F106" s="176"/>
      <c r="G106" s="171"/>
      <c r="H106" s="171"/>
      <c r="I106" s="172"/>
      <c r="J106" s="172"/>
      <c r="K106" s="171"/>
      <c r="L106" s="171"/>
      <c r="M106" s="171"/>
      <c r="N106" s="172"/>
      <c r="O106" s="171"/>
      <c r="P106" s="171"/>
      <c r="Q106" s="172"/>
      <c r="R106" s="172"/>
      <c r="S106" s="171"/>
      <c r="T106" s="172"/>
      <c r="U106" s="171"/>
      <c r="V106" s="171"/>
      <c r="W106" s="171"/>
      <c r="X106" s="171"/>
      <c r="Y106" s="173"/>
      <c r="Z106" s="173"/>
      <c r="AA106" s="171"/>
      <c r="AB106" s="171"/>
      <c r="AC106" s="173"/>
      <c r="AD106" s="173"/>
      <c r="AE106" s="84"/>
      <c r="AF106" s="113"/>
      <c r="AG106" s="173"/>
      <c r="AH106" s="173"/>
      <c r="AI106" s="173"/>
      <c r="AJ106" s="173"/>
      <c r="AK106" s="173"/>
      <c r="AL106" s="171"/>
      <c r="AM106" s="174"/>
      <c r="AN106" s="175"/>
      <c r="AO106" s="176"/>
      <c r="AP106" s="176"/>
      <c r="AQ106" s="171"/>
      <c r="AR106" s="108"/>
      <c r="AS106" s="107"/>
      <c r="AT106" s="108"/>
      <c r="AU106" s="171"/>
      <c r="AV106" s="177"/>
      <c r="AW106" s="87"/>
      <c r="AX106" s="87"/>
      <c r="AY106" s="98"/>
      <c r="AZ106" s="32"/>
    </row>
    <row r="107" spans="5:52" ht="19.95" customHeight="1">
      <c r="E107" s="178"/>
      <c r="F107" s="176"/>
      <c r="G107" s="171"/>
      <c r="H107" s="171"/>
      <c r="I107" s="172"/>
      <c r="J107" s="172"/>
      <c r="K107" s="171"/>
      <c r="L107" s="171"/>
      <c r="M107" s="171"/>
      <c r="N107" s="172"/>
      <c r="O107" s="171"/>
      <c r="P107" s="171"/>
      <c r="Q107" s="172"/>
      <c r="R107" s="172"/>
      <c r="S107" s="171"/>
      <c r="T107" s="172"/>
      <c r="U107" s="171"/>
      <c r="V107" s="171"/>
      <c r="W107" s="171"/>
      <c r="X107" s="171"/>
      <c r="Y107" s="173"/>
      <c r="Z107" s="173"/>
      <c r="AA107" s="171"/>
      <c r="AB107" s="171"/>
      <c r="AC107" s="173"/>
      <c r="AD107" s="173"/>
      <c r="AE107" s="84"/>
      <c r="AF107" s="113"/>
      <c r="AG107" s="173"/>
      <c r="AH107" s="173"/>
      <c r="AI107" s="173"/>
      <c r="AJ107" s="173"/>
      <c r="AK107" s="173"/>
      <c r="AL107" s="171"/>
      <c r="AM107" s="174"/>
      <c r="AN107" s="175"/>
      <c r="AO107" s="176"/>
      <c r="AP107" s="176"/>
      <c r="AQ107" s="171"/>
      <c r="AR107" s="108"/>
      <c r="AS107" s="107"/>
      <c r="AT107" s="108"/>
      <c r="AU107" s="171"/>
      <c r="AV107" s="177"/>
      <c r="AW107" s="87"/>
      <c r="AX107" s="87"/>
      <c r="AY107" s="98"/>
      <c r="AZ107" s="32"/>
    </row>
    <row r="108" spans="5:52" ht="19.95" customHeight="1">
      <c r="E108" s="178"/>
      <c r="F108" s="176"/>
      <c r="G108" s="171"/>
      <c r="H108" s="171"/>
      <c r="I108" s="172"/>
      <c r="J108" s="172"/>
      <c r="K108" s="171"/>
      <c r="L108" s="171"/>
      <c r="M108" s="171"/>
      <c r="N108" s="172"/>
      <c r="O108" s="171"/>
      <c r="P108" s="171"/>
      <c r="Q108" s="172"/>
      <c r="R108" s="172"/>
      <c r="S108" s="171"/>
      <c r="T108" s="172"/>
      <c r="U108" s="171"/>
      <c r="V108" s="171"/>
      <c r="W108" s="171"/>
      <c r="X108" s="171"/>
      <c r="Y108" s="173"/>
      <c r="Z108" s="173"/>
      <c r="AA108" s="171"/>
      <c r="AB108" s="171"/>
      <c r="AC108" s="173"/>
      <c r="AD108" s="173"/>
      <c r="AE108" s="84"/>
      <c r="AF108" s="113"/>
      <c r="AG108" s="173"/>
      <c r="AH108" s="173"/>
      <c r="AI108" s="173"/>
      <c r="AJ108" s="173"/>
      <c r="AK108" s="173"/>
      <c r="AL108" s="171"/>
      <c r="AM108" s="174"/>
      <c r="AN108" s="175"/>
      <c r="AO108" s="176"/>
      <c r="AP108" s="176"/>
      <c r="AQ108" s="171"/>
      <c r="AR108" s="108"/>
      <c r="AS108" s="107"/>
      <c r="AT108" s="108"/>
      <c r="AU108" s="171"/>
      <c r="AV108" s="177"/>
      <c r="AW108" s="87"/>
      <c r="AX108" s="87"/>
      <c r="AY108" s="98"/>
      <c r="AZ108" s="32"/>
    </row>
    <row r="109" spans="5:52" ht="19.95" customHeight="1">
      <c r="E109" s="178"/>
      <c r="F109" s="176"/>
      <c r="G109" s="171"/>
      <c r="H109" s="171"/>
      <c r="I109" s="172"/>
      <c r="J109" s="172"/>
      <c r="K109" s="171"/>
      <c r="L109" s="171"/>
      <c r="M109" s="171"/>
      <c r="N109" s="172"/>
      <c r="O109" s="171"/>
      <c r="P109" s="171"/>
      <c r="Q109" s="172"/>
      <c r="R109" s="172"/>
      <c r="S109" s="171"/>
      <c r="T109" s="172"/>
      <c r="U109" s="171"/>
      <c r="V109" s="171"/>
      <c r="W109" s="171"/>
      <c r="X109" s="171"/>
      <c r="Y109" s="173"/>
      <c r="Z109" s="173"/>
      <c r="AA109" s="171"/>
      <c r="AB109" s="171"/>
      <c r="AC109" s="173"/>
      <c r="AD109" s="173"/>
      <c r="AE109" s="84"/>
      <c r="AF109" s="113"/>
      <c r="AG109" s="173"/>
      <c r="AH109" s="173"/>
      <c r="AI109" s="173"/>
      <c r="AJ109" s="173"/>
      <c r="AK109" s="173"/>
      <c r="AL109" s="171"/>
      <c r="AM109" s="174"/>
      <c r="AN109" s="175"/>
      <c r="AO109" s="176"/>
      <c r="AP109" s="176"/>
      <c r="AQ109" s="171"/>
      <c r="AR109" s="108"/>
      <c r="AS109" s="107"/>
      <c r="AT109" s="108"/>
      <c r="AU109" s="171"/>
      <c r="AV109" s="177"/>
      <c r="AW109" s="87"/>
      <c r="AX109" s="87"/>
      <c r="AY109" s="98"/>
      <c r="AZ109" s="32"/>
    </row>
  </sheetData>
  <mergeCells count="2">
    <mergeCell ref="AM14:AQ14"/>
    <mergeCell ref="AR14:AV14"/>
  </mergeCells>
  <conditionalFormatting sqref="E14:E109">
    <cfRule type="duplicateValues" dxfId="498" priority="105"/>
  </conditionalFormatting>
  <conditionalFormatting sqref="H19">
    <cfRule type="duplicateValues" dxfId="49" priority="47"/>
    <cfRule type="duplicateValues" dxfId="48" priority="48"/>
  </conditionalFormatting>
  <conditionalFormatting sqref="H16:H18 H20:H31">
    <cfRule type="duplicateValues" dxfId="47" priority="49"/>
    <cfRule type="duplicateValues" dxfId="46" priority="50"/>
  </conditionalFormatting>
  <conditionalFormatting sqref="H32:H34">
    <cfRule type="duplicateValues" dxfId="45" priority="45"/>
    <cfRule type="duplicateValues" dxfId="44" priority="46"/>
  </conditionalFormatting>
  <conditionalFormatting sqref="H35">
    <cfRule type="duplicateValues" dxfId="43" priority="43"/>
    <cfRule type="duplicateValues" dxfId="42" priority="44"/>
  </conditionalFormatting>
  <conditionalFormatting sqref="H36">
    <cfRule type="duplicateValues" dxfId="41" priority="41"/>
    <cfRule type="duplicateValues" dxfId="40" priority="42"/>
  </conditionalFormatting>
  <conditionalFormatting sqref="H37">
    <cfRule type="duplicateValues" dxfId="39" priority="39"/>
    <cfRule type="duplicateValues" dxfId="38" priority="40"/>
  </conditionalFormatting>
  <conditionalFormatting sqref="H38">
    <cfRule type="duplicateValues" dxfId="37" priority="37"/>
    <cfRule type="duplicateValues" dxfId="36" priority="38"/>
  </conditionalFormatting>
  <conditionalFormatting sqref="H39">
    <cfRule type="duplicateValues" dxfId="35" priority="35"/>
    <cfRule type="duplicateValues" dxfId="34" priority="36"/>
  </conditionalFormatting>
  <conditionalFormatting sqref="H40">
    <cfRule type="duplicateValues" dxfId="33" priority="33"/>
    <cfRule type="duplicateValues" dxfId="32" priority="34"/>
  </conditionalFormatting>
  <conditionalFormatting sqref="N19">
    <cfRule type="duplicateValues" dxfId="31" priority="30"/>
  </conditionalFormatting>
  <conditionalFormatting sqref="N21">
    <cfRule type="duplicateValues" dxfId="30" priority="29"/>
  </conditionalFormatting>
  <conditionalFormatting sqref="N22">
    <cfRule type="duplicateValues" dxfId="29" priority="28"/>
  </conditionalFormatting>
  <conditionalFormatting sqref="N23">
    <cfRule type="duplicateValues" dxfId="28" priority="27"/>
  </conditionalFormatting>
  <conditionalFormatting sqref="N24">
    <cfRule type="duplicateValues" dxfId="27" priority="26"/>
  </conditionalFormatting>
  <conditionalFormatting sqref="N25:N26">
    <cfRule type="duplicateValues" dxfId="26" priority="25"/>
  </conditionalFormatting>
  <conditionalFormatting sqref="N27">
    <cfRule type="duplicateValues" dxfId="25" priority="24"/>
  </conditionalFormatting>
  <conditionalFormatting sqref="N28">
    <cfRule type="duplicateValues" dxfId="24" priority="31"/>
  </conditionalFormatting>
  <conditionalFormatting sqref="N29:N31">
    <cfRule type="duplicateValues" dxfId="23" priority="23"/>
  </conditionalFormatting>
  <conditionalFormatting sqref="N20 N16:N18">
    <cfRule type="duplicateValues" dxfId="22" priority="32"/>
  </conditionalFormatting>
  <conditionalFormatting sqref="N32:N40">
    <cfRule type="duplicateValues" dxfId="21" priority="22"/>
  </conditionalFormatting>
  <conditionalFormatting sqref="Q21">
    <cfRule type="duplicateValues" dxfId="20" priority="17"/>
  </conditionalFormatting>
  <conditionalFormatting sqref="Q16">
    <cfRule type="duplicateValues" dxfId="19" priority="20"/>
  </conditionalFormatting>
  <conditionalFormatting sqref="Q20 Q18 Q22">
    <cfRule type="duplicateValues" dxfId="18" priority="19"/>
  </conditionalFormatting>
  <conditionalFormatting sqref="Q17">
    <cfRule type="duplicateValues" dxfId="17" priority="18"/>
  </conditionalFormatting>
  <conditionalFormatting sqref="Q19">
    <cfRule type="duplicateValues" dxfId="16" priority="21"/>
  </conditionalFormatting>
  <conditionalFormatting sqref="Q23:Q24">
    <cfRule type="duplicateValues" dxfId="15" priority="16"/>
  </conditionalFormatting>
  <conditionalFormatting sqref="Q25:Q26">
    <cfRule type="duplicateValues" dxfId="14" priority="15"/>
  </conditionalFormatting>
  <conditionalFormatting sqref="Q27">
    <cfRule type="duplicateValues" dxfId="13" priority="14"/>
  </conditionalFormatting>
  <conditionalFormatting sqref="Q28">
    <cfRule type="duplicateValues" dxfId="12" priority="13"/>
  </conditionalFormatting>
  <conditionalFormatting sqref="Q29">
    <cfRule type="duplicateValues" dxfId="11" priority="12"/>
  </conditionalFormatting>
  <conditionalFormatting sqref="Q30">
    <cfRule type="duplicateValues" dxfId="10" priority="11"/>
  </conditionalFormatting>
  <conditionalFormatting sqref="Q31">
    <cfRule type="duplicateValues" dxfId="9" priority="10"/>
  </conditionalFormatting>
  <conditionalFormatting sqref="Q32">
    <cfRule type="duplicateValues" dxfId="8" priority="9"/>
  </conditionalFormatting>
  <conditionalFormatting sqref="Q33">
    <cfRule type="duplicateValues" dxfId="7" priority="8"/>
  </conditionalFormatting>
  <conditionalFormatting sqref="Q34">
    <cfRule type="duplicateValues" dxfId="6" priority="7"/>
  </conditionalFormatting>
  <conditionalFormatting sqref="Q35">
    <cfRule type="duplicateValues" dxfId="5" priority="6"/>
  </conditionalFormatting>
  <conditionalFormatting sqref="Q36">
    <cfRule type="duplicateValues" dxfId="4" priority="5"/>
  </conditionalFormatting>
  <conditionalFormatting sqref="Q37">
    <cfRule type="duplicateValues" dxfId="3" priority="4"/>
  </conditionalFormatting>
  <conditionalFormatting sqref="Q38">
    <cfRule type="duplicateValues" dxfId="2" priority="3"/>
  </conditionalFormatting>
  <conditionalFormatting sqref="Q39">
    <cfRule type="duplicateValues" dxfId="1" priority="2"/>
  </conditionalFormatting>
  <conditionalFormatting sqref="Q40">
    <cfRule type="duplicateValues" dxfId="0" priority="1"/>
  </conditionalFormatting>
  <dataValidations count="18">
    <dataValidation type="list" allowBlank="1" showErrorMessage="1" sqref="AC15:AF15 AB15:AB109">
      <formula1>"Spec out,Spec changed,Test Case Error,Environment updated,"</formula1>
    </dataValidation>
    <dataValidation type="whole" allowBlank="1" showErrorMessage="1" sqref="E16:E64 G15:G109 AA15:AA109 E66:E104">
      <formula1>-2147483648</formula1>
      <formula2>2147483647</formula2>
    </dataValidation>
    <dataValidation type="list" showErrorMessage="1" sqref="Y15:Z15 X15:X109">
      <formula1>"TestCase,Folder,Information"</formula1>
    </dataValidation>
    <dataValidation type="list" showErrorMessage="1" sqref="S15:S24 S26:S64 S66:S104">
      <formula1>"P1,P2,P3,P4"</formula1>
    </dataValidation>
    <dataValidation type="list" allowBlank="1" showErrorMessage="1" sqref="O15">
      <formula1>"Home Screen,Diagnostic,Phone,Alert,Alert On Cluster,Gauge,Infotainment,PRNDL,Telltale,"</formula1>
    </dataValidation>
    <dataValidation type="list" allowBlank="1" showErrorMessage="1" sqref="K92 K15:K75 K105:K109">
      <formula1>"true,false"</formula1>
    </dataValidation>
    <dataValidation type="list" allowBlank="1" showErrorMessage="1" sqref="O16:O24 O26:O64 O66:O104">
      <formula1>"Home Screen,Diagnostic,Phone,Alert,Alert On Cluster,Gauge,Infotainment,PRNDL,Telltale, USB,"</formula1>
    </dataValidation>
    <dataValidation type="list" allowBlank="1" showInputMessage="1" showErrorMessage="1" sqref="AC84:AC104">
      <formula1>"Reuse_Org, Reuse_Modify, New_TC"</formula1>
    </dataValidation>
    <dataValidation type="list" allowBlank="1" showInputMessage="1" showErrorMessage="1" sqref="AP98:AP104 AP94:AP95 AO84:AO104 AP86 AP90:AP92 AP84">
      <formula1>"Approved, Need Delete, Need update By Error, Need update By SRS, Pending, unclear SRS, Need update By Term/Wording, Need update By Other"</formula1>
    </dataValidation>
    <dataValidation type="list" allowBlank="1" showInputMessage="1" showErrorMessage="1" sqref="AL92 AL16:AL24 AL26:AL51">
      <formula1>"Replied, Not Replied, In discussion"</formula1>
    </dataValidation>
    <dataValidation type="list" showErrorMessage="1" sqref="AD105:AD109 AD65">
      <formula1>"AVN,Cluster"</formula1>
    </dataValidation>
    <dataValidation type="list" allowBlank="1" showErrorMessage="1" sqref="AC105:AC109">
      <formula1>"Reuse_Org,Reuse_Modify,New_TC,"</formula1>
    </dataValidation>
    <dataValidation type="list" allowBlank="1" showErrorMessage="1" sqref="S65 S25 S105:S109">
      <formula1>"P1,P2,P3,P4,"</formula1>
    </dataValidation>
    <dataValidation type="list" allowBlank="1" showInputMessage="1" showErrorMessage="1" sqref="AC16:AC83">
      <formula1>"New_TC, Reuse_Org, Reuse_Modify"</formula1>
    </dataValidation>
    <dataValidation type="list" allowBlank="1" showInputMessage="1" showErrorMessage="1" sqref="AO41:AO49">
      <formula1>$B$20:$B$26</formula1>
    </dataValidation>
    <dataValidation type="list" allowBlank="1" showInputMessage="1" showErrorMessage="1" sqref="AP19 AP31">
      <formula1>$B$31:$B$38</formula1>
    </dataValidation>
    <dataValidation type="list" allowBlank="1" showErrorMessage="1" sqref="W15 W41:W109">
      <formula1>"New,Design,Review (Validation),Review (Dev),Confirmed,Approved,Deprecated,"</formula1>
    </dataValidation>
    <dataValidation type="list" allowBlank="1" showInputMessage="1" showErrorMessage="1" sqref="AX16:AX109">
      <formula1>"Updated, Not updated, No change RS"</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ErrorMessage="1">
          <x14:formula1>
            <xm:f>[11]ChoiceValues!#REF!</xm:f>
          </x14:formula1>
          <xm:sqref>T65 O65:P65 T25 T105:T109 O25:P25 O105:P109</xm:sqref>
        </x14:dataValidation>
        <x14:dataValidation type="list" allowBlank="1" showErrorMessage="1">
          <x14:formula1>
            <xm:f>[12]ChoiceValues!#REF!</xm:f>
          </x14:formula1>
          <xm:sqref>P16:P24 P26:P64 P66:P98</xm:sqref>
        </x14:dataValidation>
        <x14:dataValidation type="list" allowBlank="1" showErrorMessage="1">
          <x14:formula1>
            <xm:f>[13]ChoiceValues!#REF!</xm:f>
          </x14:formula1>
          <xm:sqref>T16:T24 T26:T64 T66:T104</xm:sqref>
        </x14:dataValidation>
        <x14:dataValidation type="list" allowBlank="1" showInputMessage="1" showErrorMessage="1">
          <x14:formula1>
            <xm:f>[14]Categories!#REF!</xm:f>
          </x14:formula1>
          <xm:sqref>AP15</xm:sqref>
        </x14:dataValidation>
        <x14:dataValidation type="list" allowBlank="1" showInputMessage="1" showErrorMessage="1">
          <x14:formula1>
            <xm:f>[6]Categories!#REF!</xm:f>
          </x14:formula1>
          <xm:sqref>AU92 AP87:AP89 AP93 AT84:AT109 AP85 AP96:AP97</xm:sqref>
        </x14:dataValidation>
        <x14:dataValidation type="list" allowBlank="1" showErrorMessage="1">
          <x14:formula1>
            <xm:f>[7]ChoiceValues!#REF!</xm:f>
          </x14:formula1>
          <xm:sqref>P15 T15</xm:sqref>
        </x14:dataValidation>
        <x14:dataValidation type="list" allowBlank="1" showInputMessage="1" showErrorMessage="1">
          <x14:formula1>
            <xm:f>[3]Category!#REF!</xm:f>
          </x14:formula1>
          <xm:sqref>AO50:AO83 AP16:AP18 AU57 AT61 AT25 AT28:AU28 AP32:AP83 AT59:AU59 AU78 AU45 AU61:AU62 AP20:AP30</xm:sqref>
        </x14:dataValidation>
        <x14:dataValidation type="list" allowBlank="1" showInputMessage="1" showErrorMessage="1">
          <x14:formula1>
            <xm:f>[1]Category!#REF!</xm:f>
          </x14:formula1>
          <xm:sqref>AT29:AT58 AT60 AT16:AT24 AT26:AT27 AT62:AT83 AU19:AU20 AU25:AU26 AU65 AU69 AU71</xm:sqref>
        </x14:dataValidation>
        <x14:dataValidation type="list" allowBlank="1" showInputMessage="1" showErrorMessage="1">
          <x14:formula1>
            <xm:f>[1]Category!#REF!</xm:f>
          </x14:formula1>
          <xm:sqref>AU27 AU46:AU52 AU54:AU56 AU58 AU29:AU44 AU21:AU24 AU60 AU79:AU83 AU16:AU18 AU63:AU64 AU66:AU68 AU70 AU72:AU77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Z32"/>
  <sheetViews>
    <sheetView topLeftCell="A9" workbookViewId="0">
      <selection activeCell="K26" sqref="K26"/>
    </sheetView>
  </sheetViews>
  <sheetFormatPr defaultRowHeight="19.95"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s>
  <sheetData>
    <row r="1" spans="1:52" ht="19.9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17</v>
      </c>
    </row>
    <row r="2" spans="1:52" ht="19.95" customHeight="1">
      <c r="F2" s="32" t="s">
        <v>56</v>
      </c>
      <c r="G2" s="32">
        <f t="shared" ref="G2:G8" si="0">COUNTIF($AO:$AO,$F2)</f>
        <v>0</v>
      </c>
      <c r="I2" s="44" t="s">
        <v>56</v>
      </c>
      <c r="J2" s="32">
        <f t="shared" ref="J2:J7" si="1">COUNTIF($AP:$AP,$I2)</f>
        <v>0</v>
      </c>
      <c r="L2" s="32" t="s">
        <v>56</v>
      </c>
      <c r="M2" s="32">
        <f t="shared" ref="M2:M8" si="2">COUNTIF($AT:$AT,$L2)</f>
        <v>0</v>
      </c>
      <c r="O2" s="44" t="s">
        <v>56</v>
      </c>
      <c r="P2" s="32">
        <f t="shared" ref="P2:P7" si="3">COUNTIF($AU:$AU,$O2)</f>
        <v>0</v>
      </c>
      <c r="R2" s="44" t="s">
        <v>29</v>
      </c>
      <c r="S2" s="32">
        <f t="shared" ref="S2:S8" si="4">COUNTIF($W:$W,$R2)</f>
        <v>0</v>
      </c>
      <c r="X2" s="159" t="s">
        <v>167</v>
      </c>
      <c r="Y2" s="160">
        <f>COUNTIFS($AZ:$AZ,"="&amp;2)</f>
        <v>0</v>
      </c>
    </row>
    <row r="3" spans="1:52" ht="19.95" customHeight="1">
      <c r="F3" s="32" t="s">
        <v>61</v>
      </c>
      <c r="G3" s="32">
        <f t="shared" si="0"/>
        <v>0</v>
      </c>
      <c r="I3" s="44" t="s">
        <v>59</v>
      </c>
      <c r="J3" s="32">
        <f t="shared" si="1"/>
        <v>0</v>
      </c>
      <c r="L3" s="32" t="s">
        <v>61</v>
      </c>
      <c r="M3" s="32">
        <f t="shared" si="2"/>
        <v>0</v>
      </c>
      <c r="O3" s="44" t="s">
        <v>59</v>
      </c>
      <c r="P3" s="32">
        <f t="shared" si="3"/>
        <v>0</v>
      </c>
      <c r="R3" s="44" t="s">
        <v>97</v>
      </c>
      <c r="S3" s="32">
        <f t="shared" si="4"/>
        <v>0</v>
      </c>
      <c r="X3" s="159" t="s">
        <v>168</v>
      </c>
      <c r="Y3" s="160">
        <f>COUNTIFS($AZ:$AZ,"="&amp;3)</f>
        <v>0</v>
      </c>
    </row>
    <row r="4" spans="1:52" ht="19.95" customHeight="1">
      <c r="F4" s="32" t="s">
        <v>58</v>
      </c>
      <c r="G4" s="32">
        <f t="shared" si="0"/>
        <v>0</v>
      </c>
      <c r="I4" s="44" t="s">
        <v>66</v>
      </c>
      <c r="J4" s="32">
        <f t="shared" si="1"/>
        <v>0</v>
      </c>
      <c r="L4" s="32" t="s">
        <v>58</v>
      </c>
      <c r="M4" s="32">
        <f t="shared" si="2"/>
        <v>0</v>
      </c>
      <c r="O4" s="44" t="s">
        <v>66</v>
      </c>
      <c r="P4" s="32">
        <f t="shared" si="3"/>
        <v>0</v>
      </c>
      <c r="R4" s="44" t="s">
        <v>98</v>
      </c>
      <c r="S4" s="32">
        <f t="shared" si="4"/>
        <v>0</v>
      </c>
      <c r="X4" s="159" t="s">
        <v>169</v>
      </c>
      <c r="Y4" s="160">
        <f>COUNTIFS($AZ:$AZ,"="&amp;4)</f>
        <v>0</v>
      </c>
    </row>
    <row r="5" spans="1:52" ht="19.95" customHeight="1">
      <c r="F5" s="32" t="s">
        <v>63</v>
      </c>
      <c r="G5" s="32">
        <f t="shared" si="0"/>
        <v>0</v>
      </c>
      <c r="I5" s="32" t="s">
        <v>34</v>
      </c>
      <c r="J5" s="32">
        <f t="shared" si="1"/>
        <v>0</v>
      </c>
      <c r="L5" s="32" t="s">
        <v>63</v>
      </c>
      <c r="M5" s="32">
        <f t="shared" si="2"/>
        <v>0</v>
      </c>
      <c r="O5" s="32" t="s">
        <v>34</v>
      </c>
      <c r="P5" s="32">
        <f t="shared" si="3"/>
        <v>0</v>
      </c>
      <c r="R5" s="44" t="s">
        <v>35</v>
      </c>
      <c r="S5" s="32">
        <f t="shared" si="4"/>
        <v>0</v>
      </c>
      <c r="X5" s="159" t="s">
        <v>170</v>
      </c>
      <c r="Y5" s="160">
        <f>COUNTIFS($AZ:$AZ,"="&amp;5)</f>
        <v>0</v>
      </c>
    </row>
    <row r="6" spans="1:52" ht="19.95" customHeight="1">
      <c r="F6" s="32" t="s">
        <v>55</v>
      </c>
      <c r="G6" s="32">
        <f t="shared" si="0"/>
        <v>0</v>
      </c>
      <c r="I6" s="32" t="s">
        <v>60</v>
      </c>
      <c r="J6" s="32">
        <f t="shared" si="1"/>
        <v>0</v>
      </c>
      <c r="L6" s="32" t="s">
        <v>55</v>
      </c>
      <c r="M6" s="32">
        <f t="shared" si="2"/>
        <v>0</v>
      </c>
      <c r="O6" s="32" t="s">
        <v>60</v>
      </c>
      <c r="P6" s="32">
        <f t="shared" si="3"/>
        <v>0</v>
      </c>
      <c r="R6" s="32" t="s">
        <v>99</v>
      </c>
      <c r="S6" s="32">
        <f t="shared" si="4"/>
        <v>0</v>
      </c>
      <c r="X6" s="159" t="s">
        <v>171</v>
      </c>
      <c r="Y6" s="160">
        <f>COUNTIFS($AZ:$AZ,"="&amp;6)</f>
        <v>0</v>
      </c>
    </row>
    <row r="7" spans="1:52" ht="19.95" customHeight="1">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ht="19.95" customHeight="1">
      <c r="F8" s="32" t="s">
        <v>59</v>
      </c>
      <c r="G8" s="32">
        <f t="shared" si="0"/>
        <v>0</v>
      </c>
      <c r="I8" s="32"/>
      <c r="J8" s="32"/>
      <c r="L8" s="32" t="s">
        <v>59</v>
      </c>
      <c r="M8" s="32">
        <f t="shared" si="2"/>
        <v>0</v>
      </c>
      <c r="O8" s="32"/>
      <c r="P8" s="32"/>
      <c r="R8" s="32" t="s">
        <v>81</v>
      </c>
      <c r="S8" s="32">
        <f t="shared" si="4"/>
        <v>0</v>
      </c>
      <c r="X8" s="159" t="s">
        <v>173</v>
      </c>
      <c r="Y8" s="160">
        <f>COUNTIFS($AZ:$AZ,"="&amp;8)</f>
        <v>0</v>
      </c>
    </row>
    <row r="9" spans="1:52" ht="19.95" customHeight="1">
      <c r="F9" s="45" t="s">
        <v>67</v>
      </c>
      <c r="G9" s="46">
        <f>COUNTIFS($AC:$AC,"New_TC")</f>
        <v>0</v>
      </c>
      <c r="I9" s="45" t="s">
        <v>100</v>
      </c>
      <c r="J9" s="46">
        <f>COUNTIFS($AC:$AC,"Reuse_Org")</f>
        <v>0</v>
      </c>
      <c r="L9" s="45"/>
      <c r="M9" s="46">
        <f>COUNTA($E:$E)-1</f>
        <v>0</v>
      </c>
      <c r="O9" s="45" t="s">
        <v>101</v>
      </c>
      <c r="P9" s="46">
        <f>COUNTIFS($AC:$AC,"Reuse_Modify")</f>
        <v>0</v>
      </c>
      <c r="R9" s="32"/>
      <c r="S9" s="32"/>
      <c r="X9" s="159" t="s">
        <v>174</v>
      </c>
      <c r="Y9" s="160">
        <f>COUNTIFS($AZ:$AZ,"="&amp;9)</f>
        <v>0</v>
      </c>
    </row>
    <row r="10" spans="1:52" ht="19.95" customHeight="1">
      <c r="F10" s="45" t="s">
        <v>32</v>
      </c>
      <c r="G10" s="46">
        <f>SUM(G2:G8)</f>
        <v>0</v>
      </c>
      <c r="I10" s="45" t="s">
        <v>70</v>
      </c>
      <c r="J10" s="46">
        <f>SUM(J2:J7)</f>
        <v>0</v>
      </c>
      <c r="L10" s="45" t="s">
        <v>32</v>
      </c>
      <c r="M10" s="46">
        <f>SUM(M2:M8)</f>
        <v>0</v>
      </c>
      <c r="O10" s="45" t="s">
        <v>70</v>
      </c>
      <c r="P10" s="46">
        <f>SUM(P2:P7)</f>
        <v>0</v>
      </c>
      <c r="R10" s="45" t="s">
        <v>70</v>
      </c>
      <c r="S10" s="46">
        <f>SUM(S2:S9)</f>
        <v>0</v>
      </c>
      <c r="X10" s="159" t="s">
        <v>175</v>
      </c>
      <c r="Y10" s="160">
        <f>COUNTIFS($AZ:$AZ,"="&amp;10)</f>
        <v>0</v>
      </c>
    </row>
    <row r="11" spans="1:52" ht="19.95" customHeight="1">
      <c r="X11" s="159" t="s">
        <v>176</v>
      </c>
      <c r="Y11" s="160">
        <f>COUNTIFS($AZ:$AZ,"="&amp;11)</f>
        <v>0</v>
      </c>
    </row>
    <row r="12" spans="1:52" ht="19.95" customHeight="1">
      <c r="X12" s="159" t="s">
        <v>177</v>
      </c>
      <c r="Y12" s="160">
        <f>COUNTIFS($AZ:$AZ,"="&amp;12)</f>
        <v>0</v>
      </c>
    </row>
    <row r="13" spans="1:52" ht="19.95" customHeight="1">
      <c r="D13" s="41"/>
    </row>
    <row r="14" spans="1:52" ht="19.95"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9.95" customHeight="1">
      <c r="E15" s="59"/>
      <c r="F15" s="60"/>
      <c r="G15" s="61"/>
      <c r="H15" s="46"/>
      <c r="I15" s="46"/>
      <c r="J15" s="46"/>
      <c r="K15" s="46"/>
      <c r="L15" s="46"/>
      <c r="M15" s="46" t="s">
        <v>0</v>
      </c>
      <c r="N15" s="46" t="s">
        <v>0</v>
      </c>
      <c r="O15" s="46" t="s">
        <v>0</v>
      </c>
      <c r="P15" s="46" t="s">
        <v>0</v>
      </c>
      <c r="Q15" s="46" t="s">
        <v>0</v>
      </c>
      <c r="R15" s="46" t="s">
        <v>0</v>
      </c>
      <c r="S15" s="46" t="s">
        <v>140</v>
      </c>
      <c r="T15" s="46" t="s">
        <v>0</v>
      </c>
      <c r="U15" s="46" t="s">
        <v>0</v>
      </c>
      <c r="V15" s="46" t="s">
        <v>0</v>
      </c>
      <c r="W15" s="46" t="s">
        <v>151</v>
      </c>
      <c r="X15" s="46" t="s">
        <v>152</v>
      </c>
      <c r="Y15" s="163"/>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3" t="s">
        <v>150</v>
      </c>
      <c r="AX15" s="157" t="s">
        <v>164</v>
      </c>
      <c r="AY15" s="157" t="s">
        <v>165</v>
      </c>
      <c r="AZ15" s="153" t="s">
        <v>162</v>
      </c>
    </row>
    <row r="16" spans="1:52" ht="19.95" customHeight="1">
      <c r="E16" s="87"/>
      <c r="F16" s="97"/>
      <c r="G16" s="32"/>
      <c r="H16" s="87"/>
      <c r="I16" s="103"/>
      <c r="J16" s="69"/>
      <c r="K16" s="32"/>
      <c r="L16" s="32"/>
      <c r="M16" s="32"/>
      <c r="N16" s="32"/>
      <c r="O16" s="87"/>
      <c r="P16" s="32"/>
      <c r="Q16" s="87"/>
      <c r="R16" s="103"/>
      <c r="S16" s="32"/>
      <c r="T16" s="32"/>
      <c r="U16" s="299"/>
      <c r="V16" s="32"/>
      <c r="W16" s="154"/>
      <c r="X16" s="32"/>
      <c r="Y16" s="160"/>
      <c r="Z16" s="32"/>
      <c r="AA16" s="32"/>
      <c r="AB16" s="32"/>
      <c r="AC16" s="76"/>
      <c r="AD16" s="32"/>
      <c r="AE16" s="87"/>
      <c r="AF16" s="310"/>
      <c r="AG16" s="32"/>
      <c r="AH16" s="32"/>
      <c r="AI16" s="110"/>
      <c r="AJ16" s="32"/>
      <c r="AK16" s="32"/>
      <c r="AL16" s="32"/>
      <c r="AM16" s="87"/>
      <c r="AN16" s="311"/>
      <c r="AO16" s="87"/>
      <c r="AP16" s="87"/>
      <c r="AQ16" s="31"/>
      <c r="AR16" s="87"/>
      <c r="AS16" s="311"/>
      <c r="AT16" s="87"/>
      <c r="AU16" s="32"/>
      <c r="AV16" s="32"/>
      <c r="AW16" s="32"/>
      <c r="AX16" s="32"/>
      <c r="AY16" s="32"/>
      <c r="AZ16" s="167">
        <f>MONTH(AF16)</f>
        <v>1</v>
      </c>
    </row>
    <row r="17" spans="5:52" ht="19.95" customHeight="1">
      <c r="E17" s="87"/>
      <c r="F17" s="299"/>
      <c r="G17" s="32"/>
      <c r="H17" s="87"/>
      <c r="I17" s="103"/>
      <c r="J17" s="69"/>
      <c r="K17" s="32"/>
      <c r="L17" s="32"/>
      <c r="M17" s="32"/>
      <c r="N17" s="32"/>
      <c r="O17" s="87"/>
      <c r="P17" s="32"/>
      <c r="Q17" s="87"/>
      <c r="R17" s="103"/>
      <c r="S17" s="32"/>
      <c r="T17" s="32"/>
      <c r="U17" s="299"/>
      <c r="V17" s="32"/>
      <c r="W17" s="154"/>
      <c r="X17" s="32"/>
      <c r="Y17" s="160"/>
      <c r="Z17" s="32"/>
      <c r="AA17" s="32"/>
      <c r="AB17" s="32"/>
      <c r="AC17" s="76"/>
      <c r="AD17" s="32"/>
      <c r="AE17" s="87"/>
      <c r="AF17" s="310"/>
      <c r="AG17" s="32"/>
      <c r="AH17" s="32"/>
      <c r="AI17" s="110"/>
      <c r="AJ17" s="32"/>
      <c r="AK17" s="32"/>
      <c r="AL17" s="32"/>
      <c r="AM17" s="87"/>
      <c r="AN17" s="311"/>
      <c r="AO17" s="87"/>
      <c r="AP17" s="87"/>
      <c r="AQ17" s="31"/>
      <c r="AR17" s="87"/>
      <c r="AS17" s="311"/>
      <c r="AT17" s="87"/>
      <c r="AU17" s="32"/>
      <c r="AV17" s="32"/>
      <c r="AW17" s="32"/>
      <c r="AX17" s="32"/>
      <c r="AY17" s="32"/>
      <c r="AZ17" s="167">
        <f t="shared" ref="AZ17:AZ32" si="5">MONTH(AF17)</f>
        <v>1</v>
      </c>
    </row>
    <row r="18" spans="5:52" ht="19.95" customHeight="1">
      <c r="E18" s="87"/>
      <c r="F18" s="299"/>
      <c r="G18" s="32"/>
      <c r="H18" s="87"/>
      <c r="I18" s="103"/>
      <c r="J18" s="69"/>
      <c r="K18" s="32"/>
      <c r="L18" s="32"/>
      <c r="M18" s="32"/>
      <c r="N18" s="32"/>
      <c r="O18" s="87"/>
      <c r="P18" s="32"/>
      <c r="Q18" s="87"/>
      <c r="R18" s="103"/>
      <c r="S18" s="32"/>
      <c r="T18" s="32"/>
      <c r="U18" s="299"/>
      <c r="V18" s="32"/>
      <c r="W18" s="154"/>
      <c r="X18" s="32"/>
      <c r="Y18" s="160"/>
      <c r="Z18" s="32"/>
      <c r="AA18" s="32"/>
      <c r="AB18" s="32"/>
      <c r="AC18" s="76"/>
      <c r="AD18" s="32"/>
      <c r="AE18" s="87"/>
      <c r="AF18" s="310"/>
      <c r="AG18" s="32"/>
      <c r="AH18" s="32"/>
      <c r="AI18" s="110"/>
      <c r="AJ18" s="32"/>
      <c r="AK18" s="32"/>
      <c r="AL18" s="32"/>
      <c r="AM18" s="87"/>
      <c r="AN18" s="311"/>
      <c r="AO18" s="87"/>
      <c r="AP18" s="87"/>
      <c r="AQ18" s="31"/>
      <c r="AR18" s="87"/>
      <c r="AS18" s="311"/>
      <c r="AT18" s="87"/>
      <c r="AU18" s="32"/>
      <c r="AV18" s="32"/>
      <c r="AW18" s="32"/>
      <c r="AX18" s="32"/>
      <c r="AY18" s="32"/>
      <c r="AZ18" s="167">
        <f t="shared" si="5"/>
        <v>1</v>
      </c>
    </row>
    <row r="19" spans="5:52" ht="19.95" customHeight="1">
      <c r="E19" s="87"/>
      <c r="F19" s="299"/>
      <c r="G19" s="32"/>
      <c r="H19" s="87"/>
      <c r="I19" s="103"/>
      <c r="J19" s="69"/>
      <c r="K19" s="32"/>
      <c r="L19" s="32"/>
      <c r="M19" s="32"/>
      <c r="N19" s="32"/>
      <c r="O19" s="87"/>
      <c r="P19" s="32"/>
      <c r="Q19" s="87"/>
      <c r="R19" s="103"/>
      <c r="S19" s="32"/>
      <c r="T19" s="32"/>
      <c r="U19" s="299"/>
      <c r="V19" s="32"/>
      <c r="W19" s="154"/>
      <c r="X19" s="32"/>
      <c r="Y19" s="160"/>
      <c r="Z19" s="32"/>
      <c r="AA19" s="32"/>
      <c r="AB19" s="32"/>
      <c r="AC19" s="76"/>
      <c r="AD19" s="32"/>
      <c r="AE19" s="87"/>
      <c r="AF19" s="310"/>
      <c r="AG19" s="32"/>
      <c r="AH19" s="32"/>
      <c r="AI19" s="110"/>
      <c r="AJ19" s="32"/>
      <c r="AK19" s="32"/>
      <c r="AL19" s="32"/>
      <c r="AM19" s="87"/>
      <c r="AN19" s="311"/>
      <c r="AO19" s="87"/>
      <c r="AP19" s="87"/>
      <c r="AQ19" s="31"/>
      <c r="AR19" s="87"/>
      <c r="AS19" s="311"/>
      <c r="AT19" s="87"/>
      <c r="AU19" s="32"/>
      <c r="AV19" s="32"/>
      <c r="AW19" s="32"/>
      <c r="AX19" s="32"/>
      <c r="AY19" s="32"/>
      <c r="AZ19" s="167">
        <f t="shared" si="5"/>
        <v>1</v>
      </c>
    </row>
    <row r="20" spans="5:52" ht="19.95" customHeight="1">
      <c r="E20" s="87"/>
      <c r="F20" s="299"/>
      <c r="G20" s="32"/>
      <c r="H20" s="87"/>
      <c r="I20" s="103"/>
      <c r="J20" s="69"/>
      <c r="K20" s="32"/>
      <c r="L20" s="32"/>
      <c r="M20" s="32"/>
      <c r="N20" s="32"/>
      <c r="O20" s="87"/>
      <c r="P20" s="32"/>
      <c r="Q20" s="87"/>
      <c r="R20" s="103"/>
      <c r="S20" s="32"/>
      <c r="T20" s="32"/>
      <c r="U20" s="299"/>
      <c r="V20" s="32"/>
      <c r="W20" s="154"/>
      <c r="X20" s="32"/>
      <c r="Y20" s="160"/>
      <c r="Z20" s="32"/>
      <c r="AA20" s="32"/>
      <c r="AB20" s="32"/>
      <c r="AC20" s="76"/>
      <c r="AD20" s="32"/>
      <c r="AE20" s="87"/>
      <c r="AF20" s="310"/>
      <c r="AG20" s="32"/>
      <c r="AH20" s="32"/>
      <c r="AI20" s="110"/>
      <c r="AJ20" s="32"/>
      <c r="AK20" s="32"/>
      <c r="AL20" s="32"/>
      <c r="AM20" s="87"/>
      <c r="AN20" s="311"/>
      <c r="AO20" s="87"/>
      <c r="AP20" s="87"/>
      <c r="AQ20" s="32"/>
      <c r="AR20" s="87"/>
      <c r="AS20" s="311"/>
      <c r="AT20" s="87"/>
      <c r="AU20" s="32"/>
      <c r="AV20" s="32"/>
      <c r="AW20" s="32"/>
      <c r="AX20" s="32"/>
      <c r="AY20" s="32"/>
      <c r="AZ20" s="167">
        <f t="shared" si="5"/>
        <v>1</v>
      </c>
    </row>
    <row r="21" spans="5:52" ht="19.95" customHeight="1">
      <c r="E21" s="87"/>
      <c r="F21" s="97"/>
      <c r="G21" s="32"/>
      <c r="H21" s="87"/>
      <c r="I21" s="103"/>
      <c r="J21" s="69"/>
      <c r="K21" s="32"/>
      <c r="L21" s="32"/>
      <c r="M21" s="32"/>
      <c r="N21" s="32"/>
      <c r="O21" s="87"/>
      <c r="P21" s="32"/>
      <c r="Q21" s="87"/>
      <c r="R21" s="103"/>
      <c r="S21" s="32"/>
      <c r="T21" s="32"/>
      <c r="U21" s="299"/>
      <c r="V21" s="32"/>
      <c r="W21" s="154"/>
      <c r="X21" s="32"/>
      <c r="Y21" s="160"/>
      <c r="Z21" s="32"/>
      <c r="AA21" s="32"/>
      <c r="AB21" s="32"/>
      <c r="AC21" s="76"/>
      <c r="AD21" s="32"/>
      <c r="AE21" s="87"/>
      <c r="AF21" s="310"/>
      <c r="AG21" s="32"/>
      <c r="AH21" s="32"/>
      <c r="AI21" s="110"/>
      <c r="AJ21" s="32"/>
      <c r="AK21" s="32"/>
      <c r="AL21" s="32"/>
      <c r="AM21" s="87"/>
      <c r="AN21" s="311"/>
      <c r="AO21" s="87"/>
      <c r="AP21" s="87"/>
      <c r="AQ21" s="31"/>
      <c r="AR21" s="87"/>
      <c r="AS21" s="311"/>
      <c r="AT21" s="87"/>
      <c r="AU21" s="32"/>
      <c r="AV21" s="32"/>
      <c r="AW21" s="32"/>
      <c r="AX21" s="32"/>
      <c r="AY21" s="32"/>
      <c r="AZ21" s="167">
        <f t="shared" si="5"/>
        <v>1</v>
      </c>
    </row>
    <row r="22" spans="5:52" ht="19.95" customHeight="1">
      <c r="E22" s="87"/>
      <c r="F22" s="97"/>
      <c r="G22" s="32"/>
      <c r="H22" s="87"/>
      <c r="I22" s="103"/>
      <c r="J22" s="97"/>
      <c r="K22" s="32"/>
      <c r="L22" s="32"/>
      <c r="M22" s="32"/>
      <c r="N22" s="32"/>
      <c r="O22" s="87"/>
      <c r="P22" s="32"/>
      <c r="Q22" s="87"/>
      <c r="R22" s="103"/>
      <c r="S22" s="32"/>
      <c r="T22" s="32"/>
      <c r="U22" s="299"/>
      <c r="V22" s="32"/>
      <c r="W22" s="154"/>
      <c r="X22" s="32"/>
      <c r="Y22" s="160"/>
      <c r="Z22" s="32"/>
      <c r="AA22" s="32"/>
      <c r="AB22" s="32"/>
      <c r="AC22" s="76"/>
      <c r="AD22" s="32"/>
      <c r="AE22" s="87"/>
      <c r="AF22" s="310"/>
      <c r="AG22" s="32"/>
      <c r="AH22" s="32"/>
      <c r="AI22" s="110"/>
      <c r="AJ22" s="32"/>
      <c r="AK22" s="32"/>
      <c r="AL22" s="32"/>
      <c r="AM22" s="87"/>
      <c r="AN22" s="311"/>
      <c r="AO22" s="87"/>
      <c r="AP22" s="87"/>
      <c r="AQ22" s="31"/>
      <c r="AR22" s="87"/>
      <c r="AS22" s="311"/>
      <c r="AT22" s="87"/>
      <c r="AU22" s="32"/>
      <c r="AV22" s="32"/>
      <c r="AW22" s="32"/>
      <c r="AX22" s="32"/>
      <c r="AY22" s="32"/>
      <c r="AZ22" s="167">
        <f t="shared" si="5"/>
        <v>1</v>
      </c>
    </row>
    <row r="23" spans="5:52" ht="19.95" customHeight="1">
      <c r="E23" s="87"/>
      <c r="F23" s="97"/>
      <c r="G23" s="32"/>
      <c r="H23" s="87"/>
      <c r="I23" s="103"/>
      <c r="J23" s="69"/>
      <c r="K23" s="32"/>
      <c r="L23" s="32"/>
      <c r="M23" s="32"/>
      <c r="N23" s="32"/>
      <c r="O23" s="87"/>
      <c r="P23" s="32"/>
      <c r="Q23" s="87"/>
      <c r="R23" s="103"/>
      <c r="S23" s="32"/>
      <c r="T23" s="32"/>
      <c r="U23" s="299"/>
      <c r="V23" s="32"/>
      <c r="W23" s="154"/>
      <c r="X23" s="32"/>
      <c r="Y23" s="160"/>
      <c r="Z23" s="32"/>
      <c r="AA23" s="32"/>
      <c r="AB23" s="32"/>
      <c r="AC23" s="76"/>
      <c r="AD23" s="32"/>
      <c r="AE23" s="87"/>
      <c r="AF23" s="310"/>
      <c r="AG23" s="32"/>
      <c r="AH23" s="32"/>
      <c r="AI23" s="110"/>
      <c r="AJ23" s="32"/>
      <c r="AK23" s="32"/>
      <c r="AL23" s="32"/>
      <c r="AM23" s="87"/>
      <c r="AN23" s="311"/>
      <c r="AO23" s="87"/>
      <c r="AP23" s="87"/>
      <c r="AQ23" s="32"/>
      <c r="AR23" s="87"/>
      <c r="AS23" s="311"/>
      <c r="AT23" s="87"/>
      <c r="AU23" s="32"/>
      <c r="AV23" s="32"/>
      <c r="AW23" s="32"/>
      <c r="AX23" s="32"/>
      <c r="AY23" s="32"/>
      <c r="AZ23" s="167">
        <f t="shared" si="5"/>
        <v>1</v>
      </c>
    </row>
    <row r="24" spans="5:52" ht="19.95" customHeight="1">
      <c r="E24" s="87"/>
      <c r="F24" s="299"/>
      <c r="G24" s="32"/>
      <c r="H24" s="87"/>
      <c r="I24" s="103"/>
      <c r="J24" s="69"/>
      <c r="K24" s="32"/>
      <c r="L24" s="32"/>
      <c r="M24" s="32"/>
      <c r="N24" s="32"/>
      <c r="O24" s="87"/>
      <c r="P24" s="32"/>
      <c r="Q24" s="87"/>
      <c r="R24" s="103"/>
      <c r="S24" s="32"/>
      <c r="T24" s="32"/>
      <c r="U24" s="299"/>
      <c r="V24" s="32"/>
      <c r="W24" s="154"/>
      <c r="X24" s="32"/>
      <c r="Y24" s="160"/>
      <c r="Z24" s="32"/>
      <c r="AA24" s="32"/>
      <c r="AB24" s="32"/>
      <c r="AC24" s="76"/>
      <c r="AD24" s="32"/>
      <c r="AE24" s="87"/>
      <c r="AF24" s="310"/>
      <c r="AG24" s="32"/>
      <c r="AH24" s="32"/>
      <c r="AI24" s="110"/>
      <c r="AJ24" s="32"/>
      <c r="AK24" s="32"/>
      <c r="AL24" s="32"/>
      <c r="AM24" s="87"/>
      <c r="AN24" s="311"/>
      <c r="AO24" s="87"/>
      <c r="AP24" s="87"/>
      <c r="AQ24" s="31"/>
      <c r="AR24" s="87"/>
      <c r="AS24" s="311"/>
      <c r="AT24" s="87"/>
      <c r="AU24" s="32"/>
      <c r="AV24" s="32"/>
      <c r="AW24" s="32"/>
      <c r="AX24" s="32"/>
      <c r="AY24" s="32"/>
      <c r="AZ24" s="167">
        <f t="shared" si="5"/>
        <v>1</v>
      </c>
    </row>
    <row r="25" spans="5:52" ht="19.95" customHeight="1">
      <c r="E25" s="87"/>
      <c r="F25" s="299"/>
      <c r="G25" s="32"/>
      <c r="H25" s="87"/>
      <c r="I25" s="103"/>
      <c r="J25" s="69"/>
      <c r="K25" s="32"/>
      <c r="L25" s="32"/>
      <c r="M25" s="32"/>
      <c r="N25" s="32"/>
      <c r="O25" s="87"/>
      <c r="P25" s="32"/>
      <c r="Q25" s="87"/>
      <c r="R25" s="103"/>
      <c r="S25" s="32"/>
      <c r="T25" s="32"/>
      <c r="U25" s="299"/>
      <c r="V25" s="32"/>
      <c r="W25" s="154"/>
      <c r="X25" s="32"/>
      <c r="Y25" s="160"/>
      <c r="Z25" s="32"/>
      <c r="AA25" s="32"/>
      <c r="AB25" s="32"/>
      <c r="AC25" s="76"/>
      <c r="AD25" s="32"/>
      <c r="AE25" s="87"/>
      <c r="AF25" s="310"/>
      <c r="AG25" s="32"/>
      <c r="AH25" s="32"/>
      <c r="AI25" s="110"/>
      <c r="AJ25" s="32"/>
      <c r="AK25" s="32"/>
      <c r="AL25" s="32"/>
      <c r="AM25" s="87"/>
      <c r="AN25" s="311"/>
      <c r="AO25" s="87"/>
      <c r="AP25" s="87"/>
      <c r="AQ25" s="31"/>
      <c r="AR25" s="87"/>
      <c r="AS25" s="311"/>
      <c r="AT25" s="87"/>
      <c r="AU25" s="32"/>
      <c r="AV25" s="32"/>
      <c r="AW25" s="32"/>
      <c r="AX25" s="32"/>
      <c r="AY25" s="32"/>
      <c r="AZ25" s="167">
        <f t="shared" si="5"/>
        <v>1</v>
      </c>
    </row>
    <row r="26" spans="5:52" ht="19.95" customHeight="1">
      <c r="E26" s="87"/>
      <c r="F26" s="299"/>
      <c r="G26" s="32"/>
      <c r="H26" s="87"/>
      <c r="I26" s="103"/>
      <c r="J26" s="69"/>
      <c r="K26" s="32"/>
      <c r="L26" s="32"/>
      <c r="M26" s="32"/>
      <c r="N26" s="32"/>
      <c r="O26" s="87"/>
      <c r="P26" s="32"/>
      <c r="Q26" s="87"/>
      <c r="R26" s="103"/>
      <c r="S26" s="32"/>
      <c r="T26" s="32"/>
      <c r="U26" s="299"/>
      <c r="V26" s="32"/>
      <c r="W26" s="154"/>
      <c r="X26" s="32"/>
      <c r="Y26" s="160"/>
      <c r="Z26" s="32"/>
      <c r="AA26" s="32"/>
      <c r="AB26" s="32"/>
      <c r="AC26" s="76"/>
      <c r="AD26" s="32"/>
      <c r="AE26" s="87"/>
      <c r="AF26" s="310"/>
      <c r="AG26" s="32"/>
      <c r="AH26" s="32"/>
      <c r="AI26" s="110"/>
      <c r="AJ26" s="32"/>
      <c r="AK26" s="32"/>
      <c r="AL26" s="32"/>
      <c r="AM26" s="87"/>
      <c r="AN26" s="311"/>
      <c r="AO26" s="87"/>
      <c r="AP26" s="87"/>
      <c r="AQ26" s="32"/>
      <c r="AR26" s="87"/>
      <c r="AS26" s="311"/>
      <c r="AT26" s="87"/>
      <c r="AU26" s="32"/>
      <c r="AV26" s="32"/>
      <c r="AW26" s="32"/>
      <c r="AX26" s="32"/>
      <c r="AY26" s="32"/>
      <c r="AZ26" s="167">
        <f t="shared" si="5"/>
        <v>1</v>
      </c>
    </row>
    <row r="27" spans="5:52" ht="19.95" customHeight="1">
      <c r="E27" s="87"/>
      <c r="F27" s="299"/>
      <c r="G27" s="32"/>
      <c r="H27" s="87"/>
      <c r="I27" s="103"/>
      <c r="J27" s="69"/>
      <c r="K27" s="32"/>
      <c r="L27" s="32"/>
      <c r="M27" s="32"/>
      <c r="N27" s="32"/>
      <c r="O27" s="87"/>
      <c r="P27" s="32"/>
      <c r="Q27" s="87"/>
      <c r="R27" s="103"/>
      <c r="S27" s="32"/>
      <c r="T27" s="32"/>
      <c r="U27" s="299"/>
      <c r="V27" s="32"/>
      <c r="W27" s="154"/>
      <c r="X27" s="32"/>
      <c r="Y27" s="160"/>
      <c r="Z27" s="32"/>
      <c r="AA27" s="32"/>
      <c r="AB27" s="32"/>
      <c r="AC27" s="76"/>
      <c r="AD27" s="32"/>
      <c r="AE27" s="87"/>
      <c r="AF27" s="310"/>
      <c r="AG27" s="32"/>
      <c r="AH27" s="32"/>
      <c r="AI27" s="110"/>
      <c r="AJ27" s="32"/>
      <c r="AK27" s="32"/>
      <c r="AL27" s="32"/>
      <c r="AM27" s="87"/>
      <c r="AN27" s="311"/>
      <c r="AO27" s="87"/>
      <c r="AP27" s="87"/>
      <c r="AQ27" s="31"/>
      <c r="AR27" s="87"/>
      <c r="AS27" s="311"/>
      <c r="AT27" s="87"/>
      <c r="AU27" s="32"/>
      <c r="AV27" s="32"/>
      <c r="AW27" s="32"/>
      <c r="AX27" s="32"/>
      <c r="AY27" s="32"/>
      <c r="AZ27" s="167">
        <f t="shared" si="5"/>
        <v>1</v>
      </c>
    </row>
    <row r="28" spans="5:52" ht="19.95" customHeight="1">
      <c r="E28" s="87"/>
      <c r="F28" s="299"/>
      <c r="G28" s="32"/>
      <c r="H28" s="87"/>
      <c r="I28" s="103"/>
      <c r="J28" s="69"/>
      <c r="K28" s="32"/>
      <c r="L28" s="32"/>
      <c r="M28" s="32"/>
      <c r="N28" s="32"/>
      <c r="O28" s="87"/>
      <c r="P28" s="32"/>
      <c r="Q28" s="87"/>
      <c r="R28" s="103"/>
      <c r="S28" s="32"/>
      <c r="T28" s="32"/>
      <c r="U28" s="299"/>
      <c r="V28" s="32"/>
      <c r="W28" s="154"/>
      <c r="X28" s="32"/>
      <c r="Y28" s="160"/>
      <c r="Z28" s="32"/>
      <c r="AA28" s="32"/>
      <c r="AB28" s="32"/>
      <c r="AC28" s="76"/>
      <c r="AD28" s="32"/>
      <c r="AE28" s="87"/>
      <c r="AF28" s="310"/>
      <c r="AG28" s="32"/>
      <c r="AH28" s="32"/>
      <c r="AI28" s="110"/>
      <c r="AJ28" s="32"/>
      <c r="AK28" s="32"/>
      <c r="AL28" s="32"/>
      <c r="AM28" s="87"/>
      <c r="AN28" s="311"/>
      <c r="AO28" s="87"/>
      <c r="AP28" s="87"/>
      <c r="AQ28" s="32"/>
      <c r="AR28" s="87"/>
      <c r="AS28" s="311"/>
      <c r="AT28" s="87"/>
      <c r="AU28" s="32"/>
      <c r="AV28" s="32"/>
      <c r="AW28" s="32"/>
      <c r="AX28" s="32"/>
      <c r="AY28" s="32"/>
      <c r="AZ28" s="167">
        <f t="shared" si="5"/>
        <v>1</v>
      </c>
    </row>
    <row r="29" spans="5:52" ht="19.95" customHeight="1">
      <c r="E29" s="87"/>
      <c r="F29" s="299"/>
      <c r="G29" s="32"/>
      <c r="H29" s="87"/>
      <c r="I29" s="103"/>
      <c r="J29" s="69"/>
      <c r="K29" s="32"/>
      <c r="L29" s="32"/>
      <c r="M29" s="32"/>
      <c r="N29" s="32"/>
      <c r="O29" s="87"/>
      <c r="P29" s="32"/>
      <c r="Q29" s="87"/>
      <c r="R29" s="103"/>
      <c r="S29" s="32"/>
      <c r="T29" s="32"/>
      <c r="U29" s="299"/>
      <c r="V29" s="32"/>
      <c r="W29" s="154"/>
      <c r="X29" s="32"/>
      <c r="Y29" s="160"/>
      <c r="Z29" s="32"/>
      <c r="AA29" s="32"/>
      <c r="AB29" s="32"/>
      <c r="AC29" s="76"/>
      <c r="AD29" s="32"/>
      <c r="AE29" s="87"/>
      <c r="AF29" s="310"/>
      <c r="AG29" s="32"/>
      <c r="AH29" s="32"/>
      <c r="AI29" s="110"/>
      <c r="AJ29" s="32"/>
      <c r="AK29" s="32"/>
      <c r="AL29" s="32"/>
      <c r="AM29" s="87"/>
      <c r="AN29" s="311"/>
      <c r="AO29" s="87"/>
      <c r="AP29" s="87"/>
      <c r="AQ29" s="31"/>
      <c r="AR29" s="87"/>
      <c r="AS29" s="311"/>
      <c r="AT29" s="87"/>
      <c r="AU29" s="32"/>
      <c r="AV29" s="32"/>
      <c r="AW29" s="32"/>
      <c r="AX29" s="32"/>
      <c r="AY29" s="32"/>
      <c r="AZ29" s="167">
        <f t="shared" si="5"/>
        <v>1</v>
      </c>
    </row>
    <row r="30" spans="5:52" ht="19.95" customHeight="1">
      <c r="E30" s="87"/>
      <c r="F30" s="97"/>
      <c r="G30" s="32"/>
      <c r="H30" s="87"/>
      <c r="I30" s="103"/>
      <c r="J30" s="69"/>
      <c r="K30" s="32"/>
      <c r="L30" s="32"/>
      <c r="M30" s="32"/>
      <c r="N30" s="32"/>
      <c r="O30" s="87"/>
      <c r="P30" s="32"/>
      <c r="Q30" s="87"/>
      <c r="R30" s="103"/>
      <c r="S30" s="32"/>
      <c r="T30" s="32"/>
      <c r="U30" s="299"/>
      <c r="V30" s="32"/>
      <c r="W30" s="154"/>
      <c r="X30" s="32"/>
      <c r="Y30" s="160"/>
      <c r="Z30" s="32"/>
      <c r="AA30" s="32"/>
      <c r="AB30" s="32"/>
      <c r="AC30" s="76"/>
      <c r="AD30" s="32"/>
      <c r="AE30" s="87"/>
      <c r="AF30" s="310"/>
      <c r="AG30" s="32"/>
      <c r="AH30" s="32"/>
      <c r="AI30" s="110"/>
      <c r="AJ30" s="32"/>
      <c r="AK30" s="32"/>
      <c r="AL30" s="32"/>
      <c r="AM30" s="87"/>
      <c r="AN30" s="311"/>
      <c r="AO30" s="87"/>
      <c r="AP30" s="87"/>
      <c r="AQ30" s="32"/>
      <c r="AR30" s="87"/>
      <c r="AS30" s="311"/>
      <c r="AT30" s="87"/>
      <c r="AU30" s="32"/>
      <c r="AV30" s="32"/>
      <c r="AW30" s="32"/>
      <c r="AX30" s="32"/>
      <c r="AY30" s="32"/>
      <c r="AZ30" s="167">
        <f t="shared" si="5"/>
        <v>1</v>
      </c>
    </row>
    <row r="31" spans="5:52" ht="19.95" customHeight="1">
      <c r="E31" s="87"/>
      <c r="F31" s="299"/>
      <c r="G31" s="32"/>
      <c r="H31" s="87"/>
      <c r="I31" s="103"/>
      <c r="J31" s="31"/>
      <c r="K31" s="32"/>
      <c r="L31" s="32"/>
      <c r="M31" s="32"/>
      <c r="N31" s="32"/>
      <c r="O31" s="87"/>
      <c r="P31" s="32"/>
      <c r="Q31" s="87"/>
      <c r="R31" s="103"/>
      <c r="S31" s="32"/>
      <c r="T31" s="32"/>
      <c r="U31" s="299"/>
      <c r="V31" s="32"/>
      <c r="W31" s="154"/>
      <c r="X31" s="32"/>
      <c r="Y31" s="160"/>
      <c r="Z31" s="32"/>
      <c r="AA31" s="32"/>
      <c r="AB31" s="32"/>
      <c r="AC31" s="76"/>
      <c r="AD31" s="32"/>
      <c r="AE31" s="87"/>
      <c r="AF31" s="310"/>
      <c r="AG31" s="32"/>
      <c r="AH31" s="32"/>
      <c r="AI31" s="110"/>
      <c r="AJ31" s="32"/>
      <c r="AK31" s="32"/>
      <c r="AL31" s="32"/>
      <c r="AM31" s="87"/>
      <c r="AN31" s="311"/>
      <c r="AO31" s="87"/>
      <c r="AP31" s="87"/>
      <c r="AQ31" s="31"/>
      <c r="AR31" s="87"/>
      <c r="AS31" s="311"/>
      <c r="AT31" s="87"/>
      <c r="AU31" s="32"/>
      <c r="AV31" s="32"/>
      <c r="AW31" s="32"/>
      <c r="AX31" s="32"/>
      <c r="AY31" s="32"/>
      <c r="AZ31" s="167">
        <f t="shared" si="5"/>
        <v>1</v>
      </c>
    </row>
    <row r="32" spans="5:52" ht="19.95" customHeight="1">
      <c r="E32" s="87"/>
      <c r="F32" s="299"/>
      <c r="G32" s="32"/>
      <c r="H32" s="87"/>
      <c r="I32" s="103"/>
      <c r="J32" s="69"/>
      <c r="K32" s="32"/>
      <c r="L32" s="32"/>
      <c r="M32" s="32"/>
      <c r="N32" s="32"/>
      <c r="O32" s="87"/>
      <c r="P32" s="32"/>
      <c r="Q32" s="87"/>
      <c r="R32" s="103"/>
      <c r="S32" s="32"/>
      <c r="T32" s="32"/>
      <c r="U32" s="299"/>
      <c r="V32" s="32"/>
      <c r="W32" s="154"/>
      <c r="X32" s="32"/>
      <c r="Y32" s="160"/>
      <c r="Z32" s="32"/>
      <c r="AA32" s="32"/>
      <c r="AB32" s="32"/>
      <c r="AC32" s="76"/>
      <c r="AD32" s="32"/>
      <c r="AE32" s="87"/>
      <c r="AF32" s="310"/>
      <c r="AG32" s="32"/>
      <c r="AH32" s="32"/>
      <c r="AI32" s="110"/>
      <c r="AJ32" s="32"/>
      <c r="AK32" s="32"/>
      <c r="AL32" s="32"/>
      <c r="AM32" s="87"/>
      <c r="AN32" s="311"/>
      <c r="AO32" s="87"/>
      <c r="AP32" s="87"/>
      <c r="AQ32" s="31"/>
      <c r="AR32" s="87"/>
      <c r="AS32" s="311"/>
      <c r="AT32" s="87"/>
      <c r="AU32" s="32"/>
      <c r="AV32" s="32"/>
      <c r="AW32" s="32"/>
      <c r="AX32" s="32"/>
      <c r="AY32" s="32"/>
      <c r="AZ32" s="167">
        <f t="shared" si="5"/>
        <v>1</v>
      </c>
    </row>
  </sheetData>
  <mergeCells count="2">
    <mergeCell ref="AM14:AQ14"/>
    <mergeCell ref="AR14:AV14"/>
  </mergeCells>
  <conditionalFormatting sqref="E30">
    <cfRule type="duplicateValues" dxfId="497" priority="4"/>
  </conditionalFormatting>
  <conditionalFormatting sqref="E23">
    <cfRule type="duplicateValues" dxfId="496" priority="3"/>
  </conditionalFormatting>
  <conditionalFormatting sqref="E31:E32 E15:E22 E24:E29">
    <cfRule type="duplicateValues" dxfId="495" priority="50"/>
  </conditionalFormatting>
  <conditionalFormatting sqref="Q15:Q32">
    <cfRule type="duplicateValues" dxfId="494" priority="53"/>
  </conditionalFormatting>
  <conditionalFormatting sqref="H15:H32">
    <cfRule type="duplicateValues" dxfId="493" priority="54"/>
  </conditionalFormatting>
  <dataValidations count="8">
    <dataValidation type="list" allowBlank="1" showErrorMessage="1" sqref="AB15:AF15">
      <formula1>"Spec out,Spec changed,Test Case Error,Environment updated,"</formula1>
    </dataValidation>
    <dataValidation type="whole" allowBlank="1" showErrorMessage="1" sqref="G15 AA15">
      <formula1>-2147483648</formula1>
      <formula2>2147483647</formula2>
    </dataValidation>
    <dataValidation type="list" showErrorMessage="1" sqref="X15:Z15">
      <formula1>"TestCase,Folder,Information"</formula1>
    </dataValidation>
    <dataValidation type="list" allowBlank="1" showErrorMessage="1" sqref="W15">
      <formula1>"New,Design,Review (Validation),Review (Dev),Confirmed,Approved,Deprecated,"</formula1>
    </dataValidation>
    <dataValidation type="list" showErrorMessage="1" sqref="S15">
      <formula1>"P1,P2,P3,P4"</formula1>
    </dataValidation>
    <dataValidation type="list" allowBlank="1" showErrorMessage="1" sqref="O15">
      <formula1>"Home Screen,Diagnostic,Phone,Alert,Alert On Cluster,Gauge,Infotainment,PRNDL,Telltale,"</formula1>
    </dataValidation>
    <dataValidation type="list" allowBlank="1" showErrorMessage="1" sqref="K15">
      <formula1>"true,false"</formula1>
    </dataValidation>
    <dataValidation type="list" allowBlank="1" showInputMessage="1" showErrorMessage="1" sqref="AC16:AC32">
      <formula1>"Reuse_Org, Reuse_Modify, New_TC"</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[15]Categories!#REF!</xm:f>
          </x14:formula1>
          <xm:sqref>AO16:AO32</xm:sqref>
        </x14:dataValidation>
        <x14:dataValidation type="list" allowBlank="1" showInputMessage="1" showErrorMessage="1">
          <x14:formula1>
            <xm:f>[15]Categories!#REF!</xm:f>
          </x14:formula1>
          <xm:sqref>AP16:AP32 AT16:AT32</xm:sqref>
        </x14:dataValidation>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4"/>
  <sheetViews>
    <sheetView workbookViewId="0">
      <selection activeCell="K26" sqref="K26"/>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s>
  <sheetData>
    <row r="1" spans="1:52" ht="20.2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66</v>
      </c>
    </row>
    <row r="2" spans="1:52">
      <c r="F2" s="32" t="s">
        <v>56</v>
      </c>
      <c r="G2" s="32">
        <f>COUNTIF($AO:$AO,$F2)</f>
        <v>0</v>
      </c>
      <c r="I2" s="44" t="s">
        <v>56</v>
      </c>
      <c r="J2" s="32">
        <f>COUNTIF($AP:$AP,$I2)</f>
        <v>0</v>
      </c>
      <c r="L2" s="32" t="s">
        <v>56</v>
      </c>
      <c r="M2" s="32">
        <f>COUNTIF($AT:$AT,$L2)</f>
        <v>0</v>
      </c>
      <c r="O2" s="44" t="s">
        <v>56</v>
      </c>
      <c r="P2" s="32">
        <f>COUNTIF($AU:$AU,$O2)</f>
        <v>0</v>
      </c>
      <c r="R2" s="44" t="s">
        <v>29</v>
      </c>
      <c r="S2" s="32">
        <f>COUNTIF($W:$W,$R2)</f>
        <v>0</v>
      </c>
      <c r="X2" s="159" t="s">
        <v>167</v>
      </c>
      <c r="Y2" s="160">
        <f>COUNTIFS($AZ:$AZ,"="&amp;2)</f>
        <v>0</v>
      </c>
    </row>
    <row r="3" spans="1:52">
      <c r="F3" s="32" t="s">
        <v>61</v>
      </c>
      <c r="G3" s="32">
        <f t="shared" ref="G3:G8" si="0">COUNTIF($AO:$AO,$F3)</f>
        <v>0</v>
      </c>
      <c r="I3" s="44" t="s">
        <v>59</v>
      </c>
      <c r="J3" s="32">
        <f t="shared" ref="J3:J7" si="1">COUNTIF($AP:$AP,$I3)</f>
        <v>0</v>
      </c>
      <c r="L3" s="32" t="s">
        <v>61</v>
      </c>
      <c r="M3" s="32">
        <f t="shared" ref="M3:M8" si="2">COUNTIF($AT:$AT,$L3)</f>
        <v>0</v>
      </c>
      <c r="O3" s="44" t="s">
        <v>59</v>
      </c>
      <c r="P3" s="32">
        <f t="shared" ref="P3:P7" si="3">COUNTIF($AU:$AU,$O3)</f>
        <v>0</v>
      </c>
      <c r="R3" s="44" t="s">
        <v>97</v>
      </c>
      <c r="S3" s="32">
        <f t="shared" ref="S3:S8" si="4">COUNTIF($W:$W,$R3)</f>
        <v>0</v>
      </c>
      <c r="X3" s="159" t="s">
        <v>168</v>
      </c>
      <c r="Y3" s="160">
        <f>COUNTIFS($AZ:$AZ,"="&amp;3)</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X4" s="159" t="s">
        <v>169</v>
      </c>
      <c r="Y4" s="160">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X5" s="159" t="s">
        <v>170</v>
      </c>
      <c r="Y5" s="160">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X6" s="159" t="s">
        <v>171</v>
      </c>
      <c r="Y6" s="160">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c r="F8" s="32" t="s">
        <v>59</v>
      </c>
      <c r="G8" s="32">
        <f t="shared" si="0"/>
        <v>0</v>
      </c>
      <c r="I8" s="32"/>
      <c r="J8" s="32"/>
      <c r="L8" s="32" t="s">
        <v>59</v>
      </c>
      <c r="M8" s="32">
        <f t="shared" si="2"/>
        <v>0</v>
      </c>
      <c r="O8" s="32"/>
      <c r="P8" s="32"/>
      <c r="R8" s="32" t="s">
        <v>81</v>
      </c>
      <c r="S8" s="32">
        <f t="shared" si="4"/>
        <v>0</v>
      </c>
      <c r="X8" s="159" t="s">
        <v>173</v>
      </c>
      <c r="Y8" s="160">
        <f>COUNTIFS($AZ:$AZ,"="&amp;8)</f>
        <v>0</v>
      </c>
    </row>
    <row r="9" spans="1:52">
      <c r="F9" s="45" t="s">
        <v>67</v>
      </c>
      <c r="G9" s="46">
        <f>COUNTIFS($AC:$AC,"New_TC")</f>
        <v>0</v>
      </c>
      <c r="I9" s="45" t="s">
        <v>100</v>
      </c>
      <c r="J9" s="46">
        <f>COUNTIFS($AC:$AC,"Reuse_Org")</f>
        <v>0</v>
      </c>
      <c r="L9" s="45"/>
      <c r="M9" s="46">
        <f>COUNTA($E:$E)-1</f>
        <v>0</v>
      </c>
      <c r="O9" s="45" t="s">
        <v>101</v>
      </c>
      <c r="P9" s="46">
        <f>COUNTIFS($AC:$AC,"Reuse_Modify")</f>
        <v>0</v>
      </c>
      <c r="R9" s="32"/>
      <c r="S9" s="32"/>
      <c r="X9" s="159" t="s">
        <v>174</v>
      </c>
      <c r="Y9" s="160">
        <f>COUNTIFS($AZ:$AZ,"="&amp;9)</f>
        <v>0</v>
      </c>
    </row>
    <row r="10" spans="1:52">
      <c r="F10" s="45" t="s">
        <v>32</v>
      </c>
      <c r="G10" s="46">
        <f>SUM(G2:G8)</f>
        <v>0</v>
      </c>
      <c r="I10" s="45" t="s">
        <v>70</v>
      </c>
      <c r="J10" s="46">
        <f>SUM(J2:J7)</f>
        <v>0</v>
      </c>
      <c r="L10" s="45" t="s">
        <v>32</v>
      </c>
      <c r="M10" s="46">
        <f>SUM(M2:M8)</f>
        <v>0</v>
      </c>
      <c r="O10" s="45" t="s">
        <v>70</v>
      </c>
      <c r="P10" s="46">
        <f>SUM(P2:P7)</f>
        <v>0</v>
      </c>
      <c r="R10" s="45" t="s">
        <v>70</v>
      </c>
      <c r="S10" s="46">
        <f>SUM(S2:S9)</f>
        <v>0</v>
      </c>
      <c r="X10" s="159" t="s">
        <v>175</v>
      </c>
      <c r="Y10" s="160">
        <f>COUNTIFS($AZ:$AZ,"="&amp;10)</f>
        <v>0</v>
      </c>
    </row>
    <row r="11" spans="1:52">
      <c r="X11" s="159" t="s">
        <v>176</v>
      </c>
      <c r="Y11" s="160">
        <f>COUNTIFS($AZ:$AZ,"="&amp;11)</f>
        <v>0</v>
      </c>
    </row>
    <row r="12" spans="1:52">
      <c r="X12" s="159" t="s">
        <v>177</v>
      </c>
      <c r="Y12" s="160">
        <f>COUNTIFS($AZ:$AZ,"="&amp;12)</f>
        <v>0</v>
      </c>
    </row>
    <row r="13" spans="1:52">
      <c r="D13" s="41"/>
    </row>
    <row r="14" spans="1:52">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24.75" customHeight="1">
      <c r="E15" s="59"/>
      <c r="F15" s="60"/>
      <c r="G15" s="61"/>
      <c r="H15" s="46"/>
      <c r="I15" s="46"/>
      <c r="J15" s="46"/>
      <c r="K15" s="46"/>
      <c r="L15" s="46"/>
      <c r="M15" s="46" t="s">
        <v>0</v>
      </c>
      <c r="N15" s="46" t="s">
        <v>0</v>
      </c>
      <c r="O15" s="46" t="s">
        <v>0</v>
      </c>
      <c r="P15" s="46" t="s">
        <v>0</v>
      </c>
      <c r="Q15" s="46" t="s">
        <v>0</v>
      </c>
      <c r="R15" s="46" t="s">
        <v>0</v>
      </c>
      <c r="S15" s="46"/>
      <c r="T15" s="46" t="s">
        <v>0</v>
      </c>
      <c r="U15" s="46" t="s">
        <v>0</v>
      </c>
      <c r="V15" s="46" t="s">
        <v>0</v>
      </c>
      <c r="W15" s="46"/>
      <c r="X15" s="46"/>
      <c r="Y15" s="46"/>
      <c r="Z15" s="46"/>
      <c r="AA15" s="46" t="s">
        <v>0</v>
      </c>
      <c r="AB15" s="46" t="s">
        <v>0</v>
      </c>
      <c r="AC15" s="46" t="s">
        <v>0</v>
      </c>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3" t="s">
        <v>150</v>
      </c>
      <c r="AX15" s="153" t="s">
        <v>164</v>
      </c>
      <c r="AY15" s="153" t="s">
        <v>165</v>
      </c>
      <c r="AZ15" s="297" t="s">
        <v>162</v>
      </c>
    </row>
    <row r="16" spans="1:52" ht="21" customHeight="1">
      <c r="E16" s="44"/>
      <c r="F16" s="102"/>
      <c r="G16" s="32"/>
      <c r="H16" s="120"/>
      <c r="I16" s="102"/>
      <c r="J16" s="102"/>
      <c r="K16" s="32"/>
      <c r="L16" s="32"/>
      <c r="M16" s="32"/>
      <c r="N16" s="32"/>
      <c r="O16" s="32"/>
      <c r="P16" s="32"/>
      <c r="Q16" s="32"/>
      <c r="R16" s="102"/>
      <c r="S16" s="32"/>
      <c r="T16" s="32"/>
      <c r="U16" s="32"/>
      <c r="V16" s="32"/>
      <c r="W16" s="44"/>
      <c r="X16" s="32"/>
      <c r="Y16" s="160"/>
      <c r="Z16" s="32"/>
      <c r="AA16" s="32"/>
      <c r="AB16" s="32"/>
      <c r="AC16" s="76"/>
      <c r="AD16" s="32"/>
      <c r="AE16" s="44"/>
      <c r="AF16" s="278"/>
      <c r="AG16" s="32"/>
      <c r="AH16" s="32"/>
      <c r="AI16" s="110"/>
      <c r="AJ16" s="32"/>
      <c r="AK16" s="32"/>
      <c r="AL16" s="32"/>
      <c r="AM16" s="278"/>
      <c r="AN16" s="278"/>
      <c r="AO16" s="32"/>
      <c r="AP16" s="32"/>
      <c r="AQ16" s="32"/>
      <c r="AR16" s="32"/>
      <c r="AS16" s="32"/>
      <c r="AT16" s="32"/>
      <c r="AU16" s="32"/>
      <c r="AV16" s="32"/>
      <c r="AW16" s="154"/>
      <c r="AX16" s="154"/>
      <c r="AY16" s="154"/>
      <c r="AZ16" s="296">
        <f>MONTH(AF16)</f>
        <v>1</v>
      </c>
    </row>
    <row r="17" spans="5:52" ht="21" customHeight="1">
      <c r="E17" s="312"/>
      <c r="F17" s="101"/>
      <c r="G17" s="32"/>
      <c r="H17" s="86"/>
      <c r="I17" s="101"/>
      <c r="J17" s="101"/>
      <c r="K17" s="32"/>
      <c r="L17" s="32"/>
      <c r="M17" s="32"/>
      <c r="N17" s="32"/>
      <c r="O17" s="32"/>
      <c r="P17" s="32"/>
      <c r="Q17" s="32"/>
      <c r="R17" s="313"/>
      <c r="S17" s="32"/>
      <c r="T17" s="32"/>
      <c r="U17" s="32"/>
      <c r="V17" s="32"/>
      <c r="W17" s="312"/>
      <c r="X17" s="32"/>
      <c r="Y17" s="160"/>
      <c r="Z17" s="32"/>
      <c r="AA17" s="32"/>
      <c r="AB17" s="32"/>
      <c r="AC17" s="76"/>
      <c r="AD17" s="32"/>
      <c r="AE17" s="44"/>
      <c r="AF17" s="278"/>
      <c r="AG17" s="32"/>
      <c r="AH17" s="32"/>
      <c r="AI17" s="110"/>
      <c r="AJ17" s="32"/>
      <c r="AK17" s="32"/>
      <c r="AL17" s="32"/>
      <c r="AM17" s="278"/>
      <c r="AN17" s="278"/>
      <c r="AO17" s="32"/>
      <c r="AP17" s="32"/>
      <c r="AQ17" s="32"/>
      <c r="AR17" s="32"/>
      <c r="AS17" s="32"/>
      <c r="AT17" s="32"/>
      <c r="AU17" s="32"/>
      <c r="AV17" s="32"/>
      <c r="AW17" s="154"/>
      <c r="AX17" s="154"/>
      <c r="AY17" s="154"/>
      <c r="AZ17" s="296">
        <f t="shared" ref="AZ17:AZ80" si="5">MONTH(AF17)</f>
        <v>1</v>
      </c>
    </row>
    <row r="18" spans="5:52" ht="21" customHeight="1">
      <c r="E18" s="312"/>
      <c r="F18" s="101"/>
      <c r="G18" s="32"/>
      <c r="H18" s="86"/>
      <c r="I18" s="101"/>
      <c r="J18" s="101"/>
      <c r="K18" s="32"/>
      <c r="L18" s="32"/>
      <c r="M18" s="32"/>
      <c r="N18" s="32"/>
      <c r="O18" s="32"/>
      <c r="P18" s="32"/>
      <c r="Q18" s="32"/>
      <c r="R18" s="313"/>
      <c r="S18" s="32"/>
      <c r="T18" s="32"/>
      <c r="U18" s="32"/>
      <c r="V18" s="32"/>
      <c r="W18" s="312"/>
      <c r="X18" s="32"/>
      <c r="Y18" s="160"/>
      <c r="Z18" s="32"/>
      <c r="AA18" s="32"/>
      <c r="AB18" s="32"/>
      <c r="AC18" s="76"/>
      <c r="AD18" s="32"/>
      <c r="AE18" s="44"/>
      <c r="AF18" s="278"/>
      <c r="AG18" s="32"/>
      <c r="AH18" s="32"/>
      <c r="AI18" s="110"/>
      <c r="AJ18" s="32"/>
      <c r="AK18" s="32"/>
      <c r="AL18" s="32"/>
      <c r="AM18" s="278"/>
      <c r="AN18" s="278"/>
      <c r="AO18" s="32"/>
      <c r="AP18" s="32"/>
      <c r="AQ18" s="32"/>
      <c r="AR18" s="32"/>
      <c r="AS18" s="32"/>
      <c r="AT18" s="32"/>
      <c r="AU18" s="32"/>
      <c r="AV18" s="32"/>
      <c r="AW18" s="32"/>
      <c r="AX18" s="32"/>
      <c r="AY18" s="32"/>
      <c r="AZ18" s="296">
        <f t="shared" si="5"/>
        <v>1</v>
      </c>
    </row>
    <row r="19" spans="5:52" ht="21" customHeight="1">
      <c r="E19" s="312"/>
      <c r="F19" s="101"/>
      <c r="G19" s="32"/>
      <c r="H19" s="86"/>
      <c r="I19" s="101"/>
      <c r="J19" s="101"/>
      <c r="K19" s="32"/>
      <c r="L19" s="32"/>
      <c r="M19" s="32"/>
      <c r="N19" s="32"/>
      <c r="O19" s="32"/>
      <c r="P19" s="32"/>
      <c r="Q19" s="32"/>
      <c r="R19" s="313"/>
      <c r="S19" s="32"/>
      <c r="T19" s="32"/>
      <c r="U19" s="32"/>
      <c r="V19" s="32"/>
      <c r="W19" s="312"/>
      <c r="X19" s="32"/>
      <c r="Y19" s="160"/>
      <c r="Z19" s="32"/>
      <c r="AA19" s="32"/>
      <c r="AB19" s="32"/>
      <c r="AC19" s="76"/>
      <c r="AD19" s="32"/>
      <c r="AE19" s="44"/>
      <c r="AF19" s="278"/>
      <c r="AG19" s="32"/>
      <c r="AH19" s="32"/>
      <c r="AI19" s="110"/>
      <c r="AJ19" s="32"/>
      <c r="AK19" s="32"/>
      <c r="AL19" s="32"/>
      <c r="AM19" s="278"/>
      <c r="AN19" s="278"/>
      <c r="AO19" s="32"/>
      <c r="AP19" s="32"/>
      <c r="AQ19" s="32"/>
      <c r="AR19" s="32"/>
      <c r="AS19" s="32"/>
      <c r="AT19" s="32"/>
      <c r="AU19" s="32"/>
      <c r="AV19" s="32"/>
      <c r="AW19" s="32"/>
      <c r="AX19" s="32"/>
      <c r="AY19" s="32"/>
      <c r="AZ19" s="296">
        <f t="shared" si="5"/>
        <v>1</v>
      </c>
    </row>
    <row r="20" spans="5:52" ht="21" customHeight="1">
      <c r="E20" s="312"/>
      <c r="F20" s="101"/>
      <c r="G20" s="32"/>
      <c r="H20" s="86"/>
      <c r="I20" s="101"/>
      <c r="J20" s="102"/>
      <c r="K20" s="32"/>
      <c r="L20" s="32"/>
      <c r="M20" s="32"/>
      <c r="N20" s="32"/>
      <c r="O20" s="32"/>
      <c r="P20" s="32"/>
      <c r="Q20" s="32"/>
      <c r="R20" s="313"/>
      <c r="S20" s="32"/>
      <c r="T20" s="32"/>
      <c r="U20" s="32"/>
      <c r="V20" s="32"/>
      <c r="W20" s="312"/>
      <c r="X20" s="32"/>
      <c r="Y20" s="160"/>
      <c r="Z20" s="32"/>
      <c r="AA20" s="32"/>
      <c r="AB20" s="32"/>
      <c r="AC20" s="76"/>
      <c r="AD20" s="32"/>
      <c r="AE20" s="44"/>
      <c r="AF20" s="278"/>
      <c r="AG20" s="32"/>
      <c r="AH20" s="32"/>
      <c r="AI20" s="110"/>
      <c r="AJ20" s="32"/>
      <c r="AK20" s="32"/>
      <c r="AL20" s="32"/>
      <c r="AM20" s="278"/>
      <c r="AN20" s="278"/>
      <c r="AO20" s="32"/>
      <c r="AP20" s="32"/>
      <c r="AQ20" s="32"/>
      <c r="AR20" s="32"/>
      <c r="AS20" s="32"/>
      <c r="AT20" s="32"/>
      <c r="AU20" s="32"/>
      <c r="AV20" s="32"/>
      <c r="AW20" s="32"/>
      <c r="AX20" s="32"/>
      <c r="AY20" s="32"/>
      <c r="AZ20" s="296">
        <f t="shared" si="5"/>
        <v>1</v>
      </c>
    </row>
    <row r="21" spans="5:52" ht="21" customHeight="1">
      <c r="E21" s="312"/>
      <c r="F21" s="101"/>
      <c r="G21" s="32"/>
      <c r="H21" s="86"/>
      <c r="I21" s="101"/>
      <c r="J21" s="101"/>
      <c r="K21" s="32"/>
      <c r="L21" s="32"/>
      <c r="M21" s="32"/>
      <c r="N21" s="32"/>
      <c r="O21" s="32"/>
      <c r="P21" s="32"/>
      <c r="Q21" s="32"/>
      <c r="R21" s="313"/>
      <c r="S21" s="32"/>
      <c r="T21" s="32"/>
      <c r="U21" s="32"/>
      <c r="V21" s="32"/>
      <c r="W21" s="312"/>
      <c r="X21" s="32"/>
      <c r="Y21" s="160"/>
      <c r="Z21" s="32"/>
      <c r="AA21" s="32"/>
      <c r="AB21" s="32"/>
      <c r="AC21" s="76"/>
      <c r="AD21" s="32"/>
      <c r="AE21" s="44"/>
      <c r="AF21" s="278"/>
      <c r="AG21" s="32"/>
      <c r="AH21" s="32"/>
      <c r="AI21" s="110"/>
      <c r="AJ21" s="32"/>
      <c r="AK21" s="32"/>
      <c r="AL21" s="32"/>
      <c r="AM21" s="278"/>
      <c r="AN21" s="278"/>
      <c r="AO21" s="32"/>
      <c r="AP21" s="32"/>
      <c r="AQ21" s="32"/>
      <c r="AR21" s="32"/>
      <c r="AS21" s="32"/>
      <c r="AT21" s="32"/>
      <c r="AU21" s="32"/>
      <c r="AV21" s="32"/>
      <c r="AW21" s="32"/>
      <c r="AX21" s="32"/>
      <c r="AY21" s="32"/>
      <c r="AZ21" s="296">
        <f t="shared" si="5"/>
        <v>1</v>
      </c>
    </row>
    <row r="22" spans="5:52" ht="21" customHeight="1">
      <c r="E22" s="44"/>
      <c r="F22" s="102"/>
      <c r="G22" s="32"/>
      <c r="H22" s="120"/>
      <c r="I22" s="102"/>
      <c r="J22" s="102"/>
      <c r="K22" s="32"/>
      <c r="L22" s="32"/>
      <c r="M22" s="32"/>
      <c r="N22" s="32"/>
      <c r="O22" s="32"/>
      <c r="P22" s="32"/>
      <c r="Q22" s="32"/>
      <c r="R22" s="102"/>
      <c r="S22" s="32"/>
      <c r="T22" s="32"/>
      <c r="U22" s="32"/>
      <c r="V22" s="32"/>
      <c r="W22" s="44"/>
      <c r="X22" s="32"/>
      <c r="Y22" s="160"/>
      <c r="Z22" s="32"/>
      <c r="AA22" s="32"/>
      <c r="AB22" s="32"/>
      <c r="AC22" s="76"/>
      <c r="AD22" s="32"/>
      <c r="AE22" s="44"/>
      <c r="AF22" s="278"/>
      <c r="AG22" s="32"/>
      <c r="AH22" s="32"/>
      <c r="AI22" s="110"/>
      <c r="AJ22" s="32"/>
      <c r="AK22" s="32"/>
      <c r="AL22" s="32"/>
      <c r="AM22" s="278"/>
      <c r="AN22" s="278"/>
      <c r="AO22" s="32"/>
      <c r="AP22" s="32"/>
      <c r="AQ22" s="32"/>
      <c r="AR22" s="32"/>
      <c r="AS22" s="32"/>
      <c r="AT22" s="32"/>
      <c r="AU22" s="32"/>
      <c r="AV22" s="32"/>
      <c r="AW22" s="32"/>
      <c r="AX22" s="32"/>
      <c r="AY22" s="32"/>
      <c r="AZ22" s="296">
        <f t="shared" si="5"/>
        <v>1</v>
      </c>
    </row>
    <row r="23" spans="5:52" ht="21" customHeight="1">
      <c r="E23" s="44"/>
      <c r="F23" s="102"/>
      <c r="G23" s="32"/>
      <c r="H23" s="120"/>
      <c r="I23" s="102"/>
      <c r="J23" s="102"/>
      <c r="K23" s="32"/>
      <c r="L23" s="32"/>
      <c r="M23" s="32"/>
      <c r="N23" s="32"/>
      <c r="O23" s="32"/>
      <c r="P23" s="32"/>
      <c r="Q23" s="32"/>
      <c r="R23" s="313"/>
      <c r="S23" s="32"/>
      <c r="T23" s="32"/>
      <c r="U23" s="32"/>
      <c r="V23" s="32"/>
      <c r="W23" s="44"/>
      <c r="X23" s="32"/>
      <c r="Y23" s="160"/>
      <c r="Z23" s="32"/>
      <c r="AA23" s="32"/>
      <c r="AB23" s="32"/>
      <c r="AC23" s="76"/>
      <c r="AD23" s="32"/>
      <c r="AE23" s="44"/>
      <c r="AF23" s="278"/>
      <c r="AG23" s="32"/>
      <c r="AH23" s="32"/>
      <c r="AI23" s="110"/>
      <c r="AJ23" s="32"/>
      <c r="AK23" s="32"/>
      <c r="AL23" s="32"/>
      <c r="AM23" s="278"/>
      <c r="AN23" s="278"/>
      <c r="AO23" s="32"/>
      <c r="AP23" s="32"/>
      <c r="AQ23" s="32"/>
      <c r="AR23" s="32"/>
      <c r="AS23" s="32"/>
      <c r="AT23" s="32"/>
      <c r="AU23" s="32"/>
      <c r="AV23" s="32"/>
      <c r="AW23" s="32"/>
      <c r="AX23" s="32"/>
      <c r="AY23" s="32"/>
      <c r="AZ23" s="296">
        <f t="shared" si="5"/>
        <v>1</v>
      </c>
    </row>
    <row r="24" spans="5:52" ht="21" customHeight="1">
      <c r="E24" s="44"/>
      <c r="F24" s="102"/>
      <c r="G24" s="32"/>
      <c r="H24" s="120"/>
      <c r="I24" s="102"/>
      <c r="J24" s="102"/>
      <c r="K24" s="32"/>
      <c r="L24" s="32"/>
      <c r="M24" s="32"/>
      <c r="N24" s="32"/>
      <c r="O24" s="32"/>
      <c r="P24" s="32"/>
      <c r="Q24" s="32"/>
      <c r="R24" s="313"/>
      <c r="S24" s="32"/>
      <c r="T24" s="32"/>
      <c r="U24" s="32"/>
      <c r="V24" s="32"/>
      <c r="W24" s="44"/>
      <c r="X24" s="32"/>
      <c r="Y24" s="160"/>
      <c r="Z24" s="32"/>
      <c r="AA24" s="32"/>
      <c r="AB24" s="32"/>
      <c r="AC24" s="76"/>
      <c r="AD24" s="32"/>
      <c r="AE24" s="44"/>
      <c r="AF24" s="278"/>
      <c r="AG24" s="32"/>
      <c r="AH24" s="32"/>
      <c r="AI24" s="110"/>
      <c r="AJ24" s="32"/>
      <c r="AK24" s="32"/>
      <c r="AL24" s="32"/>
      <c r="AM24" s="278"/>
      <c r="AN24" s="278"/>
      <c r="AO24" s="32"/>
      <c r="AP24" s="32"/>
      <c r="AQ24" s="32"/>
      <c r="AR24" s="32"/>
      <c r="AS24" s="32"/>
      <c r="AT24" s="32"/>
      <c r="AU24" s="32"/>
      <c r="AV24" s="32"/>
      <c r="AW24" s="32"/>
      <c r="AX24" s="32"/>
      <c r="AY24" s="32"/>
      <c r="AZ24" s="296">
        <f t="shared" si="5"/>
        <v>1</v>
      </c>
    </row>
    <row r="25" spans="5:52" ht="21" customHeight="1">
      <c r="E25" s="44"/>
      <c r="F25" s="102"/>
      <c r="G25" s="32"/>
      <c r="H25" s="120"/>
      <c r="I25" s="102"/>
      <c r="J25" s="102"/>
      <c r="K25" s="32"/>
      <c r="L25" s="32"/>
      <c r="M25" s="32"/>
      <c r="N25" s="32"/>
      <c r="O25" s="32"/>
      <c r="P25" s="32"/>
      <c r="Q25" s="32"/>
      <c r="R25" s="102"/>
      <c r="S25" s="32"/>
      <c r="T25" s="32"/>
      <c r="U25" s="32"/>
      <c r="V25" s="32"/>
      <c r="W25" s="44"/>
      <c r="X25" s="32"/>
      <c r="Y25" s="160"/>
      <c r="Z25" s="32"/>
      <c r="AA25" s="32"/>
      <c r="AB25" s="32"/>
      <c r="AC25" s="76"/>
      <c r="AD25" s="32"/>
      <c r="AE25" s="44"/>
      <c r="AF25" s="278"/>
      <c r="AG25" s="32"/>
      <c r="AH25" s="32"/>
      <c r="AI25" s="110"/>
      <c r="AJ25" s="32"/>
      <c r="AK25" s="32"/>
      <c r="AL25" s="32"/>
      <c r="AM25" s="278"/>
      <c r="AN25" s="278"/>
      <c r="AO25" s="32"/>
      <c r="AP25" s="32"/>
      <c r="AQ25" s="32"/>
      <c r="AR25" s="32"/>
      <c r="AS25" s="32"/>
      <c r="AT25" s="32"/>
      <c r="AU25" s="32"/>
      <c r="AV25" s="32"/>
      <c r="AW25" s="32"/>
      <c r="AX25" s="32"/>
      <c r="AY25" s="32"/>
      <c r="AZ25" s="296">
        <f t="shared" si="5"/>
        <v>1</v>
      </c>
    </row>
    <row r="26" spans="5:52" ht="21" customHeight="1">
      <c r="E26" s="44"/>
      <c r="F26" s="102"/>
      <c r="G26" s="32"/>
      <c r="H26" s="120"/>
      <c r="I26" s="102"/>
      <c r="J26" s="102"/>
      <c r="K26" s="32"/>
      <c r="L26" s="32"/>
      <c r="M26" s="32"/>
      <c r="N26" s="32"/>
      <c r="O26" s="32"/>
      <c r="P26" s="32"/>
      <c r="Q26" s="32"/>
      <c r="R26" s="313"/>
      <c r="S26" s="32"/>
      <c r="T26" s="32"/>
      <c r="U26" s="32"/>
      <c r="V26" s="32"/>
      <c r="W26" s="44"/>
      <c r="X26" s="32"/>
      <c r="Y26" s="160"/>
      <c r="Z26" s="32"/>
      <c r="AA26" s="32"/>
      <c r="AB26" s="32"/>
      <c r="AC26" s="76"/>
      <c r="AD26" s="32"/>
      <c r="AE26" s="44"/>
      <c r="AF26" s="278"/>
      <c r="AG26" s="32"/>
      <c r="AH26" s="32"/>
      <c r="AI26" s="110"/>
      <c r="AJ26" s="32"/>
      <c r="AK26" s="32"/>
      <c r="AL26" s="32"/>
      <c r="AM26" s="278"/>
      <c r="AN26" s="278"/>
      <c r="AO26" s="32"/>
      <c r="AP26" s="32"/>
      <c r="AQ26" s="32"/>
      <c r="AR26" s="32"/>
      <c r="AS26" s="32"/>
      <c r="AT26" s="32"/>
      <c r="AU26" s="32"/>
      <c r="AV26" s="32"/>
      <c r="AW26" s="32"/>
      <c r="AX26" s="32"/>
      <c r="AY26" s="32"/>
      <c r="AZ26" s="296">
        <f t="shared" si="5"/>
        <v>1</v>
      </c>
    </row>
    <row r="27" spans="5:52" ht="21" customHeight="1">
      <c r="E27" s="44"/>
      <c r="F27" s="102"/>
      <c r="G27" s="32"/>
      <c r="H27" s="120"/>
      <c r="I27" s="102"/>
      <c r="J27" s="102"/>
      <c r="K27" s="32"/>
      <c r="L27" s="32"/>
      <c r="M27" s="32"/>
      <c r="N27" s="32"/>
      <c r="O27" s="32"/>
      <c r="P27" s="32"/>
      <c r="Q27" s="32"/>
      <c r="R27" s="313"/>
      <c r="S27" s="32"/>
      <c r="T27" s="32"/>
      <c r="U27" s="32"/>
      <c r="V27" s="32"/>
      <c r="W27" s="44"/>
      <c r="X27" s="32"/>
      <c r="Y27" s="160"/>
      <c r="Z27" s="32"/>
      <c r="AA27" s="32"/>
      <c r="AB27" s="32"/>
      <c r="AC27" s="76"/>
      <c r="AD27" s="32"/>
      <c r="AE27" s="44"/>
      <c r="AF27" s="278"/>
      <c r="AG27" s="32"/>
      <c r="AH27" s="32"/>
      <c r="AI27" s="110"/>
      <c r="AJ27" s="32"/>
      <c r="AK27" s="32"/>
      <c r="AL27" s="32"/>
      <c r="AM27" s="278"/>
      <c r="AN27" s="278"/>
      <c r="AO27" s="32"/>
      <c r="AP27" s="32"/>
      <c r="AQ27" s="32"/>
      <c r="AR27" s="32"/>
      <c r="AS27" s="32"/>
      <c r="AT27" s="32"/>
      <c r="AU27" s="32"/>
      <c r="AV27" s="32"/>
      <c r="AW27" s="32"/>
      <c r="AX27" s="32"/>
      <c r="AY27" s="32"/>
      <c r="AZ27" s="296">
        <f t="shared" si="5"/>
        <v>1</v>
      </c>
    </row>
    <row r="28" spans="5:52" ht="21" customHeight="1">
      <c r="E28" s="44"/>
      <c r="F28" s="102"/>
      <c r="G28" s="32"/>
      <c r="H28" s="120"/>
      <c r="I28" s="102"/>
      <c r="J28" s="102"/>
      <c r="K28" s="32"/>
      <c r="L28" s="32"/>
      <c r="M28" s="32"/>
      <c r="N28" s="32"/>
      <c r="O28" s="32"/>
      <c r="P28" s="32"/>
      <c r="Q28" s="32"/>
      <c r="R28" s="102"/>
      <c r="S28" s="32"/>
      <c r="T28" s="32"/>
      <c r="U28" s="32"/>
      <c r="V28" s="32"/>
      <c r="W28" s="44"/>
      <c r="X28" s="32"/>
      <c r="Y28" s="160"/>
      <c r="Z28" s="32"/>
      <c r="AA28" s="32"/>
      <c r="AB28" s="32"/>
      <c r="AC28" s="76"/>
      <c r="AD28" s="32"/>
      <c r="AE28" s="44"/>
      <c r="AF28" s="278"/>
      <c r="AG28" s="32"/>
      <c r="AH28" s="32"/>
      <c r="AI28" s="110"/>
      <c r="AJ28" s="32"/>
      <c r="AK28" s="32"/>
      <c r="AL28" s="32"/>
      <c r="AM28" s="278"/>
      <c r="AN28" s="278"/>
      <c r="AO28" s="32"/>
      <c r="AP28" s="32"/>
      <c r="AQ28" s="32"/>
      <c r="AR28" s="32"/>
      <c r="AS28" s="32"/>
      <c r="AT28" s="32"/>
      <c r="AU28" s="32"/>
      <c r="AV28" s="32"/>
      <c r="AW28" s="32"/>
      <c r="AX28" s="32"/>
      <c r="AY28" s="32"/>
      <c r="AZ28" s="296">
        <f t="shared" si="5"/>
        <v>1</v>
      </c>
    </row>
    <row r="29" spans="5:52" ht="21" customHeight="1">
      <c r="E29" s="44"/>
      <c r="F29" s="102"/>
      <c r="G29" s="32"/>
      <c r="H29" s="120"/>
      <c r="I29" s="102"/>
      <c r="J29" s="102"/>
      <c r="K29" s="32"/>
      <c r="L29" s="32"/>
      <c r="M29" s="32"/>
      <c r="N29" s="32"/>
      <c r="O29" s="32"/>
      <c r="P29" s="32"/>
      <c r="Q29" s="32"/>
      <c r="R29" s="313"/>
      <c r="S29" s="32"/>
      <c r="T29" s="32"/>
      <c r="U29" s="32"/>
      <c r="V29" s="32"/>
      <c r="W29" s="44"/>
      <c r="X29" s="32"/>
      <c r="Y29" s="160"/>
      <c r="Z29" s="32"/>
      <c r="AA29" s="32"/>
      <c r="AB29" s="32"/>
      <c r="AC29" s="76"/>
      <c r="AD29" s="32"/>
      <c r="AE29" s="44"/>
      <c r="AF29" s="278"/>
      <c r="AG29" s="32"/>
      <c r="AH29" s="32"/>
      <c r="AI29" s="110"/>
      <c r="AJ29" s="32"/>
      <c r="AK29" s="32"/>
      <c r="AL29" s="32"/>
      <c r="AM29" s="278"/>
      <c r="AN29" s="278"/>
      <c r="AO29" s="32"/>
      <c r="AP29" s="32"/>
      <c r="AQ29" s="32"/>
      <c r="AR29" s="32"/>
      <c r="AS29" s="32"/>
      <c r="AT29" s="32"/>
      <c r="AU29" s="32"/>
      <c r="AV29" s="32"/>
      <c r="AW29" s="32"/>
      <c r="AX29" s="32"/>
      <c r="AY29" s="32"/>
      <c r="AZ29" s="296">
        <f t="shared" si="5"/>
        <v>1</v>
      </c>
    </row>
    <row r="30" spans="5:52" ht="21" customHeight="1">
      <c r="E30" s="44"/>
      <c r="F30" s="102"/>
      <c r="G30" s="32"/>
      <c r="H30" s="120"/>
      <c r="I30" s="102"/>
      <c r="J30" s="102"/>
      <c r="K30" s="32"/>
      <c r="L30" s="32"/>
      <c r="M30" s="32"/>
      <c r="N30" s="32"/>
      <c r="O30" s="32"/>
      <c r="P30" s="32"/>
      <c r="Q30" s="32"/>
      <c r="R30" s="313"/>
      <c r="S30" s="32"/>
      <c r="T30" s="32"/>
      <c r="U30" s="32"/>
      <c r="V30" s="32"/>
      <c r="W30" s="44"/>
      <c r="X30" s="32"/>
      <c r="Y30" s="160"/>
      <c r="Z30" s="32"/>
      <c r="AA30" s="32"/>
      <c r="AB30" s="32"/>
      <c r="AC30" s="76"/>
      <c r="AD30" s="32"/>
      <c r="AE30" s="44"/>
      <c r="AF30" s="278"/>
      <c r="AG30" s="32"/>
      <c r="AH30" s="32"/>
      <c r="AI30" s="110"/>
      <c r="AJ30" s="32"/>
      <c r="AK30" s="32"/>
      <c r="AL30" s="32"/>
      <c r="AM30" s="278"/>
      <c r="AN30" s="278"/>
      <c r="AO30" s="32"/>
      <c r="AP30" s="32"/>
      <c r="AQ30" s="32"/>
      <c r="AR30" s="32"/>
      <c r="AS30" s="32"/>
      <c r="AT30" s="32"/>
      <c r="AU30" s="32"/>
      <c r="AV30" s="32"/>
      <c r="AW30" s="32"/>
      <c r="AX30" s="32"/>
      <c r="AY30" s="32"/>
      <c r="AZ30" s="296">
        <f t="shared" si="5"/>
        <v>1</v>
      </c>
    </row>
    <row r="31" spans="5:52" ht="21" customHeight="1">
      <c r="E31" s="44"/>
      <c r="F31" s="102"/>
      <c r="G31" s="32"/>
      <c r="H31" s="120"/>
      <c r="I31" s="102"/>
      <c r="J31" s="102"/>
      <c r="K31" s="32"/>
      <c r="L31" s="32"/>
      <c r="M31" s="32"/>
      <c r="N31" s="32"/>
      <c r="O31" s="32"/>
      <c r="P31" s="32"/>
      <c r="Q31" s="32"/>
      <c r="R31" s="102"/>
      <c r="S31" s="32"/>
      <c r="T31" s="32"/>
      <c r="U31" s="32"/>
      <c r="V31" s="32"/>
      <c r="W31" s="44"/>
      <c r="X31" s="32"/>
      <c r="Y31" s="160"/>
      <c r="Z31" s="32"/>
      <c r="AA31" s="32"/>
      <c r="AB31" s="32"/>
      <c r="AC31" s="76"/>
      <c r="AD31" s="32"/>
      <c r="AE31" s="44"/>
      <c r="AF31" s="278"/>
      <c r="AG31" s="32"/>
      <c r="AH31" s="32"/>
      <c r="AI31" s="110"/>
      <c r="AJ31" s="32"/>
      <c r="AK31" s="32"/>
      <c r="AL31" s="32"/>
      <c r="AM31" s="278"/>
      <c r="AN31" s="278"/>
      <c r="AO31" s="32"/>
      <c r="AP31" s="32"/>
      <c r="AQ31" s="32"/>
      <c r="AR31" s="32"/>
      <c r="AS31" s="32"/>
      <c r="AT31" s="32"/>
      <c r="AU31" s="32"/>
      <c r="AV31" s="32"/>
      <c r="AW31" s="32"/>
      <c r="AX31" s="32"/>
      <c r="AY31" s="32"/>
      <c r="AZ31" s="296">
        <f t="shared" si="5"/>
        <v>1</v>
      </c>
    </row>
    <row r="32" spans="5:52" ht="21" customHeight="1">
      <c r="E32" s="44"/>
      <c r="F32" s="102"/>
      <c r="G32" s="32"/>
      <c r="H32" s="120"/>
      <c r="I32" s="102"/>
      <c r="J32" s="102"/>
      <c r="K32" s="32"/>
      <c r="L32" s="32"/>
      <c r="M32" s="32"/>
      <c r="N32" s="32"/>
      <c r="O32" s="32"/>
      <c r="P32" s="32"/>
      <c r="Q32" s="32"/>
      <c r="R32" s="313"/>
      <c r="S32" s="32"/>
      <c r="T32" s="32"/>
      <c r="U32" s="32"/>
      <c r="V32" s="32"/>
      <c r="W32" s="44"/>
      <c r="X32" s="32"/>
      <c r="Y32" s="160"/>
      <c r="Z32" s="32"/>
      <c r="AA32" s="32"/>
      <c r="AB32" s="32"/>
      <c r="AC32" s="76"/>
      <c r="AD32" s="32"/>
      <c r="AE32" s="44"/>
      <c r="AF32" s="278"/>
      <c r="AG32" s="32"/>
      <c r="AH32" s="32"/>
      <c r="AI32" s="110"/>
      <c r="AJ32" s="32"/>
      <c r="AK32" s="32"/>
      <c r="AL32" s="32"/>
      <c r="AM32" s="278"/>
      <c r="AN32" s="278"/>
      <c r="AO32" s="32"/>
      <c r="AP32" s="32"/>
      <c r="AQ32" s="32"/>
      <c r="AR32" s="32"/>
      <c r="AS32" s="32"/>
      <c r="AT32" s="32"/>
      <c r="AU32" s="32"/>
      <c r="AV32" s="32"/>
      <c r="AW32" s="32"/>
      <c r="AX32" s="32"/>
      <c r="AY32" s="32"/>
      <c r="AZ32" s="296">
        <f t="shared" si="5"/>
        <v>1</v>
      </c>
    </row>
    <row r="33" spans="5:52" ht="21" customHeight="1">
      <c r="E33" s="44"/>
      <c r="F33" s="102"/>
      <c r="G33" s="32"/>
      <c r="H33" s="120"/>
      <c r="I33" s="102"/>
      <c r="J33" s="102"/>
      <c r="K33" s="32"/>
      <c r="L33" s="32"/>
      <c r="M33" s="32"/>
      <c r="N33" s="32"/>
      <c r="O33" s="32"/>
      <c r="P33" s="32"/>
      <c r="Q33" s="32"/>
      <c r="R33" s="313"/>
      <c r="S33" s="32"/>
      <c r="T33" s="32"/>
      <c r="U33" s="32"/>
      <c r="V33" s="32"/>
      <c r="W33" s="44"/>
      <c r="X33" s="32"/>
      <c r="Y33" s="160"/>
      <c r="Z33" s="32"/>
      <c r="AA33" s="32"/>
      <c r="AB33" s="32"/>
      <c r="AC33" s="76"/>
      <c r="AD33" s="32"/>
      <c r="AE33" s="44"/>
      <c r="AF33" s="278"/>
      <c r="AG33" s="32"/>
      <c r="AH33" s="32"/>
      <c r="AI33" s="110"/>
      <c r="AJ33" s="32"/>
      <c r="AK33" s="32"/>
      <c r="AL33" s="32"/>
      <c r="AM33" s="278"/>
      <c r="AN33" s="278"/>
      <c r="AO33" s="32"/>
      <c r="AP33" s="32"/>
      <c r="AQ33" s="32"/>
      <c r="AR33" s="32"/>
      <c r="AS33" s="32"/>
      <c r="AT33" s="32"/>
      <c r="AU33" s="32"/>
      <c r="AV33" s="32"/>
      <c r="AW33" s="32"/>
      <c r="AX33" s="32"/>
      <c r="AY33" s="32"/>
      <c r="AZ33" s="296">
        <f t="shared" si="5"/>
        <v>1</v>
      </c>
    </row>
    <row r="34" spans="5:52" ht="21" customHeight="1">
      <c r="E34" s="44"/>
      <c r="F34" s="102"/>
      <c r="G34" s="32"/>
      <c r="H34" s="120"/>
      <c r="I34" s="102"/>
      <c r="J34" s="102"/>
      <c r="K34" s="32"/>
      <c r="L34" s="32"/>
      <c r="M34" s="32"/>
      <c r="N34" s="32"/>
      <c r="O34" s="32"/>
      <c r="P34" s="32"/>
      <c r="Q34" s="32"/>
      <c r="R34" s="102"/>
      <c r="S34" s="32"/>
      <c r="T34" s="32"/>
      <c r="U34" s="32"/>
      <c r="V34" s="32"/>
      <c r="W34" s="44"/>
      <c r="X34" s="32"/>
      <c r="Y34" s="160"/>
      <c r="Z34" s="32"/>
      <c r="AA34" s="32"/>
      <c r="AB34" s="32"/>
      <c r="AC34" s="76"/>
      <c r="AD34" s="32"/>
      <c r="AE34" s="44"/>
      <c r="AF34" s="278"/>
      <c r="AG34" s="32"/>
      <c r="AH34" s="32"/>
      <c r="AI34" s="110"/>
      <c r="AJ34" s="32"/>
      <c r="AK34" s="32"/>
      <c r="AL34" s="32"/>
      <c r="AM34" s="278"/>
      <c r="AN34" s="278"/>
      <c r="AO34" s="32"/>
      <c r="AP34" s="32"/>
      <c r="AQ34" s="32"/>
      <c r="AR34" s="32"/>
      <c r="AS34" s="32"/>
      <c r="AT34" s="32"/>
      <c r="AU34" s="32"/>
      <c r="AV34" s="32"/>
      <c r="AW34" s="32"/>
      <c r="AX34" s="32"/>
      <c r="AY34" s="32"/>
      <c r="AZ34" s="296">
        <f t="shared" si="5"/>
        <v>1</v>
      </c>
    </row>
    <row r="35" spans="5:52" ht="21" customHeight="1">
      <c r="E35" s="44"/>
      <c r="F35" s="102"/>
      <c r="G35" s="32"/>
      <c r="H35" s="120"/>
      <c r="I35" s="102"/>
      <c r="J35" s="102"/>
      <c r="K35" s="32"/>
      <c r="L35" s="32"/>
      <c r="M35" s="32"/>
      <c r="N35" s="32"/>
      <c r="O35" s="32"/>
      <c r="P35" s="32"/>
      <c r="Q35" s="32"/>
      <c r="R35" s="313"/>
      <c r="S35" s="32"/>
      <c r="T35" s="32"/>
      <c r="U35" s="32"/>
      <c r="V35" s="32"/>
      <c r="W35" s="44"/>
      <c r="X35" s="32"/>
      <c r="Y35" s="160"/>
      <c r="Z35" s="32"/>
      <c r="AA35" s="32"/>
      <c r="AB35" s="32"/>
      <c r="AC35" s="76"/>
      <c r="AD35" s="32"/>
      <c r="AE35" s="44"/>
      <c r="AF35" s="278"/>
      <c r="AG35" s="32"/>
      <c r="AH35" s="32"/>
      <c r="AI35" s="110"/>
      <c r="AJ35" s="32"/>
      <c r="AK35" s="32"/>
      <c r="AL35" s="32"/>
      <c r="AM35" s="278"/>
      <c r="AN35" s="278"/>
      <c r="AO35" s="32"/>
      <c r="AP35" s="32"/>
      <c r="AQ35" s="32"/>
      <c r="AR35" s="32"/>
      <c r="AS35" s="32"/>
      <c r="AT35" s="32"/>
      <c r="AU35" s="32"/>
      <c r="AV35" s="32"/>
      <c r="AW35" s="32"/>
      <c r="AX35" s="32"/>
      <c r="AY35" s="32"/>
      <c r="AZ35" s="296">
        <f t="shared" si="5"/>
        <v>1</v>
      </c>
    </row>
    <row r="36" spans="5:52" ht="21" customHeight="1">
      <c r="E36" s="44"/>
      <c r="F36" s="102"/>
      <c r="G36" s="32"/>
      <c r="H36" s="120"/>
      <c r="I36" s="102"/>
      <c r="J36" s="102"/>
      <c r="K36" s="32"/>
      <c r="L36" s="32"/>
      <c r="M36" s="32"/>
      <c r="N36" s="32"/>
      <c r="O36" s="32"/>
      <c r="P36" s="32"/>
      <c r="Q36" s="32"/>
      <c r="R36" s="313"/>
      <c r="S36" s="32"/>
      <c r="T36" s="32"/>
      <c r="U36" s="32"/>
      <c r="V36" s="32"/>
      <c r="W36" s="44"/>
      <c r="X36" s="32"/>
      <c r="Y36" s="160"/>
      <c r="Z36" s="32"/>
      <c r="AA36" s="32"/>
      <c r="AB36" s="32"/>
      <c r="AC36" s="76"/>
      <c r="AD36" s="32"/>
      <c r="AE36" s="44"/>
      <c r="AF36" s="278"/>
      <c r="AG36" s="32"/>
      <c r="AH36" s="32"/>
      <c r="AI36" s="110"/>
      <c r="AJ36" s="32"/>
      <c r="AK36" s="32"/>
      <c r="AL36" s="32"/>
      <c r="AM36" s="278"/>
      <c r="AN36" s="278"/>
      <c r="AO36" s="32"/>
      <c r="AP36" s="32"/>
      <c r="AQ36" s="32"/>
      <c r="AR36" s="32"/>
      <c r="AS36" s="32"/>
      <c r="AT36" s="32"/>
      <c r="AU36" s="32"/>
      <c r="AV36" s="32"/>
      <c r="AW36" s="32"/>
      <c r="AX36" s="32"/>
      <c r="AY36" s="32"/>
      <c r="AZ36" s="296">
        <f t="shared" si="5"/>
        <v>1</v>
      </c>
    </row>
    <row r="37" spans="5:52" ht="21" customHeight="1">
      <c r="E37" s="44"/>
      <c r="F37" s="102"/>
      <c r="G37" s="32"/>
      <c r="H37" s="120"/>
      <c r="I37" s="102"/>
      <c r="J37" s="102"/>
      <c r="K37" s="32"/>
      <c r="L37" s="32"/>
      <c r="M37" s="32"/>
      <c r="N37" s="32"/>
      <c r="O37" s="32"/>
      <c r="P37" s="32"/>
      <c r="Q37" s="32"/>
      <c r="R37" s="102"/>
      <c r="S37" s="32"/>
      <c r="T37" s="32"/>
      <c r="U37" s="32"/>
      <c r="V37" s="32"/>
      <c r="W37" s="44"/>
      <c r="X37" s="32"/>
      <c r="Y37" s="160"/>
      <c r="Z37" s="32"/>
      <c r="AA37" s="32"/>
      <c r="AB37" s="32"/>
      <c r="AC37" s="76"/>
      <c r="AD37" s="32"/>
      <c r="AE37" s="44"/>
      <c r="AF37" s="278"/>
      <c r="AG37" s="32"/>
      <c r="AH37" s="32"/>
      <c r="AI37" s="110"/>
      <c r="AJ37" s="32"/>
      <c r="AK37" s="32"/>
      <c r="AL37" s="32"/>
      <c r="AM37" s="278"/>
      <c r="AN37" s="278"/>
      <c r="AO37" s="32"/>
      <c r="AP37" s="32"/>
      <c r="AQ37" s="32"/>
      <c r="AR37" s="32"/>
      <c r="AS37" s="32"/>
      <c r="AT37" s="32"/>
      <c r="AU37" s="32"/>
      <c r="AV37" s="32"/>
      <c r="AW37" s="32"/>
      <c r="AX37" s="32"/>
      <c r="AY37" s="32"/>
      <c r="AZ37" s="296">
        <f t="shared" si="5"/>
        <v>1</v>
      </c>
    </row>
    <row r="38" spans="5:52" ht="21" customHeight="1">
      <c r="E38" s="44"/>
      <c r="F38" s="102"/>
      <c r="G38" s="32"/>
      <c r="H38" s="120"/>
      <c r="I38" s="102"/>
      <c r="J38" s="102"/>
      <c r="K38" s="32"/>
      <c r="L38" s="32"/>
      <c r="M38" s="32"/>
      <c r="N38" s="32"/>
      <c r="O38" s="32"/>
      <c r="P38" s="32"/>
      <c r="Q38" s="32"/>
      <c r="R38" s="313"/>
      <c r="S38" s="32"/>
      <c r="T38" s="32"/>
      <c r="U38" s="32"/>
      <c r="V38" s="32"/>
      <c r="W38" s="44"/>
      <c r="X38" s="32"/>
      <c r="Y38" s="160"/>
      <c r="Z38" s="32"/>
      <c r="AA38" s="32"/>
      <c r="AB38" s="32"/>
      <c r="AC38" s="76"/>
      <c r="AD38" s="32"/>
      <c r="AE38" s="44"/>
      <c r="AF38" s="278"/>
      <c r="AG38" s="32"/>
      <c r="AH38" s="32"/>
      <c r="AI38" s="110"/>
      <c r="AJ38" s="32"/>
      <c r="AK38" s="32"/>
      <c r="AL38" s="32"/>
      <c r="AM38" s="278"/>
      <c r="AN38" s="278"/>
      <c r="AO38" s="32"/>
      <c r="AP38" s="32"/>
      <c r="AQ38" s="32"/>
      <c r="AR38" s="32"/>
      <c r="AS38" s="32"/>
      <c r="AT38" s="32"/>
      <c r="AU38" s="32"/>
      <c r="AV38" s="32"/>
      <c r="AW38" s="32"/>
      <c r="AX38" s="32"/>
      <c r="AY38" s="32"/>
      <c r="AZ38" s="296">
        <f t="shared" si="5"/>
        <v>1</v>
      </c>
    </row>
    <row r="39" spans="5:52" ht="21" customHeight="1">
      <c r="E39" s="44"/>
      <c r="F39" s="102"/>
      <c r="G39" s="32"/>
      <c r="H39" s="120"/>
      <c r="I39" s="102"/>
      <c r="J39" s="102"/>
      <c r="K39" s="32"/>
      <c r="L39" s="32"/>
      <c r="M39" s="32"/>
      <c r="N39" s="32"/>
      <c r="O39" s="32"/>
      <c r="P39" s="32"/>
      <c r="Q39" s="32"/>
      <c r="R39" s="313"/>
      <c r="S39" s="32"/>
      <c r="T39" s="32"/>
      <c r="U39" s="32"/>
      <c r="V39" s="32"/>
      <c r="W39" s="44"/>
      <c r="X39" s="32"/>
      <c r="Y39" s="160"/>
      <c r="Z39" s="32"/>
      <c r="AA39" s="32"/>
      <c r="AB39" s="32"/>
      <c r="AC39" s="76"/>
      <c r="AD39" s="32"/>
      <c r="AE39" s="44"/>
      <c r="AF39" s="278"/>
      <c r="AG39" s="32"/>
      <c r="AH39" s="32"/>
      <c r="AI39" s="110"/>
      <c r="AJ39" s="32"/>
      <c r="AK39" s="32"/>
      <c r="AL39" s="32"/>
      <c r="AM39" s="278"/>
      <c r="AN39" s="278"/>
      <c r="AO39" s="32"/>
      <c r="AP39" s="32"/>
      <c r="AQ39" s="32"/>
      <c r="AR39" s="32"/>
      <c r="AS39" s="32"/>
      <c r="AT39" s="32"/>
      <c r="AU39" s="32"/>
      <c r="AV39" s="32"/>
      <c r="AW39" s="32"/>
      <c r="AX39" s="32"/>
      <c r="AY39" s="32"/>
      <c r="AZ39" s="296">
        <f t="shared" si="5"/>
        <v>1</v>
      </c>
    </row>
    <row r="40" spans="5:52" ht="21" customHeight="1">
      <c r="E40" s="44"/>
      <c r="F40" s="102"/>
      <c r="G40" s="32"/>
      <c r="H40" s="120"/>
      <c r="I40" s="102"/>
      <c r="J40" s="102"/>
      <c r="K40" s="32"/>
      <c r="L40" s="32"/>
      <c r="M40" s="32"/>
      <c r="N40" s="32"/>
      <c r="O40" s="32"/>
      <c r="P40" s="32"/>
      <c r="Q40" s="32"/>
      <c r="R40" s="102"/>
      <c r="S40" s="32"/>
      <c r="T40" s="32"/>
      <c r="U40" s="32"/>
      <c r="V40" s="32"/>
      <c r="W40" s="44"/>
      <c r="X40" s="32"/>
      <c r="Y40" s="160"/>
      <c r="Z40" s="32"/>
      <c r="AA40" s="32"/>
      <c r="AB40" s="32"/>
      <c r="AC40" s="76"/>
      <c r="AD40" s="32"/>
      <c r="AE40" s="44"/>
      <c r="AF40" s="278"/>
      <c r="AG40" s="32"/>
      <c r="AH40" s="32"/>
      <c r="AI40" s="110"/>
      <c r="AJ40" s="32"/>
      <c r="AK40" s="32"/>
      <c r="AL40" s="32"/>
      <c r="AM40" s="278"/>
      <c r="AN40" s="278"/>
      <c r="AO40" s="32"/>
      <c r="AP40" s="32"/>
      <c r="AQ40" s="32"/>
      <c r="AR40" s="32"/>
      <c r="AS40" s="32"/>
      <c r="AT40" s="32"/>
      <c r="AU40" s="32"/>
      <c r="AV40" s="32"/>
      <c r="AW40" s="32"/>
      <c r="AX40" s="32"/>
      <c r="AY40" s="32"/>
      <c r="AZ40" s="296">
        <f t="shared" si="5"/>
        <v>1</v>
      </c>
    </row>
    <row r="41" spans="5:52" ht="21" customHeight="1">
      <c r="E41" s="44"/>
      <c r="F41" s="102"/>
      <c r="G41" s="32"/>
      <c r="H41" s="120"/>
      <c r="I41" s="102"/>
      <c r="J41" s="102"/>
      <c r="K41" s="32"/>
      <c r="L41" s="32"/>
      <c r="M41" s="32"/>
      <c r="N41" s="32"/>
      <c r="O41" s="32"/>
      <c r="P41" s="32"/>
      <c r="Q41" s="32"/>
      <c r="R41" s="313"/>
      <c r="S41" s="32"/>
      <c r="T41" s="32"/>
      <c r="U41" s="32"/>
      <c r="V41" s="32"/>
      <c r="W41" s="44"/>
      <c r="X41" s="32"/>
      <c r="Y41" s="160"/>
      <c r="Z41" s="32"/>
      <c r="AA41" s="32"/>
      <c r="AB41" s="32"/>
      <c r="AC41" s="76"/>
      <c r="AD41" s="32"/>
      <c r="AE41" s="44"/>
      <c r="AF41" s="278"/>
      <c r="AG41" s="32"/>
      <c r="AH41" s="32"/>
      <c r="AI41" s="110"/>
      <c r="AJ41" s="32"/>
      <c r="AK41" s="32"/>
      <c r="AL41" s="32"/>
      <c r="AM41" s="278"/>
      <c r="AN41" s="278"/>
      <c r="AO41" s="32"/>
      <c r="AP41" s="32"/>
      <c r="AQ41" s="32"/>
      <c r="AR41" s="32"/>
      <c r="AS41" s="32"/>
      <c r="AT41" s="32"/>
      <c r="AU41" s="32"/>
      <c r="AV41" s="32"/>
      <c r="AW41" s="32"/>
      <c r="AX41" s="32"/>
      <c r="AY41" s="32"/>
      <c r="AZ41" s="296">
        <f t="shared" si="5"/>
        <v>1</v>
      </c>
    </row>
    <row r="42" spans="5:52" ht="21" customHeight="1">
      <c r="E42" s="44"/>
      <c r="F42" s="102"/>
      <c r="G42" s="32"/>
      <c r="H42" s="120"/>
      <c r="I42" s="102"/>
      <c r="J42" s="102"/>
      <c r="K42" s="32"/>
      <c r="L42" s="32"/>
      <c r="M42" s="32"/>
      <c r="N42" s="32"/>
      <c r="O42" s="32"/>
      <c r="P42" s="32"/>
      <c r="Q42" s="32"/>
      <c r="R42" s="313"/>
      <c r="S42" s="32"/>
      <c r="T42" s="32"/>
      <c r="U42" s="32"/>
      <c r="V42" s="32"/>
      <c r="W42" s="44"/>
      <c r="X42" s="32"/>
      <c r="Y42" s="160"/>
      <c r="Z42" s="32"/>
      <c r="AA42" s="32"/>
      <c r="AB42" s="32"/>
      <c r="AC42" s="76"/>
      <c r="AD42" s="32"/>
      <c r="AE42" s="44"/>
      <c r="AF42" s="278"/>
      <c r="AG42" s="32"/>
      <c r="AH42" s="32"/>
      <c r="AI42" s="110"/>
      <c r="AJ42" s="32"/>
      <c r="AK42" s="32"/>
      <c r="AL42" s="32"/>
      <c r="AM42" s="278"/>
      <c r="AN42" s="278"/>
      <c r="AO42" s="32"/>
      <c r="AP42" s="32"/>
      <c r="AQ42" s="32"/>
      <c r="AR42" s="32"/>
      <c r="AS42" s="32"/>
      <c r="AT42" s="32"/>
      <c r="AU42" s="32"/>
      <c r="AV42" s="32"/>
      <c r="AW42" s="32"/>
      <c r="AX42" s="32"/>
      <c r="AY42" s="32"/>
      <c r="AZ42" s="296">
        <f t="shared" si="5"/>
        <v>1</v>
      </c>
    </row>
    <row r="43" spans="5:52" ht="21" customHeight="1">
      <c r="E43" s="44"/>
      <c r="F43" s="102"/>
      <c r="G43" s="32"/>
      <c r="H43" s="120"/>
      <c r="I43" s="102"/>
      <c r="J43" s="102"/>
      <c r="K43" s="32"/>
      <c r="L43" s="32"/>
      <c r="M43" s="32"/>
      <c r="N43" s="32"/>
      <c r="O43" s="32"/>
      <c r="P43" s="32"/>
      <c r="Q43" s="32"/>
      <c r="R43" s="313"/>
      <c r="S43" s="32"/>
      <c r="T43" s="32"/>
      <c r="U43" s="32"/>
      <c r="V43" s="32"/>
      <c r="W43" s="44"/>
      <c r="X43" s="32"/>
      <c r="Y43" s="160"/>
      <c r="Z43" s="32"/>
      <c r="AA43" s="32"/>
      <c r="AB43" s="32"/>
      <c r="AC43" s="76"/>
      <c r="AD43" s="32"/>
      <c r="AE43" s="44"/>
      <c r="AF43" s="278"/>
      <c r="AG43" s="32"/>
      <c r="AH43" s="32"/>
      <c r="AI43" s="110"/>
      <c r="AJ43" s="32"/>
      <c r="AK43" s="32"/>
      <c r="AL43" s="32"/>
      <c r="AM43" s="278"/>
      <c r="AN43" s="278"/>
      <c r="AO43" s="32"/>
      <c r="AP43" s="32"/>
      <c r="AQ43" s="32"/>
      <c r="AR43" s="32"/>
      <c r="AS43" s="32"/>
      <c r="AT43" s="32"/>
      <c r="AU43" s="32"/>
      <c r="AV43" s="32"/>
      <c r="AW43" s="32"/>
      <c r="AX43" s="32"/>
      <c r="AY43" s="32"/>
      <c r="AZ43" s="296">
        <f t="shared" si="5"/>
        <v>1</v>
      </c>
    </row>
    <row r="44" spans="5:52" ht="21" customHeight="1">
      <c r="E44" s="44"/>
      <c r="F44" s="102"/>
      <c r="G44" s="32"/>
      <c r="H44" s="120"/>
      <c r="I44" s="102"/>
      <c r="J44" s="102"/>
      <c r="K44" s="32"/>
      <c r="L44" s="32"/>
      <c r="M44" s="32"/>
      <c r="N44" s="32"/>
      <c r="O44" s="32"/>
      <c r="P44" s="32"/>
      <c r="Q44" s="32"/>
      <c r="R44" s="313"/>
      <c r="S44" s="32"/>
      <c r="T44" s="32"/>
      <c r="U44" s="32"/>
      <c r="V44" s="32"/>
      <c r="W44" s="44"/>
      <c r="X44" s="32"/>
      <c r="Y44" s="160"/>
      <c r="Z44" s="32"/>
      <c r="AA44" s="32"/>
      <c r="AB44" s="32"/>
      <c r="AC44" s="76"/>
      <c r="AD44" s="32"/>
      <c r="AE44" s="44"/>
      <c r="AF44" s="278"/>
      <c r="AG44" s="32"/>
      <c r="AH44" s="32"/>
      <c r="AI44" s="110"/>
      <c r="AJ44" s="32"/>
      <c r="AK44" s="32"/>
      <c r="AL44" s="32"/>
      <c r="AM44" s="278"/>
      <c r="AN44" s="278"/>
      <c r="AO44" s="32"/>
      <c r="AP44" s="32"/>
      <c r="AQ44" s="32"/>
      <c r="AR44" s="32"/>
      <c r="AS44" s="32"/>
      <c r="AT44" s="32"/>
      <c r="AU44" s="32"/>
      <c r="AV44" s="32"/>
      <c r="AW44" s="32"/>
      <c r="AX44" s="32"/>
      <c r="AY44" s="32"/>
      <c r="AZ44" s="296">
        <f t="shared" si="5"/>
        <v>1</v>
      </c>
    </row>
    <row r="45" spans="5:52" ht="21" customHeight="1">
      <c r="E45" s="44"/>
      <c r="F45" s="102"/>
      <c r="G45" s="32"/>
      <c r="H45" s="120"/>
      <c r="I45" s="102"/>
      <c r="J45" s="102"/>
      <c r="K45" s="32"/>
      <c r="L45" s="32"/>
      <c r="M45" s="32"/>
      <c r="N45" s="32"/>
      <c r="O45" s="32"/>
      <c r="P45" s="32"/>
      <c r="Q45" s="32"/>
      <c r="R45" s="313"/>
      <c r="S45" s="32"/>
      <c r="T45" s="32"/>
      <c r="U45" s="32"/>
      <c r="V45" s="32"/>
      <c r="W45" s="44"/>
      <c r="X45" s="32"/>
      <c r="Y45" s="160"/>
      <c r="Z45" s="32"/>
      <c r="AA45" s="32"/>
      <c r="AB45" s="32"/>
      <c r="AC45" s="76"/>
      <c r="AD45" s="32"/>
      <c r="AE45" s="44"/>
      <c r="AF45" s="278"/>
      <c r="AG45" s="32"/>
      <c r="AH45" s="32"/>
      <c r="AI45" s="110"/>
      <c r="AJ45" s="32"/>
      <c r="AK45" s="32"/>
      <c r="AL45" s="32"/>
      <c r="AM45" s="278"/>
      <c r="AN45" s="278"/>
      <c r="AO45" s="32"/>
      <c r="AP45" s="32"/>
      <c r="AQ45" s="32"/>
      <c r="AR45" s="32"/>
      <c r="AS45" s="32"/>
      <c r="AT45" s="32"/>
      <c r="AU45" s="32"/>
      <c r="AV45" s="32"/>
      <c r="AW45" s="32"/>
      <c r="AX45" s="32"/>
      <c r="AY45" s="32"/>
      <c r="AZ45" s="296">
        <f t="shared" si="5"/>
        <v>1</v>
      </c>
    </row>
    <row r="46" spans="5:52" ht="21" customHeight="1">
      <c r="E46" s="44"/>
      <c r="F46" s="102"/>
      <c r="G46" s="32"/>
      <c r="H46" s="120"/>
      <c r="I46" s="102"/>
      <c r="J46" s="102"/>
      <c r="K46" s="32"/>
      <c r="L46" s="32"/>
      <c r="M46" s="32"/>
      <c r="N46" s="32"/>
      <c r="O46" s="32"/>
      <c r="P46" s="32"/>
      <c r="Q46" s="32"/>
      <c r="R46" s="102"/>
      <c r="S46" s="32"/>
      <c r="T46" s="32"/>
      <c r="U46" s="32"/>
      <c r="V46" s="32"/>
      <c r="W46" s="44"/>
      <c r="X46" s="32"/>
      <c r="Y46" s="160"/>
      <c r="Z46" s="32"/>
      <c r="AA46" s="32"/>
      <c r="AB46" s="32"/>
      <c r="AC46" s="76"/>
      <c r="AD46" s="32"/>
      <c r="AE46" s="44"/>
      <c r="AF46" s="278"/>
      <c r="AG46" s="32"/>
      <c r="AH46" s="32"/>
      <c r="AI46" s="110"/>
      <c r="AJ46" s="32"/>
      <c r="AK46" s="32"/>
      <c r="AL46" s="32"/>
      <c r="AM46" s="278"/>
      <c r="AN46" s="278"/>
      <c r="AO46" s="32"/>
      <c r="AP46" s="32"/>
      <c r="AQ46" s="32"/>
      <c r="AR46" s="32"/>
      <c r="AS46" s="32"/>
      <c r="AT46" s="32"/>
      <c r="AU46" s="32"/>
      <c r="AV46" s="32"/>
      <c r="AW46" s="32"/>
      <c r="AX46" s="32"/>
      <c r="AY46" s="32"/>
      <c r="AZ46" s="296">
        <f t="shared" si="5"/>
        <v>1</v>
      </c>
    </row>
    <row r="47" spans="5:52" ht="21" customHeight="1">
      <c r="E47" s="44"/>
      <c r="F47" s="102"/>
      <c r="G47" s="32"/>
      <c r="H47" s="120"/>
      <c r="I47" s="102"/>
      <c r="J47" s="102"/>
      <c r="K47" s="32"/>
      <c r="L47" s="32"/>
      <c r="M47" s="32"/>
      <c r="N47" s="32"/>
      <c r="O47" s="32"/>
      <c r="P47" s="32"/>
      <c r="Q47" s="32"/>
      <c r="R47" s="313"/>
      <c r="S47" s="32"/>
      <c r="T47" s="32"/>
      <c r="U47" s="32"/>
      <c r="V47" s="32"/>
      <c r="W47" s="44"/>
      <c r="X47" s="32"/>
      <c r="Y47" s="160"/>
      <c r="Z47" s="32"/>
      <c r="AA47" s="32"/>
      <c r="AB47" s="32"/>
      <c r="AC47" s="76"/>
      <c r="AD47" s="32"/>
      <c r="AE47" s="44"/>
      <c r="AF47" s="278"/>
      <c r="AG47" s="32"/>
      <c r="AH47" s="32"/>
      <c r="AI47" s="110"/>
      <c r="AJ47" s="32"/>
      <c r="AK47" s="32"/>
      <c r="AL47" s="32"/>
      <c r="AM47" s="278"/>
      <c r="AN47" s="278"/>
      <c r="AO47" s="32"/>
      <c r="AP47" s="32"/>
      <c r="AQ47" s="32"/>
      <c r="AR47" s="32"/>
      <c r="AS47" s="32"/>
      <c r="AT47" s="32"/>
      <c r="AU47" s="32"/>
      <c r="AV47" s="32"/>
      <c r="AW47" s="32"/>
      <c r="AX47" s="32"/>
      <c r="AY47" s="32"/>
      <c r="AZ47" s="296">
        <f t="shared" si="5"/>
        <v>1</v>
      </c>
    </row>
    <row r="48" spans="5:52" ht="21" customHeight="1">
      <c r="E48" s="44"/>
      <c r="F48" s="102"/>
      <c r="G48" s="32"/>
      <c r="H48" s="120"/>
      <c r="I48" s="102"/>
      <c r="J48" s="102"/>
      <c r="K48" s="32"/>
      <c r="L48" s="32"/>
      <c r="M48" s="32"/>
      <c r="N48" s="32"/>
      <c r="O48" s="32"/>
      <c r="P48" s="32"/>
      <c r="Q48" s="32"/>
      <c r="R48" s="313"/>
      <c r="S48" s="32"/>
      <c r="T48" s="32"/>
      <c r="U48" s="32"/>
      <c r="V48" s="32"/>
      <c r="W48" s="44"/>
      <c r="X48" s="32"/>
      <c r="Y48" s="160"/>
      <c r="Z48" s="32"/>
      <c r="AA48" s="32"/>
      <c r="AB48" s="32"/>
      <c r="AC48" s="76"/>
      <c r="AD48" s="32"/>
      <c r="AE48" s="44"/>
      <c r="AF48" s="278"/>
      <c r="AG48" s="32"/>
      <c r="AH48" s="32"/>
      <c r="AI48" s="110"/>
      <c r="AJ48" s="32"/>
      <c r="AK48" s="32"/>
      <c r="AL48" s="32"/>
      <c r="AM48" s="278"/>
      <c r="AN48" s="278"/>
      <c r="AO48" s="32"/>
      <c r="AP48" s="32"/>
      <c r="AQ48" s="32"/>
      <c r="AR48" s="32"/>
      <c r="AS48" s="32"/>
      <c r="AT48" s="32"/>
      <c r="AU48" s="32"/>
      <c r="AV48" s="32"/>
      <c r="AW48" s="32"/>
      <c r="AX48" s="32"/>
      <c r="AY48" s="32"/>
      <c r="AZ48" s="296">
        <f t="shared" si="5"/>
        <v>1</v>
      </c>
    </row>
    <row r="49" spans="5:52" ht="21" customHeight="1">
      <c r="E49" s="44"/>
      <c r="F49" s="102"/>
      <c r="G49" s="32"/>
      <c r="H49" s="120"/>
      <c r="I49" s="102"/>
      <c r="J49" s="102"/>
      <c r="K49" s="32"/>
      <c r="L49" s="32"/>
      <c r="M49" s="32"/>
      <c r="N49" s="32"/>
      <c r="O49" s="32"/>
      <c r="P49" s="32"/>
      <c r="Q49" s="32"/>
      <c r="R49" s="102"/>
      <c r="S49" s="32"/>
      <c r="T49" s="32"/>
      <c r="U49" s="32"/>
      <c r="V49" s="32"/>
      <c r="W49" s="44"/>
      <c r="X49" s="32"/>
      <c r="Y49" s="160"/>
      <c r="Z49" s="32"/>
      <c r="AA49" s="32"/>
      <c r="AB49" s="32"/>
      <c r="AC49" s="76"/>
      <c r="AD49" s="32"/>
      <c r="AE49" s="44"/>
      <c r="AF49" s="278"/>
      <c r="AG49" s="32"/>
      <c r="AH49" s="32"/>
      <c r="AI49" s="110"/>
      <c r="AJ49" s="32"/>
      <c r="AK49" s="32"/>
      <c r="AL49" s="32"/>
      <c r="AM49" s="278"/>
      <c r="AN49" s="278"/>
      <c r="AO49" s="32"/>
      <c r="AP49" s="32"/>
      <c r="AQ49" s="32"/>
      <c r="AR49" s="32"/>
      <c r="AS49" s="32"/>
      <c r="AT49" s="32"/>
      <c r="AU49" s="32"/>
      <c r="AV49" s="32"/>
      <c r="AW49" s="32"/>
      <c r="AX49" s="32"/>
      <c r="AY49" s="32"/>
      <c r="AZ49" s="296">
        <f t="shared" si="5"/>
        <v>1</v>
      </c>
    </row>
    <row r="50" spans="5:52" ht="21" customHeight="1">
      <c r="E50" s="44"/>
      <c r="F50" s="102"/>
      <c r="G50" s="32"/>
      <c r="H50" s="120"/>
      <c r="I50" s="102"/>
      <c r="J50" s="102"/>
      <c r="K50" s="32"/>
      <c r="L50" s="32"/>
      <c r="M50" s="32"/>
      <c r="N50" s="32"/>
      <c r="O50" s="32"/>
      <c r="P50" s="32"/>
      <c r="Q50" s="32"/>
      <c r="R50" s="102"/>
      <c r="S50" s="32"/>
      <c r="T50" s="32"/>
      <c r="U50" s="32"/>
      <c r="V50" s="32"/>
      <c r="W50" s="44"/>
      <c r="X50" s="32"/>
      <c r="Y50" s="160"/>
      <c r="Z50" s="32"/>
      <c r="AA50" s="32"/>
      <c r="AB50" s="32"/>
      <c r="AC50" s="76"/>
      <c r="AD50" s="32"/>
      <c r="AE50" s="44"/>
      <c r="AF50" s="278"/>
      <c r="AG50" s="32"/>
      <c r="AH50" s="32"/>
      <c r="AI50" s="110"/>
      <c r="AJ50" s="32"/>
      <c r="AK50" s="32"/>
      <c r="AL50" s="32"/>
      <c r="AM50" s="278"/>
      <c r="AN50" s="278"/>
      <c r="AO50" s="32"/>
      <c r="AP50" s="32"/>
      <c r="AQ50" s="32"/>
      <c r="AR50" s="32"/>
      <c r="AS50" s="32"/>
      <c r="AT50" s="32"/>
      <c r="AU50" s="32"/>
      <c r="AV50" s="32"/>
      <c r="AW50" s="32"/>
      <c r="AX50" s="32"/>
      <c r="AY50" s="32"/>
      <c r="AZ50" s="296">
        <f t="shared" si="5"/>
        <v>1</v>
      </c>
    </row>
    <row r="51" spans="5:52" ht="21" customHeight="1">
      <c r="E51" s="44"/>
      <c r="F51" s="102"/>
      <c r="G51" s="32"/>
      <c r="H51" s="120"/>
      <c r="I51" s="102"/>
      <c r="J51" s="102"/>
      <c r="K51" s="32"/>
      <c r="L51" s="32"/>
      <c r="M51" s="32"/>
      <c r="N51" s="32"/>
      <c r="O51" s="32"/>
      <c r="P51" s="32"/>
      <c r="Q51" s="32"/>
      <c r="R51" s="313"/>
      <c r="S51" s="32"/>
      <c r="T51" s="32"/>
      <c r="U51" s="32"/>
      <c r="V51" s="32"/>
      <c r="W51" s="44"/>
      <c r="X51" s="32"/>
      <c r="Y51" s="160"/>
      <c r="Z51" s="32"/>
      <c r="AA51" s="32"/>
      <c r="AB51" s="32"/>
      <c r="AC51" s="76"/>
      <c r="AD51" s="32"/>
      <c r="AE51" s="44"/>
      <c r="AF51" s="278"/>
      <c r="AG51" s="32"/>
      <c r="AH51" s="32"/>
      <c r="AI51" s="110"/>
      <c r="AJ51" s="32"/>
      <c r="AK51" s="32"/>
      <c r="AL51" s="32"/>
      <c r="AM51" s="278"/>
      <c r="AN51" s="278"/>
      <c r="AO51" s="32"/>
      <c r="AP51" s="32"/>
      <c r="AQ51" s="32"/>
      <c r="AR51" s="32"/>
      <c r="AS51" s="32"/>
      <c r="AT51" s="32"/>
      <c r="AU51" s="32"/>
      <c r="AV51" s="32"/>
      <c r="AW51" s="32"/>
      <c r="AX51" s="32"/>
      <c r="AY51" s="32"/>
      <c r="AZ51" s="296">
        <f t="shared" si="5"/>
        <v>1</v>
      </c>
    </row>
    <row r="52" spans="5:52" ht="21" customHeight="1">
      <c r="E52" s="44"/>
      <c r="F52" s="102"/>
      <c r="G52" s="32"/>
      <c r="H52" s="120"/>
      <c r="I52" s="102"/>
      <c r="J52" s="102"/>
      <c r="K52" s="32"/>
      <c r="L52" s="32"/>
      <c r="M52" s="32"/>
      <c r="N52" s="32"/>
      <c r="O52" s="32"/>
      <c r="P52" s="32"/>
      <c r="Q52" s="32"/>
      <c r="R52" s="313"/>
      <c r="S52" s="32"/>
      <c r="T52" s="32"/>
      <c r="U52" s="32"/>
      <c r="V52" s="32"/>
      <c r="W52" s="44"/>
      <c r="X52" s="32"/>
      <c r="Y52" s="160"/>
      <c r="Z52" s="32"/>
      <c r="AA52" s="32"/>
      <c r="AB52" s="32"/>
      <c r="AC52" s="76"/>
      <c r="AD52" s="32"/>
      <c r="AE52" s="44"/>
      <c r="AF52" s="278"/>
      <c r="AG52" s="32"/>
      <c r="AH52" s="32"/>
      <c r="AI52" s="110"/>
      <c r="AJ52" s="32"/>
      <c r="AK52" s="32"/>
      <c r="AL52" s="32"/>
      <c r="AM52" s="278"/>
      <c r="AN52" s="278"/>
      <c r="AO52" s="32"/>
      <c r="AP52" s="32"/>
      <c r="AQ52" s="32"/>
      <c r="AR52" s="32"/>
      <c r="AS52" s="32"/>
      <c r="AT52" s="32"/>
      <c r="AU52" s="32"/>
      <c r="AV52" s="32"/>
      <c r="AW52" s="32"/>
      <c r="AX52" s="32"/>
      <c r="AY52" s="32"/>
      <c r="AZ52" s="296">
        <f t="shared" si="5"/>
        <v>1</v>
      </c>
    </row>
    <row r="53" spans="5:52" ht="21" customHeight="1">
      <c r="E53" s="44"/>
      <c r="F53" s="102"/>
      <c r="G53" s="32"/>
      <c r="H53" s="120"/>
      <c r="I53" s="102"/>
      <c r="J53" s="102"/>
      <c r="K53" s="32"/>
      <c r="L53" s="32"/>
      <c r="M53" s="32"/>
      <c r="N53" s="32"/>
      <c r="O53" s="32"/>
      <c r="P53" s="32"/>
      <c r="Q53" s="32"/>
      <c r="R53" s="313"/>
      <c r="S53" s="32"/>
      <c r="T53" s="32"/>
      <c r="U53" s="32"/>
      <c r="V53" s="32"/>
      <c r="W53" s="44"/>
      <c r="X53" s="32"/>
      <c r="Y53" s="160"/>
      <c r="Z53" s="32"/>
      <c r="AA53" s="32"/>
      <c r="AB53" s="32"/>
      <c r="AC53" s="76"/>
      <c r="AD53" s="32"/>
      <c r="AE53" s="44"/>
      <c r="AF53" s="278"/>
      <c r="AG53" s="32"/>
      <c r="AH53" s="32"/>
      <c r="AI53" s="110"/>
      <c r="AJ53" s="32"/>
      <c r="AK53" s="32"/>
      <c r="AL53" s="32"/>
      <c r="AM53" s="278"/>
      <c r="AN53" s="278"/>
      <c r="AO53" s="32"/>
      <c r="AP53" s="32"/>
      <c r="AQ53" s="32"/>
      <c r="AR53" s="32"/>
      <c r="AS53" s="32"/>
      <c r="AT53" s="32"/>
      <c r="AU53" s="32"/>
      <c r="AV53" s="32"/>
      <c r="AW53" s="32"/>
      <c r="AX53" s="32"/>
      <c r="AY53" s="32"/>
      <c r="AZ53" s="296">
        <f t="shared" si="5"/>
        <v>1</v>
      </c>
    </row>
    <row r="54" spans="5:52" ht="21" customHeight="1">
      <c r="E54" s="44"/>
      <c r="F54" s="102"/>
      <c r="G54" s="32"/>
      <c r="H54" s="120"/>
      <c r="I54" s="102"/>
      <c r="J54" s="102"/>
      <c r="K54" s="32"/>
      <c r="L54" s="32"/>
      <c r="M54" s="32"/>
      <c r="N54" s="32"/>
      <c r="O54" s="32"/>
      <c r="P54" s="32"/>
      <c r="Q54" s="32"/>
      <c r="R54" s="102"/>
      <c r="S54" s="32"/>
      <c r="T54" s="32"/>
      <c r="U54" s="32"/>
      <c r="V54" s="32"/>
      <c r="W54" s="44"/>
      <c r="X54" s="32"/>
      <c r="Y54" s="160"/>
      <c r="Z54" s="32"/>
      <c r="AA54" s="32"/>
      <c r="AB54" s="32"/>
      <c r="AC54" s="76"/>
      <c r="AD54" s="32"/>
      <c r="AE54" s="44"/>
      <c r="AF54" s="278"/>
      <c r="AG54" s="32"/>
      <c r="AH54" s="32"/>
      <c r="AI54" s="110"/>
      <c r="AJ54" s="32"/>
      <c r="AK54" s="32"/>
      <c r="AL54" s="32"/>
      <c r="AM54" s="278"/>
      <c r="AN54" s="278"/>
      <c r="AO54" s="32"/>
      <c r="AP54" s="32"/>
      <c r="AQ54" s="32"/>
      <c r="AR54" s="32"/>
      <c r="AS54" s="32"/>
      <c r="AT54" s="32"/>
      <c r="AU54" s="32"/>
      <c r="AV54" s="32"/>
      <c r="AW54" s="32"/>
      <c r="AX54" s="32"/>
      <c r="AY54" s="32"/>
      <c r="AZ54" s="296">
        <f t="shared" si="5"/>
        <v>1</v>
      </c>
    </row>
    <row r="55" spans="5:52" ht="21" customHeight="1">
      <c r="E55" s="44"/>
      <c r="F55" s="102"/>
      <c r="G55" s="32"/>
      <c r="H55" s="120"/>
      <c r="I55" s="102"/>
      <c r="J55" s="102"/>
      <c r="K55" s="32"/>
      <c r="L55" s="32"/>
      <c r="M55" s="32"/>
      <c r="N55" s="32"/>
      <c r="O55" s="32"/>
      <c r="P55" s="32"/>
      <c r="Q55" s="32"/>
      <c r="R55" s="313"/>
      <c r="S55" s="32"/>
      <c r="T55" s="32"/>
      <c r="U55" s="32"/>
      <c r="V55" s="32"/>
      <c r="W55" s="44"/>
      <c r="X55" s="32"/>
      <c r="Y55" s="160"/>
      <c r="Z55" s="32"/>
      <c r="AA55" s="32"/>
      <c r="AB55" s="32"/>
      <c r="AC55" s="76"/>
      <c r="AD55" s="32"/>
      <c r="AE55" s="44"/>
      <c r="AF55" s="278"/>
      <c r="AG55" s="32"/>
      <c r="AH55" s="32"/>
      <c r="AI55" s="110"/>
      <c r="AJ55" s="32"/>
      <c r="AK55" s="32"/>
      <c r="AL55" s="32"/>
      <c r="AM55" s="278"/>
      <c r="AN55" s="278"/>
      <c r="AO55" s="32"/>
      <c r="AP55" s="32"/>
      <c r="AQ55" s="32"/>
      <c r="AR55" s="32"/>
      <c r="AS55" s="32"/>
      <c r="AT55" s="32"/>
      <c r="AU55" s="32"/>
      <c r="AV55" s="32"/>
      <c r="AW55" s="32"/>
      <c r="AX55" s="32"/>
      <c r="AY55" s="32"/>
      <c r="AZ55" s="296">
        <f t="shared" si="5"/>
        <v>1</v>
      </c>
    </row>
    <row r="56" spans="5:52" ht="21" customHeight="1">
      <c r="E56" s="44"/>
      <c r="F56" s="102"/>
      <c r="G56" s="32"/>
      <c r="H56" s="120"/>
      <c r="I56" s="102"/>
      <c r="J56" s="102"/>
      <c r="K56" s="32"/>
      <c r="L56" s="32"/>
      <c r="M56" s="32"/>
      <c r="N56" s="32"/>
      <c r="O56" s="32"/>
      <c r="P56" s="32"/>
      <c r="Q56" s="32"/>
      <c r="R56" s="313"/>
      <c r="S56" s="32"/>
      <c r="T56" s="32"/>
      <c r="U56" s="32"/>
      <c r="V56" s="32"/>
      <c r="W56" s="44"/>
      <c r="X56" s="32"/>
      <c r="Y56" s="160"/>
      <c r="Z56" s="32"/>
      <c r="AA56" s="32"/>
      <c r="AB56" s="32"/>
      <c r="AC56" s="76"/>
      <c r="AD56" s="32"/>
      <c r="AE56" s="44"/>
      <c r="AF56" s="278"/>
      <c r="AG56" s="32"/>
      <c r="AH56" s="32"/>
      <c r="AI56" s="110"/>
      <c r="AJ56" s="32"/>
      <c r="AK56" s="32"/>
      <c r="AL56" s="32"/>
      <c r="AM56" s="278"/>
      <c r="AN56" s="278"/>
      <c r="AO56" s="32"/>
      <c r="AP56" s="32"/>
      <c r="AQ56" s="32"/>
      <c r="AR56" s="32"/>
      <c r="AS56" s="32"/>
      <c r="AT56" s="32"/>
      <c r="AU56" s="32"/>
      <c r="AV56" s="32"/>
      <c r="AW56" s="32"/>
      <c r="AX56" s="32"/>
      <c r="AY56" s="32"/>
      <c r="AZ56" s="296">
        <f t="shared" si="5"/>
        <v>1</v>
      </c>
    </row>
    <row r="57" spans="5:52" ht="21" customHeight="1">
      <c r="E57" s="44"/>
      <c r="F57" s="102"/>
      <c r="G57" s="32"/>
      <c r="H57" s="120"/>
      <c r="I57" s="102"/>
      <c r="J57" s="102"/>
      <c r="K57" s="32"/>
      <c r="L57" s="32"/>
      <c r="M57" s="32"/>
      <c r="N57" s="32"/>
      <c r="O57" s="32"/>
      <c r="P57" s="32"/>
      <c r="Q57" s="32"/>
      <c r="R57" s="313"/>
      <c r="S57" s="32"/>
      <c r="T57" s="32"/>
      <c r="U57" s="32"/>
      <c r="V57" s="32"/>
      <c r="W57" s="44"/>
      <c r="X57" s="32"/>
      <c r="Y57" s="160"/>
      <c r="Z57" s="32"/>
      <c r="AA57" s="32"/>
      <c r="AB57" s="32"/>
      <c r="AC57" s="76"/>
      <c r="AD57" s="32"/>
      <c r="AE57" s="44"/>
      <c r="AF57" s="278"/>
      <c r="AG57" s="32"/>
      <c r="AH57" s="32"/>
      <c r="AI57" s="32"/>
      <c r="AJ57" s="32"/>
      <c r="AK57" s="32"/>
      <c r="AL57" s="32"/>
      <c r="AM57" s="278"/>
      <c r="AN57" s="278"/>
      <c r="AO57" s="32"/>
      <c r="AP57" s="32"/>
      <c r="AQ57" s="32"/>
      <c r="AR57" s="32"/>
      <c r="AS57" s="32"/>
      <c r="AT57" s="32"/>
      <c r="AU57" s="32"/>
      <c r="AV57" s="32"/>
      <c r="AW57" s="32"/>
      <c r="AX57" s="32"/>
      <c r="AY57" s="32"/>
      <c r="AZ57" s="296">
        <f t="shared" si="5"/>
        <v>1</v>
      </c>
    </row>
    <row r="58" spans="5:52" ht="21" customHeight="1">
      <c r="E58" s="44"/>
      <c r="F58" s="102"/>
      <c r="G58" s="32"/>
      <c r="H58" s="120"/>
      <c r="I58" s="102"/>
      <c r="J58" s="102"/>
      <c r="K58" s="32"/>
      <c r="L58" s="32"/>
      <c r="M58" s="32"/>
      <c r="N58" s="32"/>
      <c r="O58" s="32"/>
      <c r="P58" s="32"/>
      <c r="Q58" s="32"/>
      <c r="R58" s="102"/>
      <c r="S58" s="32"/>
      <c r="T58" s="32"/>
      <c r="U58" s="32"/>
      <c r="V58" s="32"/>
      <c r="W58" s="44"/>
      <c r="X58" s="32"/>
      <c r="Y58" s="160"/>
      <c r="Z58" s="32"/>
      <c r="AA58" s="32"/>
      <c r="AB58" s="32"/>
      <c r="AC58" s="76"/>
      <c r="AD58" s="32"/>
      <c r="AE58" s="44"/>
      <c r="AF58" s="278"/>
      <c r="AG58" s="32"/>
      <c r="AH58" s="32"/>
      <c r="AI58" s="32"/>
      <c r="AJ58" s="32"/>
      <c r="AK58" s="32"/>
      <c r="AL58" s="32"/>
      <c r="AM58" s="278"/>
      <c r="AN58" s="278"/>
      <c r="AO58" s="32"/>
      <c r="AP58" s="32"/>
      <c r="AQ58" s="32"/>
      <c r="AR58" s="32"/>
      <c r="AS58" s="32"/>
      <c r="AT58" s="32"/>
      <c r="AU58" s="32"/>
      <c r="AV58" s="32"/>
      <c r="AW58" s="32"/>
      <c r="AX58" s="32"/>
      <c r="AY58" s="32"/>
      <c r="AZ58" s="296">
        <f t="shared" si="5"/>
        <v>1</v>
      </c>
    </row>
    <row r="59" spans="5:52" ht="21" customHeight="1">
      <c r="E59" s="44"/>
      <c r="F59" s="102"/>
      <c r="G59" s="32"/>
      <c r="H59" s="120"/>
      <c r="I59" s="102"/>
      <c r="J59" s="102"/>
      <c r="K59" s="32"/>
      <c r="L59" s="32"/>
      <c r="M59" s="32"/>
      <c r="N59" s="32"/>
      <c r="O59" s="32"/>
      <c r="P59" s="32"/>
      <c r="Q59" s="32"/>
      <c r="R59" s="313"/>
      <c r="S59" s="32"/>
      <c r="T59" s="32"/>
      <c r="U59" s="32"/>
      <c r="V59" s="32"/>
      <c r="W59" s="44"/>
      <c r="X59" s="32"/>
      <c r="Y59" s="160"/>
      <c r="Z59" s="32"/>
      <c r="AA59" s="32"/>
      <c r="AB59" s="32"/>
      <c r="AC59" s="76"/>
      <c r="AD59" s="32"/>
      <c r="AE59" s="44"/>
      <c r="AF59" s="278"/>
      <c r="AG59" s="32"/>
      <c r="AH59" s="32"/>
      <c r="AI59" s="32"/>
      <c r="AJ59" s="32"/>
      <c r="AK59" s="32"/>
      <c r="AL59" s="32"/>
      <c r="AM59" s="278"/>
      <c r="AN59" s="278"/>
      <c r="AO59" s="32"/>
      <c r="AP59" s="32"/>
      <c r="AQ59" s="32"/>
      <c r="AR59" s="32"/>
      <c r="AS59" s="32"/>
      <c r="AT59" s="32"/>
      <c r="AU59" s="32"/>
      <c r="AV59" s="32"/>
      <c r="AW59" s="32"/>
      <c r="AX59" s="32"/>
      <c r="AY59" s="32"/>
      <c r="AZ59" s="296">
        <f t="shared" si="5"/>
        <v>1</v>
      </c>
    </row>
    <row r="60" spans="5:52" ht="21" customHeight="1">
      <c r="E60" s="44"/>
      <c r="F60" s="102"/>
      <c r="G60" s="32"/>
      <c r="H60" s="120"/>
      <c r="I60" s="102"/>
      <c r="J60" s="102"/>
      <c r="K60" s="32"/>
      <c r="L60" s="32"/>
      <c r="M60" s="32"/>
      <c r="N60" s="32"/>
      <c r="O60" s="32"/>
      <c r="P60" s="32"/>
      <c r="Q60" s="32"/>
      <c r="R60" s="313"/>
      <c r="S60" s="32"/>
      <c r="T60" s="32"/>
      <c r="U60" s="32"/>
      <c r="V60" s="32"/>
      <c r="W60" s="44"/>
      <c r="X60" s="32"/>
      <c r="Y60" s="160"/>
      <c r="Z60" s="32"/>
      <c r="AA60" s="32"/>
      <c r="AB60" s="32"/>
      <c r="AC60" s="76"/>
      <c r="AD60" s="32"/>
      <c r="AE60" s="44"/>
      <c r="AF60" s="278"/>
      <c r="AG60" s="32"/>
      <c r="AH60" s="32"/>
      <c r="AI60" s="32"/>
      <c r="AJ60" s="32"/>
      <c r="AK60" s="32"/>
      <c r="AL60" s="32"/>
      <c r="AM60" s="278"/>
      <c r="AN60" s="278"/>
      <c r="AO60" s="32"/>
      <c r="AP60" s="32"/>
      <c r="AQ60" s="32"/>
      <c r="AR60" s="32"/>
      <c r="AS60" s="32"/>
      <c r="AT60" s="32"/>
      <c r="AU60" s="32"/>
      <c r="AV60" s="32"/>
      <c r="AW60" s="32"/>
      <c r="AX60" s="32"/>
      <c r="AY60" s="32"/>
      <c r="AZ60" s="296">
        <f t="shared" si="5"/>
        <v>1</v>
      </c>
    </row>
    <row r="61" spans="5:52" ht="21" customHeight="1">
      <c r="E61" s="44"/>
      <c r="F61" s="102"/>
      <c r="G61" s="32"/>
      <c r="H61" s="120"/>
      <c r="I61" s="102"/>
      <c r="J61" s="102"/>
      <c r="K61" s="32"/>
      <c r="L61" s="32"/>
      <c r="M61" s="32"/>
      <c r="N61" s="32"/>
      <c r="O61" s="32"/>
      <c r="P61" s="32"/>
      <c r="Q61" s="32"/>
      <c r="R61" s="313"/>
      <c r="S61" s="32"/>
      <c r="T61" s="32"/>
      <c r="U61" s="32"/>
      <c r="V61" s="32"/>
      <c r="W61" s="44"/>
      <c r="X61" s="32"/>
      <c r="Y61" s="160"/>
      <c r="Z61" s="32"/>
      <c r="AA61" s="32"/>
      <c r="AB61" s="32"/>
      <c r="AC61" s="76"/>
      <c r="AD61" s="32"/>
      <c r="AE61" s="44"/>
      <c r="AF61" s="278"/>
      <c r="AG61" s="32"/>
      <c r="AH61" s="32"/>
      <c r="AI61" s="32"/>
      <c r="AJ61" s="32"/>
      <c r="AK61" s="32"/>
      <c r="AL61" s="32"/>
      <c r="AM61" s="278"/>
      <c r="AN61" s="278"/>
      <c r="AO61" s="32"/>
      <c r="AP61" s="32"/>
      <c r="AQ61" s="32"/>
      <c r="AR61" s="32"/>
      <c r="AS61" s="32"/>
      <c r="AT61" s="32"/>
      <c r="AU61" s="32"/>
      <c r="AV61" s="32"/>
      <c r="AW61" s="32"/>
      <c r="AX61" s="32"/>
      <c r="AY61" s="32"/>
      <c r="AZ61" s="296">
        <f t="shared" si="5"/>
        <v>1</v>
      </c>
    </row>
    <row r="62" spans="5:52" ht="21" customHeight="1">
      <c r="E62" s="44"/>
      <c r="F62" s="102"/>
      <c r="G62" s="32"/>
      <c r="H62" s="120"/>
      <c r="I62" s="102"/>
      <c r="J62" s="102"/>
      <c r="K62" s="32"/>
      <c r="L62" s="32"/>
      <c r="M62" s="32"/>
      <c r="N62" s="32"/>
      <c r="O62" s="32"/>
      <c r="P62" s="32"/>
      <c r="Q62" s="32"/>
      <c r="R62" s="102"/>
      <c r="S62" s="32"/>
      <c r="T62" s="32"/>
      <c r="U62" s="32"/>
      <c r="V62" s="32"/>
      <c r="W62" s="44"/>
      <c r="X62" s="32"/>
      <c r="Y62" s="160"/>
      <c r="Z62" s="32"/>
      <c r="AA62" s="32"/>
      <c r="AB62" s="32"/>
      <c r="AC62" s="76"/>
      <c r="AD62" s="32"/>
      <c r="AE62" s="44"/>
      <c r="AF62" s="278"/>
      <c r="AG62" s="32"/>
      <c r="AH62" s="32"/>
      <c r="AI62" s="32"/>
      <c r="AJ62" s="32"/>
      <c r="AK62" s="32"/>
      <c r="AL62" s="32"/>
      <c r="AM62" s="278"/>
      <c r="AN62" s="278"/>
      <c r="AO62" s="32"/>
      <c r="AP62" s="32"/>
      <c r="AQ62" s="32"/>
      <c r="AR62" s="32"/>
      <c r="AS62" s="32"/>
      <c r="AT62" s="32"/>
      <c r="AU62" s="32"/>
      <c r="AV62" s="32"/>
      <c r="AW62" s="32"/>
      <c r="AX62" s="32"/>
      <c r="AY62" s="32"/>
      <c r="AZ62" s="296">
        <f t="shared" si="5"/>
        <v>1</v>
      </c>
    </row>
    <row r="63" spans="5:52" ht="21" customHeight="1">
      <c r="E63" s="44"/>
      <c r="F63" s="102"/>
      <c r="G63" s="32"/>
      <c r="H63" s="120"/>
      <c r="I63" s="102"/>
      <c r="J63" s="102"/>
      <c r="K63" s="32"/>
      <c r="L63" s="32"/>
      <c r="M63" s="32"/>
      <c r="N63" s="32"/>
      <c r="O63" s="32"/>
      <c r="P63" s="32"/>
      <c r="Q63" s="32"/>
      <c r="R63" s="313"/>
      <c r="S63" s="32"/>
      <c r="T63" s="32"/>
      <c r="U63" s="32"/>
      <c r="V63" s="32"/>
      <c r="W63" s="44"/>
      <c r="X63" s="32"/>
      <c r="Y63" s="160"/>
      <c r="Z63" s="32"/>
      <c r="AA63" s="32"/>
      <c r="AB63" s="32"/>
      <c r="AC63" s="76"/>
      <c r="AD63" s="32"/>
      <c r="AE63" s="44"/>
      <c r="AF63" s="278"/>
      <c r="AG63" s="32"/>
      <c r="AH63" s="32"/>
      <c r="AI63" s="32"/>
      <c r="AJ63" s="32"/>
      <c r="AK63" s="32"/>
      <c r="AL63" s="32"/>
      <c r="AM63" s="278"/>
      <c r="AN63" s="278"/>
      <c r="AO63" s="32"/>
      <c r="AP63" s="32"/>
      <c r="AQ63" s="32"/>
      <c r="AR63" s="32"/>
      <c r="AS63" s="32"/>
      <c r="AT63" s="32"/>
      <c r="AU63" s="32"/>
      <c r="AV63" s="32"/>
      <c r="AW63" s="32"/>
      <c r="AX63" s="32"/>
      <c r="AY63" s="32"/>
      <c r="AZ63" s="296">
        <f t="shared" si="5"/>
        <v>1</v>
      </c>
    </row>
    <row r="64" spans="5:52" ht="21" customHeight="1">
      <c r="E64" s="44"/>
      <c r="F64" s="102"/>
      <c r="G64" s="32"/>
      <c r="H64" s="120"/>
      <c r="I64" s="102"/>
      <c r="J64" s="102"/>
      <c r="K64" s="32"/>
      <c r="L64" s="32"/>
      <c r="M64" s="32"/>
      <c r="N64" s="32"/>
      <c r="O64" s="32"/>
      <c r="P64" s="32"/>
      <c r="Q64" s="32"/>
      <c r="R64" s="102"/>
      <c r="S64" s="32"/>
      <c r="T64" s="32"/>
      <c r="U64" s="32"/>
      <c r="V64" s="32"/>
      <c r="W64" s="44"/>
      <c r="X64" s="32"/>
      <c r="Y64" s="160"/>
      <c r="Z64" s="32"/>
      <c r="AA64" s="32"/>
      <c r="AB64" s="32"/>
      <c r="AC64" s="76"/>
      <c r="AD64" s="32"/>
      <c r="AE64" s="44"/>
      <c r="AF64" s="278"/>
      <c r="AG64" s="32"/>
      <c r="AH64" s="32"/>
      <c r="AI64" s="32"/>
      <c r="AJ64" s="32"/>
      <c r="AK64" s="32"/>
      <c r="AL64" s="32"/>
      <c r="AM64" s="278"/>
      <c r="AN64" s="278"/>
      <c r="AO64" s="32"/>
      <c r="AP64" s="32"/>
      <c r="AQ64" s="32"/>
      <c r="AR64" s="32"/>
      <c r="AS64" s="32"/>
      <c r="AT64" s="32"/>
      <c r="AU64" s="32"/>
      <c r="AV64" s="32"/>
      <c r="AW64" s="32"/>
      <c r="AX64" s="32"/>
      <c r="AY64" s="32"/>
      <c r="AZ64" s="296">
        <f t="shared" si="5"/>
        <v>1</v>
      </c>
    </row>
    <row r="65" spans="5:52" ht="21" customHeight="1">
      <c r="E65" s="44"/>
      <c r="F65" s="102"/>
      <c r="G65" s="32"/>
      <c r="H65" s="120"/>
      <c r="I65" s="102"/>
      <c r="J65" s="102"/>
      <c r="K65" s="32"/>
      <c r="L65" s="32"/>
      <c r="M65" s="32"/>
      <c r="N65" s="32"/>
      <c r="O65" s="32"/>
      <c r="P65" s="32"/>
      <c r="Q65" s="32"/>
      <c r="R65" s="313"/>
      <c r="S65" s="32"/>
      <c r="T65" s="32"/>
      <c r="U65" s="32"/>
      <c r="V65" s="32"/>
      <c r="W65" s="44"/>
      <c r="X65" s="32"/>
      <c r="Y65" s="160"/>
      <c r="Z65" s="32"/>
      <c r="AA65" s="32"/>
      <c r="AB65" s="32"/>
      <c r="AC65" s="76"/>
      <c r="AD65" s="32"/>
      <c r="AE65" s="44"/>
      <c r="AF65" s="278"/>
      <c r="AG65" s="32"/>
      <c r="AH65" s="32"/>
      <c r="AI65" s="32"/>
      <c r="AJ65" s="32"/>
      <c r="AK65" s="32"/>
      <c r="AL65" s="32"/>
      <c r="AM65" s="278"/>
      <c r="AN65" s="278"/>
      <c r="AO65" s="32"/>
      <c r="AP65" s="32"/>
      <c r="AQ65" s="32"/>
      <c r="AR65" s="32"/>
      <c r="AS65" s="32"/>
      <c r="AT65" s="32"/>
      <c r="AU65" s="32"/>
      <c r="AV65" s="32"/>
      <c r="AW65" s="32"/>
      <c r="AX65" s="32"/>
      <c r="AY65" s="32"/>
      <c r="AZ65" s="296">
        <f t="shared" si="5"/>
        <v>1</v>
      </c>
    </row>
    <row r="66" spans="5:52" ht="21" customHeight="1">
      <c r="E66" s="44"/>
      <c r="F66" s="102"/>
      <c r="G66" s="32"/>
      <c r="H66" s="120"/>
      <c r="I66" s="102"/>
      <c r="J66" s="102"/>
      <c r="K66" s="32"/>
      <c r="L66" s="32"/>
      <c r="M66" s="32"/>
      <c r="N66" s="32"/>
      <c r="O66" s="32"/>
      <c r="P66" s="32"/>
      <c r="Q66" s="32"/>
      <c r="R66" s="102"/>
      <c r="S66" s="32"/>
      <c r="T66" s="32"/>
      <c r="U66" s="32"/>
      <c r="V66" s="32"/>
      <c r="W66" s="44"/>
      <c r="X66" s="32"/>
      <c r="Y66" s="160"/>
      <c r="Z66" s="32"/>
      <c r="AA66" s="32"/>
      <c r="AB66" s="32"/>
      <c r="AC66" s="76"/>
      <c r="AD66" s="32"/>
      <c r="AE66" s="44"/>
      <c r="AF66" s="278"/>
      <c r="AG66" s="32"/>
      <c r="AH66" s="32"/>
      <c r="AI66" s="32"/>
      <c r="AJ66" s="32"/>
      <c r="AK66" s="32"/>
      <c r="AL66" s="32"/>
      <c r="AM66" s="278"/>
      <c r="AN66" s="278"/>
      <c r="AO66" s="32"/>
      <c r="AP66" s="32"/>
      <c r="AQ66" s="32"/>
      <c r="AR66" s="32"/>
      <c r="AS66" s="32"/>
      <c r="AT66" s="32"/>
      <c r="AU66" s="32"/>
      <c r="AV66" s="32"/>
      <c r="AW66" s="32"/>
      <c r="AX66" s="32"/>
      <c r="AY66" s="32"/>
      <c r="AZ66" s="296">
        <f t="shared" si="5"/>
        <v>1</v>
      </c>
    </row>
    <row r="67" spans="5:52" ht="21" customHeight="1">
      <c r="E67" s="44"/>
      <c r="F67" s="102"/>
      <c r="G67" s="32"/>
      <c r="H67" s="120"/>
      <c r="I67" s="102"/>
      <c r="J67" s="102"/>
      <c r="K67" s="32"/>
      <c r="L67" s="32"/>
      <c r="M67" s="32"/>
      <c r="N67" s="32"/>
      <c r="O67" s="32"/>
      <c r="P67" s="32"/>
      <c r="Q67" s="32"/>
      <c r="R67" s="313"/>
      <c r="S67" s="32"/>
      <c r="T67" s="32"/>
      <c r="U67" s="32"/>
      <c r="V67" s="32"/>
      <c r="W67" s="44"/>
      <c r="X67" s="32"/>
      <c r="Y67" s="160"/>
      <c r="Z67" s="32"/>
      <c r="AA67" s="32"/>
      <c r="AB67" s="32"/>
      <c r="AC67" s="76"/>
      <c r="AD67" s="32"/>
      <c r="AE67" s="44"/>
      <c r="AF67" s="278"/>
      <c r="AG67" s="32"/>
      <c r="AH67" s="32"/>
      <c r="AI67" s="32"/>
      <c r="AJ67" s="32"/>
      <c r="AK67" s="32"/>
      <c r="AL67" s="32"/>
      <c r="AM67" s="278"/>
      <c r="AN67" s="278"/>
      <c r="AO67" s="32"/>
      <c r="AP67" s="32"/>
      <c r="AQ67" s="32"/>
      <c r="AR67" s="32"/>
      <c r="AS67" s="32"/>
      <c r="AT67" s="32"/>
      <c r="AU67" s="32"/>
      <c r="AV67" s="32"/>
      <c r="AW67" s="32"/>
      <c r="AX67" s="32"/>
      <c r="AY67" s="32"/>
      <c r="AZ67" s="296">
        <f t="shared" si="5"/>
        <v>1</v>
      </c>
    </row>
    <row r="68" spans="5:52" ht="21" customHeight="1">
      <c r="E68" s="44"/>
      <c r="F68" s="102"/>
      <c r="G68" s="32"/>
      <c r="H68" s="120"/>
      <c r="I68" s="102"/>
      <c r="J68" s="102"/>
      <c r="K68" s="32"/>
      <c r="L68" s="32"/>
      <c r="M68" s="32"/>
      <c r="N68" s="32"/>
      <c r="O68" s="32"/>
      <c r="P68" s="32"/>
      <c r="Q68" s="32"/>
      <c r="R68" s="102"/>
      <c r="S68" s="32"/>
      <c r="T68" s="32"/>
      <c r="U68" s="32"/>
      <c r="V68" s="32"/>
      <c r="W68" s="44"/>
      <c r="X68" s="32"/>
      <c r="Y68" s="160"/>
      <c r="Z68" s="32"/>
      <c r="AA68" s="32"/>
      <c r="AB68" s="32"/>
      <c r="AC68" s="76"/>
      <c r="AD68" s="32"/>
      <c r="AE68" s="44"/>
      <c r="AF68" s="278"/>
      <c r="AG68" s="32"/>
      <c r="AH68" s="32"/>
      <c r="AI68" s="32"/>
      <c r="AJ68" s="32"/>
      <c r="AK68" s="32"/>
      <c r="AL68" s="32"/>
      <c r="AM68" s="278"/>
      <c r="AN68" s="278"/>
      <c r="AO68" s="32"/>
      <c r="AP68" s="32"/>
      <c r="AQ68" s="32"/>
      <c r="AR68" s="32"/>
      <c r="AS68" s="32"/>
      <c r="AT68" s="32"/>
      <c r="AU68" s="32"/>
      <c r="AV68" s="32"/>
      <c r="AW68" s="32"/>
      <c r="AX68" s="32"/>
      <c r="AY68" s="32"/>
      <c r="AZ68" s="296">
        <f t="shared" si="5"/>
        <v>1</v>
      </c>
    </row>
    <row r="69" spans="5:52" ht="21" customHeight="1">
      <c r="E69" s="44"/>
      <c r="F69" s="102"/>
      <c r="G69" s="32"/>
      <c r="H69" s="120"/>
      <c r="I69" s="102"/>
      <c r="J69" s="102"/>
      <c r="K69" s="32"/>
      <c r="L69" s="32"/>
      <c r="M69" s="32"/>
      <c r="N69" s="32"/>
      <c r="O69" s="32"/>
      <c r="P69" s="32"/>
      <c r="Q69" s="32"/>
      <c r="R69" s="313"/>
      <c r="S69" s="32"/>
      <c r="T69" s="32"/>
      <c r="U69" s="32"/>
      <c r="V69" s="32"/>
      <c r="W69" s="44"/>
      <c r="X69" s="32"/>
      <c r="Y69" s="160"/>
      <c r="Z69" s="32"/>
      <c r="AA69" s="32"/>
      <c r="AB69" s="32"/>
      <c r="AC69" s="76"/>
      <c r="AD69" s="32"/>
      <c r="AE69" s="44"/>
      <c r="AF69" s="278"/>
      <c r="AG69" s="32"/>
      <c r="AH69" s="32"/>
      <c r="AI69" s="32"/>
      <c r="AJ69" s="32"/>
      <c r="AK69" s="32"/>
      <c r="AL69" s="32"/>
      <c r="AM69" s="278"/>
      <c r="AN69" s="278"/>
      <c r="AO69" s="32"/>
      <c r="AP69" s="32"/>
      <c r="AQ69" s="32"/>
      <c r="AR69" s="32"/>
      <c r="AS69" s="32"/>
      <c r="AT69" s="32"/>
      <c r="AU69" s="32"/>
      <c r="AV69" s="32"/>
      <c r="AW69" s="32"/>
      <c r="AX69" s="32"/>
      <c r="AY69" s="32"/>
      <c r="AZ69" s="296">
        <f t="shared" si="5"/>
        <v>1</v>
      </c>
    </row>
    <row r="70" spans="5:52" ht="21" customHeight="1">
      <c r="E70" s="44"/>
      <c r="F70" s="102"/>
      <c r="G70" s="32"/>
      <c r="H70" s="120"/>
      <c r="I70" s="102"/>
      <c r="J70" s="102"/>
      <c r="K70" s="32"/>
      <c r="L70" s="32"/>
      <c r="M70" s="32"/>
      <c r="N70" s="32"/>
      <c r="O70" s="32"/>
      <c r="P70" s="32"/>
      <c r="Q70" s="32"/>
      <c r="R70" s="102"/>
      <c r="S70" s="32"/>
      <c r="T70" s="32"/>
      <c r="U70" s="32"/>
      <c r="V70" s="32"/>
      <c r="W70" s="44"/>
      <c r="X70" s="32"/>
      <c r="Y70" s="160"/>
      <c r="Z70" s="32"/>
      <c r="AA70" s="32"/>
      <c r="AB70" s="32"/>
      <c r="AC70" s="76"/>
      <c r="AD70" s="32"/>
      <c r="AE70" s="44"/>
      <c r="AF70" s="278"/>
      <c r="AG70" s="32"/>
      <c r="AH70" s="32"/>
      <c r="AI70" s="32"/>
      <c r="AJ70" s="32"/>
      <c r="AK70" s="32"/>
      <c r="AL70" s="32"/>
      <c r="AM70" s="278"/>
      <c r="AN70" s="278"/>
      <c r="AO70" s="32"/>
      <c r="AP70" s="32"/>
      <c r="AQ70" s="32"/>
      <c r="AR70" s="32"/>
      <c r="AS70" s="32"/>
      <c r="AT70" s="32"/>
      <c r="AU70" s="32"/>
      <c r="AV70" s="32"/>
      <c r="AW70" s="32"/>
      <c r="AX70" s="32"/>
      <c r="AY70" s="32"/>
      <c r="AZ70" s="296">
        <f t="shared" si="5"/>
        <v>1</v>
      </c>
    </row>
    <row r="71" spans="5:52" ht="21" customHeight="1">
      <c r="E71" s="44"/>
      <c r="F71" s="102"/>
      <c r="G71" s="32"/>
      <c r="H71" s="120"/>
      <c r="I71" s="102"/>
      <c r="J71" s="102"/>
      <c r="K71" s="32"/>
      <c r="L71" s="32"/>
      <c r="M71" s="32"/>
      <c r="N71" s="32"/>
      <c r="O71" s="32"/>
      <c r="P71" s="32"/>
      <c r="Q71" s="32"/>
      <c r="R71" s="102"/>
      <c r="S71" s="32"/>
      <c r="T71" s="32"/>
      <c r="U71" s="32"/>
      <c r="V71" s="32"/>
      <c r="W71" s="44"/>
      <c r="X71" s="32"/>
      <c r="Y71" s="160"/>
      <c r="Z71" s="32"/>
      <c r="AA71" s="32"/>
      <c r="AB71" s="32"/>
      <c r="AC71" s="76"/>
      <c r="AD71" s="32"/>
      <c r="AE71" s="44"/>
      <c r="AF71" s="278"/>
      <c r="AG71" s="32"/>
      <c r="AH71" s="32"/>
      <c r="AI71" s="32"/>
      <c r="AJ71" s="32"/>
      <c r="AK71" s="32"/>
      <c r="AL71" s="32"/>
      <c r="AM71" s="278"/>
      <c r="AN71" s="278"/>
      <c r="AO71" s="32"/>
      <c r="AP71" s="32"/>
      <c r="AQ71" s="32"/>
      <c r="AR71" s="32"/>
      <c r="AS71" s="32"/>
      <c r="AT71" s="32"/>
      <c r="AU71" s="32"/>
      <c r="AV71" s="32"/>
      <c r="AW71" s="32"/>
      <c r="AX71" s="32"/>
      <c r="AY71" s="32"/>
      <c r="AZ71" s="296">
        <f t="shared" si="5"/>
        <v>1</v>
      </c>
    </row>
    <row r="72" spans="5:52" ht="21" customHeight="1">
      <c r="E72" s="44"/>
      <c r="F72" s="102"/>
      <c r="G72" s="32"/>
      <c r="H72" s="120"/>
      <c r="I72" s="102"/>
      <c r="J72" s="102"/>
      <c r="K72" s="32"/>
      <c r="L72" s="32"/>
      <c r="M72" s="32"/>
      <c r="N72" s="32"/>
      <c r="O72" s="32"/>
      <c r="P72" s="32"/>
      <c r="Q72" s="32"/>
      <c r="R72" s="102"/>
      <c r="S72" s="32"/>
      <c r="T72" s="32"/>
      <c r="U72" s="32"/>
      <c r="V72" s="32"/>
      <c r="W72" s="44"/>
      <c r="X72" s="32"/>
      <c r="Y72" s="160"/>
      <c r="Z72" s="32"/>
      <c r="AA72" s="32"/>
      <c r="AB72" s="32"/>
      <c r="AC72" s="76"/>
      <c r="AD72" s="32"/>
      <c r="AE72" s="44"/>
      <c r="AF72" s="278"/>
      <c r="AG72" s="32"/>
      <c r="AH72" s="32"/>
      <c r="AI72" s="32"/>
      <c r="AJ72" s="32"/>
      <c r="AK72" s="32"/>
      <c r="AL72" s="32"/>
      <c r="AM72" s="278"/>
      <c r="AN72" s="278"/>
      <c r="AO72" s="32"/>
      <c r="AP72" s="32"/>
      <c r="AQ72" s="32"/>
      <c r="AR72" s="32"/>
      <c r="AS72" s="32"/>
      <c r="AT72" s="32"/>
      <c r="AU72" s="32"/>
      <c r="AV72" s="32"/>
      <c r="AW72" s="32"/>
      <c r="AX72" s="32"/>
      <c r="AY72" s="32"/>
      <c r="AZ72" s="296">
        <f t="shared" si="5"/>
        <v>1</v>
      </c>
    </row>
    <row r="73" spans="5:52" ht="21" customHeight="1">
      <c r="E73" s="44"/>
      <c r="F73" s="102"/>
      <c r="G73" s="32"/>
      <c r="H73" s="120"/>
      <c r="I73" s="102"/>
      <c r="J73" s="102"/>
      <c r="K73" s="32"/>
      <c r="L73" s="32"/>
      <c r="M73" s="32"/>
      <c r="N73" s="32"/>
      <c r="O73" s="32"/>
      <c r="P73" s="32"/>
      <c r="Q73" s="32"/>
      <c r="R73" s="102"/>
      <c r="S73" s="32"/>
      <c r="T73" s="32"/>
      <c r="U73" s="32"/>
      <c r="V73" s="32"/>
      <c r="W73" s="44"/>
      <c r="X73" s="32"/>
      <c r="Y73" s="160"/>
      <c r="Z73" s="32"/>
      <c r="AA73" s="32"/>
      <c r="AB73" s="32"/>
      <c r="AC73" s="76"/>
      <c r="AD73" s="32"/>
      <c r="AE73" s="44"/>
      <c r="AF73" s="278"/>
      <c r="AG73" s="32"/>
      <c r="AH73" s="32"/>
      <c r="AI73" s="32"/>
      <c r="AJ73" s="32"/>
      <c r="AK73" s="32"/>
      <c r="AL73" s="32"/>
      <c r="AM73" s="278"/>
      <c r="AN73" s="278"/>
      <c r="AO73" s="32"/>
      <c r="AP73" s="32"/>
      <c r="AQ73" s="32"/>
      <c r="AR73" s="32"/>
      <c r="AS73" s="32"/>
      <c r="AT73" s="32"/>
      <c r="AU73" s="32"/>
      <c r="AV73" s="32"/>
      <c r="AW73" s="32"/>
      <c r="AX73" s="32"/>
      <c r="AY73" s="32"/>
      <c r="AZ73" s="296">
        <f t="shared" si="5"/>
        <v>1</v>
      </c>
    </row>
    <row r="74" spans="5:52" ht="21" customHeight="1">
      <c r="E74" s="44"/>
      <c r="F74" s="102"/>
      <c r="G74" s="32"/>
      <c r="H74" s="120"/>
      <c r="I74" s="102"/>
      <c r="J74" s="102"/>
      <c r="K74" s="32"/>
      <c r="L74" s="32"/>
      <c r="M74" s="32"/>
      <c r="N74" s="32"/>
      <c r="O74" s="32"/>
      <c r="P74" s="32"/>
      <c r="Q74" s="32"/>
      <c r="R74" s="102"/>
      <c r="S74" s="32"/>
      <c r="T74" s="32"/>
      <c r="U74" s="32"/>
      <c r="V74" s="32"/>
      <c r="W74" s="44"/>
      <c r="X74" s="32"/>
      <c r="Y74" s="160"/>
      <c r="Z74" s="32"/>
      <c r="AA74" s="32"/>
      <c r="AB74" s="32"/>
      <c r="AC74" s="76"/>
      <c r="AD74" s="32"/>
      <c r="AE74" s="44"/>
      <c r="AF74" s="278"/>
      <c r="AG74" s="32"/>
      <c r="AH74" s="32"/>
      <c r="AI74" s="32"/>
      <c r="AJ74" s="32"/>
      <c r="AK74" s="32"/>
      <c r="AL74" s="32"/>
      <c r="AM74" s="278"/>
      <c r="AN74" s="278"/>
      <c r="AO74" s="32"/>
      <c r="AP74" s="32"/>
      <c r="AQ74" s="32"/>
      <c r="AR74" s="32"/>
      <c r="AS74" s="32"/>
      <c r="AT74" s="32"/>
      <c r="AU74" s="32"/>
      <c r="AV74" s="32"/>
      <c r="AW74" s="32"/>
      <c r="AX74" s="32"/>
      <c r="AY74" s="32"/>
      <c r="AZ74" s="296">
        <f t="shared" si="5"/>
        <v>1</v>
      </c>
    </row>
    <row r="75" spans="5:52" ht="21" customHeight="1">
      <c r="E75" s="44"/>
      <c r="F75" s="102"/>
      <c r="G75" s="32"/>
      <c r="H75" s="120"/>
      <c r="I75" s="102"/>
      <c r="J75" s="102"/>
      <c r="K75" s="32"/>
      <c r="L75" s="32"/>
      <c r="M75" s="32"/>
      <c r="N75" s="32"/>
      <c r="O75" s="32"/>
      <c r="P75" s="32"/>
      <c r="Q75" s="32"/>
      <c r="R75" s="102"/>
      <c r="S75" s="32"/>
      <c r="T75" s="32"/>
      <c r="U75" s="32"/>
      <c r="V75" s="32"/>
      <c r="W75" s="44"/>
      <c r="X75" s="32"/>
      <c r="Y75" s="160"/>
      <c r="Z75" s="32"/>
      <c r="AA75" s="32"/>
      <c r="AB75" s="32"/>
      <c r="AC75" s="76"/>
      <c r="AD75" s="32"/>
      <c r="AE75" s="44"/>
      <c r="AF75" s="278"/>
      <c r="AG75" s="32"/>
      <c r="AH75" s="32"/>
      <c r="AI75" s="32"/>
      <c r="AJ75" s="32"/>
      <c r="AK75" s="32"/>
      <c r="AL75" s="32"/>
      <c r="AM75" s="278"/>
      <c r="AN75" s="278"/>
      <c r="AO75" s="32"/>
      <c r="AP75" s="32"/>
      <c r="AQ75" s="32"/>
      <c r="AR75" s="32"/>
      <c r="AS75" s="32"/>
      <c r="AT75" s="32"/>
      <c r="AU75" s="32"/>
      <c r="AV75" s="32"/>
      <c r="AW75" s="32"/>
      <c r="AX75" s="32"/>
      <c r="AY75" s="32"/>
      <c r="AZ75" s="296">
        <f t="shared" si="5"/>
        <v>1</v>
      </c>
    </row>
    <row r="76" spans="5:52" ht="21" customHeight="1">
      <c r="E76" s="44"/>
      <c r="F76" s="102"/>
      <c r="G76" s="32"/>
      <c r="H76" s="120"/>
      <c r="I76" s="102"/>
      <c r="J76" s="102"/>
      <c r="K76" s="32"/>
      <c r="L76" s="32"/>
      <c r="M76" s="32"/>
      <c r="N76" s="32"/>
      <c r="O76" s="32"/>
      <c r="P76" s="32"/>
      <c r="Q76" s="32"/>
      <c r="R76" s="102"/>
      <c r="S76" s="32"/>
      <c r="T76" s="32"/>
      <c r="U76" s="32"/>
      <c r="V76" s="32"/>
      <c r="W76" s="44"/>
      <c r="X76" s="32"/>
      <c r="Y76" s="160"/>
      <c r="Z76" s="32"/>
      <c r="AA76" s="32"/>
      <c r="AB76" s="32"/>
      <c r="AC76" s="76"/>
      <c r="AD76" s="32"/>
      <c r="AE76" s="44"/>
      <c r="AF76" s="278"/>
      <c r="AG76" s="32"/>
      <c r="AH76" s="32"/>
      <c r="AI76" s="32"/>
      <c r="AJ76" s="32"/>
      <c r="AK76" s="32"/>
      <c r="AL76" s="32"/>
      <c r="AM76" s="278"/>
      <c r="AN76" s="278"/>
      <c r="AO76" s="32"/>
      <c r="AP76" s="32"/>
      <c r="AQ76" s="32"/>
      <c r="AR76" s="32"/>
      <c r="AS76" s="32"/>
      <c r="AT76" s="32"/>
      <c r="AU76" s="32"/>
      <c r="AV76" s="32"/>
      <c r="AW76" s="32"/>
      <c r="AX76" s="32"/>
      <c r="AY76" s="32"/>
      <c r="AZ76" s="296">
        <f t="shared" si="5"/>
        <v>1</v>
      </c>
    </row>
    <row r="77" spans="5:52" ht="21" customHeight="1">
      <c r="E77" s="44"/>
      <c r="F77" s="102"/>
      <c r="G77" s="32"/>
      <c r="H77" s="120"/>
      <c r="I77" s="102"/>
      <c r="J77" s="102"/>
      <c r="K77" s="32"/>
      <c r="L77" s="32"/>
      <c r="M77" s="32"/>
      <c r="N77" s="32"/>
      <c r="O77" s="32"/>
      <c r="P77" s="32"/>
      <c r="Q77" s="32"/>
      <c r="R77" s="102"/>
      <c r="S77" s="32"/>
      <c r="T77" s="32"/>
      <c r="U77" s="32"/>
      <c r="V77" s="32"/>
      <c r="W77" s="44"/>
      <c r="X77" s="32"/>
      <c r="Y77" s="160"/>
      <c r="Z77" s="32"/>
      <c r="AA77" s="32"/>
      <c r="AB77" s="32"/>
      <c r="AC77" s="76"/>
      <c r="AD77" s="32"/>
      <c r="AE77" s="44"/>
      <c r="AF77" s="278"/>
      <c r="AG77" s="32"/>
      <c r="AH77" s="32"/>
      <c r="AI77" s="32"/>
      <c r="AJ77" s="32"/>
      <c r="AK77" s="32"/>
      <c r="AL77" s="32"/>
      <c r="AM77" s="44"/>
      <c r="AN77" s="278"/>
      <c r="AO77" s="32"/>
      <c r="AP77" s="32"/>
      <c r="AQ77" s="32"/>
      <c r="AR77" s="32"/>
      <c r="AS77" s="32"/>
      <c r="AT77" s="32"/>
      <c r="AU77" s="32"/>
      <c r="AV77" s="32"/>
      <c r="AW77" s="32"/>
      <c r="AX77" s="32"/>
      <c r="AY77" s="32"/>
      <c r="AZ77" s="296">
        <f t="shared" si="5"/>
        <v>1</v>
      </c>
    </row>
    <row r="78" spans="5:52" ht="21" customHeight="1">
      <c r="E78" s="139"/>
      <c r="F78" s="120"/>
      <c r="G78" s="32"/>
      <c r="H78" s="120"/>
      <c r="I78" s="120"/>
      <c r="J78" s="120"/>
      <c r="K78" s="32"/>
      <c r="L78" s="32"/>
      <c r="M78" s="32"/>
      <c r="N78" s="32"/>
      <c r="O78" s="32"/>
      <c r="P78" s="32"/>
      <c r="Q78" s="32"/>
      <c r="R78" s="102"/>
      <c r="S78" s="32"/>
      <c r="T78" s="32"/>
      <c r="U78" s="32"/>
      <c r="V78" s="32"/>
      <c r="W78" s="44"/>
      <c r="X78" s="32"/>
      <c r="Y78" s="160"/>
      <c r="Z78" s="32"/>
      <c r="AA78" s="32"/>
      <c r="AB78" s="32"/>
      <c r="AC78" s="76"/>
      <c r="AD78" s="32"/>
      <c r="AE78" s="44"/>
      <c r="AF78" s="278"/>
      <c r="AG78" s="32"/>
      <c r="AH78" s="32"/>
      <c r="AI78" s="32"/>
      <c r="AJ78" s="32"/>
      <c r="AK78" s="32"/>
      <c r="AL78" s="32"/>
      <c r="AM78" s="44"/>
      <c r="AN78" s="278"/>
      <c r="AO78" s="32"/>
      <c r="AP78" s="32"/>
      <c r="AQ78" s="32"/>
      <c r="AR78" s="32"/>
      <c r="AS78" s="32"/>
      <c r="AT78" s="32"/>
      <c r="AU78" s="32"/>
      <c r="AV78" s="32"/>
      <c r="AW78" s="32"/>
      <c r="AX78" s="32"/>
      <c r="AY78" s="32"/>
      <c r="AZ78" s="296">
        <f t="shared" si="5"/>
        <v>1</v>
      </c>
    </row>
    <row r="79" spans="5:52" ht="21" customHeight="1">
      <c r="E79" s="44"/>
      <c r="F79" s="102"/>
      <c r="G79" s="32"/>
      <c r="H79" s="120"/>
      <c r="I79" s="102"/>
      <c r="J79" s="102"/>
      <c r="K79" s="32"/>
      <c r="L79" s="32"/>
      <c r="M79" s="32"/>
      <c r="N79" s="32"/>
      <c r="O79" s="32"/>
      <c r="P79" s="32"/>
      <c r="Q79" s="32"/>
      <c r="R79" s="102"/>
      <c r="S79" s="32"/>
      <c r="T79" s="32"/>
      <c r="U79" s="32"/>
      <c r="V79" s="32"/>
      <c r="W79" s="44"/>
      <c r="X79" s="32"/>
      <c r="Y79" s="160"/>
      <c r="Z79" s="32"/>
      <c r="AA79" s="32"/>
      <c r="AB79" s="32"/>
      <c r="AC79" s="76"/>
      <c r="AD79" s="32"/>
      <c r="AE79" s="44"/>
      <c r="AF79" s="278"/>
      <c r="AG79" s="32"/>
      <c r="AH79" s="32"/>
      <c r="AI79" s="32"/>
      <c r="AJ79" s="32"/>
      <c r="AK79" s="32"/>
      <c r="AL79" s="32"/>
      <c r="AM79" s="278"/>
      <c r="AN79" s="278"/>
      <c r="AO79" s="32"/>
      <c r="AP79" s="32"/>
      <c r="AQ79" s="32"/>
      <c r="AR79" s="32"/>
      <c r="AS79" s="32"/>
      <c r="AT79" s="32"/>
      <c r="AU79" s="32"/>
      <c r="AV79" s="32"/>
      <c r="AW79" s="32"/>
      <c r="AX79" s="32"/>
      <c r="AY79" s="32"/>
      <c r="AZ79" s="296">
        <f t="shared" si="5"/>
        <v>1</v>
      </c>
    </row>
    <row r="80" spans="5:52" ht="21" customHeight="1">
      <c r="E80" s="44"/>
      <c r="F80" s="102"/>
      <c r="G80" s="32"/>
      <c r="H80" s="120"/>
      <c r="I80" s="102"/>
      <c r="J80" s="102"/>
      <c r="K80" s="32"/>
      <c r="L80" s="32"/>
      <c r="M80" s="32"/>
      <c r="N80" s="32"/>
      <c r="O80" s="32"/>
      <c r="P80" s="32"/>
      <c r="Q80" s="32"/>
      <c r="R80" s="313"/>
      <c r="S80" s="32"/>
      <c r="T80" s="32"/>
      <c r="U80" s="32"/>
      <c r="V80" s="32"/>
      <c r="W80" s="44"/>
      <c r="X80" s="32"/>
      <c r="Y80" s="160"/>
      <c r="Z80" s="32"/>
      <c r="AA80" s="32"/>
      <c r="AB80" s="32"/>
      <c r="AC80" s="76"/>
      <c r="AD80" s="32"/>
      <c r="AE80" s="44"/>
      <c r="AF80" s="278"/>
      <c r="AG80" s="32"/>
      <c r="AH80" s="32"/>
      <c r="AI80" s="32"/>
      <c r="AJ80" s="32"/>
      <c r="AK80" s="32"/>
      <c r="AL80" s="32"/>
      <c r="AM80" s="278"/>
      <c r="AN80" s="278"/>
      <c r="AO80" s="32"/>
      <c r="AP80" s="32"/>
      <c r="AQ80" s="32"/>
      <c r="AR80" s="32"/>
      <c r="AS80" s="32"/>
      <c r="AT80" s="32"/>
      <c r="AU80" s="32"/>
      <c r="AV80" s="32"/>
      <c r="AW80" s="32"/>
      <c r="AX80" s="32"/>
      <c r="AY80" s="32"/>
      <c r="AZ80" s="296">
        <f t="shared" si="5"/>
        <v>1</v>
      </c>
    </row>
    <row r="81" spans="5:52" ht="21" customHeight="1">
      <c r="E81" s="44"/>
      <c r="F81" s="102"/>
      <c r="G81" s="32"/>
      <c r="H81" s="120"/>
      <c r="I81" s="102"/>
      <c r="J81" s="102"/>
      <c r="K81" s="32"/>
      <c r="L81" s="32"/>
      <c r="M81" s="32"/>
      <c r="N81" s="32"/>
      <c r="O81" s="32"/>
      <c r="P81" s="32"/>
      <c r="Q81" s="32"/>
      <c r="R81" s="313"/>
      <c r="S81" s="32"/>
      <c r="T81" s="32"/>
      <c r="U81" s="32"/>
      <c r="V81" s="32"/>
      <c r="W81" s="44"/>
      <c r="X81" s="32"/>
      <c r="Y81" s="160"/>
      <c r="Z81" s="32"/>
      <c r="AA81" s="32"/>
      <c r="AB81" s="32"/>
      <c r="AC81" s="76"/>
      <c r="AD81" s="32"/>
      <c r="AE81" s="44"/>
      <c r="AF81" s="278"/>
      <c r="AG81" s="32"/>
      <c r="AH81" s="32"/>
      <c r="AI81" s="32"/>
      <c r="AJ81" s="32"/>
      <c r="AK81" s="32"/>
      <c r="AL81" s="32"/>
      <c r="AM81" s="278"/>
      <c r="AN81" s="278"/>
      <c r="AO81" s="32"/>
      <c r="AP81" s="32"/>
      <c r="AQ81" s="32"/>
      <c r="AR81" s="32"/>
      <c r="AS81" s="32"/>
      <c r="AT81" s="32"/>
      <c r="AU81" s="32"/>
      <c r="AV81" s="32"/>
      <c r="AW81" s="32"/>
      <c r="AX81" s="32"/>
      <c r="AY81" s="32"/>
      <c r="AZ81" s="296">
        <f t="shared" ref="AZ81" si="6">MONTH(AF81)</f>
        <v>1</v>
      </c>
    </row>
    <row r="82" spans="5:52" ht="21" customHeight="1"/>
    <row r="83" spans="5:52" ht="21" customHeight="1"/>
    <row r="84" spans="5:52" ht="21" customHeight="1"/>
  </sheetData>
  <mergeCells count="2">
    <mergeCell ref="AM14:AQ14"/>
    <mergeCell ref="AR14:AV14"/>
  </mergeCells>
  <dataValidations count="11">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
      <formula1>"P1,P2,P3,P4"</formula1>
    </dataValidation>
    <dataValidation type="list" allowBlank="1" showErrorMessage="1" sqref="W15">
      <formula1>"New,Design,Review (Validation),Review (Dev),Confirmed,Approved,Deprecated,"</formula1>
    </dataValidation>
    <dataValidation type="list" showErrorMessage="1" sqref="X15:Z15">
      <formula1>"TestCase,Folder,Information"</formula1>
    </dataValidation>
    <dataValidation type="whole" allowBlank="1" showErrorMessage="1" sqref="G15 AA15 AC15">
      <formula1>-2147483648</formula1>
      <formula2>2147483647</formula2>
    </dataValidation>
    <dataValidation type="list" allowBlank="1" showErrorMessage="1" sqref="AB15 AD15:AF15">
      <formula1>"Spec out,Spec changed,Test Case Error,Environment updated,"</formula1>
    </dataValidation>
    <dataValidation type="list" allowBlank="1" showErrorMessage="1" sqref="W16:W81">
      <formula1>"New,In Design,Awaiting approval,Accepted,Rejected,Outdated,"</formula1>
    </dataValidation>
    <dataValidation type="list" allowBlank="1" showErrorMessage="1" sqref="E16:E81">
      <formula1>"Lowest,Low,Normal,High,Highest,P1,"</formula1>
    </dataValidation>
    <dataValidation type="list" allowBlank="1" showInputMessage="1" showErrorMessage="1" sqref="AX15:AX17">
      <formula1>"Updated, Not updated, No change RS"</formula1>
    </dataValidation>
    <dataValidation type="list" allowBlank="1" showInputMessage="1" showErrorMessage="1" sqref="AC16:AC81">
      <formula1>"Reuse_Org, Reuse_Modify, New_TC"</formula1>
    </dataValidation>
  </dataValidations>
  <hyperlinks>
    <hyperlink ref="A1" location="TC_Summary!A1" display="Hom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Z102"/>
  <sheetViews>
    <sheetView topLeftCell="AO1" workbookViewId="0">
      <selection activeCell="AT23" sqref="A22:AT23"/>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14.88671875" customWidth="1"/>
    <col min="50" max="50" width="15" customWidth="1"/>
    <col min="51" max="51" width="12" customWidth="1"/>
  </cols>
  <sheetData>
    <row r="1" spans="1:52" ht="20.2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row>
    <row r="2" spans="1:52">
      <c r="F2" s="32" t="s">
        <v>56</v>
      </c>
      <c r="G2" s="32">
        <f>COUNTIF($AO:$AO,$F2)</f>
        <v>0</v>
      </c>
      <c r="I2" s="44" t="s">
        <v>56</v>
      </c>
      <c r="J2" s="32">
        <f>COUNTIF($AP:$AP,$I2)</f>
        <v>0</v>
      </c>
      <c r="L2" s="32" t="s">
        <v>56</v>
      </c>
      <c r="M2" s="32">
        <f>COUNTIF($AT:$AT,$L2)</f>
        <v>0</v>
      </c>
      <c r="O2" s="44" t="s">
        <v>56</v>
      </c>
      <c r="P2" s="32">
        <f>COUNTIF($AU:$AU,$O2)</f>
        <v>0</v>
      </c>
      <c r="R2" s="44" t="s">
        <v>29</v>
      </c>
      <c r="S2" s="32">
        <f>COUNTIF($W:$W,$R2)</f>
        <v>0</v>
      </c>
      <c r="X2" s="159" t="s">
        <v>167</v>
      </c>
      <c r="Y2" s="160">
        <f>COUNTIFS($AZ:$AZ,"="&amp;2)</f>
        <v>0</v>
      </c>
    </row>
    <row r="3" spans="1:52">
      <c r="F3" s="32" t="s">
        <v>61</v>
      </c>
      <c r="G3" s="32">
        <f t="shared" ref="G3:G8" si="0">COUNTIF($AO:$AO,$F3)</f>
        <v>0</v>
      </c>
      <c r="I3" s="44" t="s">
        <v>59</v>
      </c>
      <c r="J3" s="32">
        <f t="shared" ref="J3:J7" si="1">COUNTIF($AP:$AP,$I3)</f>
        <v>0</v>
      </c>
      <c r="L3" s="32" t="s">
        <v>61</v>
      </c>
      <c r="M3" s="32">
        <f t="shared" ref="M3:M8" si="2">COUNTIF($AT:$AT,$L3)</f>
        <v>0</v>
      </c>
      <c r="O3" s="44" t="s">
        <v>59</v>
      </c>
      <c r="P3" s="32">
        <f t="shared" ref="P3:P7" si="3">COUNTIF($AU:$AU,$O3)</f>
        <v>0</v>
      </c>
      <c r="R3" s="44" t="s">
        <v>97</v>
      </c>
      <c r="S3" s="32">
        <f t="shared" ref="S3:S8" si="4">COUNTIF($W:$W,$R3)</f>
        <v>0</v>
      </c>
      <c r="X3" s="159" t="s">
        <v>168</v>
      </c>
      <c r="Y3" s="160">
        <f>COUNTIFS($AZ:$AZ,"="&amp;3)</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X4" s="159" t="s">
        <v>169</v>
      </c>
      <c r="Y4" s="160">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X5" s="159" t="s">
        <v>170</v>
      </c>
      <c r="Y5" s="160">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X6" s="159" t="s">
        <v>171</v>
      </c>
      <c r="Y6" s="160">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c r="F8" s="32" t="s">
        <v>59</v>
      </c>
      <c r="G8" s="32">
        <f t="shared" si="0"/>
        <v>0</v>
      </c>
      <c r="I8" s="32"/>
      <c r="J8" s="32"/>
      <c r="L8" s="32" t="s">
        <v>59</v>
      </c>
      <c r="M8" s="32">
        <f t="shared" si="2"/>
        <v>0</v>
      </c>
      <c r="O8" s="32"/>
      <c r="P8" s="32"/>
      <c r="R8" s="32" t="s">
        <v>81</v>
      </c>
      <c r="S8" s="32">
        <f t="shared" si="4"/>
        <v>0</v>
      </c>
      <c r="X8" s="159" t="s">
        <v>173</v>
      </c>
      <c r="Y8" s="160">
        <f>COUNTIFS($AZ:$AZ,"="&amp;8)</f>
        <v>0</v>
      </c>
    </row>
    <row r="9" spans="1:52">
      <c r="F9" s="45" t="s">
        <v>67</v>
      </c>
      <c r="G9" s="46">
        <f>COUNTIFS($AC:$AC,"New_TC")</f>
        <v>0</v>
      </c>
      <c r="I9" s="45" t="s">
        <v>100</v>
      </c>
      <c r="J9" s="46">
        <f>COUNTIFS($AC:$AC,"Reuse_Org")</f>
        <v>0</v>
      </c>
      <c r="L9" s="45"/>
      <c r="M9" s="46">
        <f>COUNTA($E:$E)-1</f>
        <v>0</v>
      </c>
      <c r="O9" s="45" t="s">
        <v>101</v>
      </c>
      <c r="P9" s="46">
        <f>COUNTIFS($AC:$AC,"Reuse_Modify")</f>
        <v>0</v>
      </c>
      <c r="R9" s="32"/>
      <c r="S9" s="32"/>
      <c r="X9" s="159" t="s">
        <v>174</v>
      </c>
      <c r="Y9" s="160">
        <f>COUNTIFS($AZ:$AZ,"="&amp;9)</f>
        <v>0</v>
      </c>
    </row>
    <row r="10" spans="1:52">
      <c r="F10" s="45" t="s">
        <v>32</v>
      </c>
      <c r="G10" s="46">
        <f>SUM(G2:G8)</f>
        <v>0</v>
      </c>
      <c r="I10" s="45" t="s">
        <v>70</v>
      </c>
      <c r="J10" s="46">
        <f>SUM(J2:J7)</f>
        <v>0</v>
      </c>
      <c r="L10" s="45" t="s">
        <v>32</v>
      </c>
      <c r="M10" s="46">
        <f>SUM(M2:M8)</f>
        <v>0</v>
      </c>
      <c r="O10" s="45" t="s">
        <v>70</v>
      </c>
      <c r="P10" s="46">
        <f>SUM(P2:P7)</f>
        <v>0</v>
      </c>
      <c r="R10" s="45" t="s">
        <v>70</v>
      </c>
      <c r="S10" s="46">
        <f>SUM(S2:S9)</f>
        <v>0</v>
      </c>
      <c r="X10" s="159" t="s">
        <v>175</v>
      </c>
      <c r="Y10" s="160">
        <f>COUNTIFS($AZ:$AZ,"="&amp;10)</f>
        <v>0</v>
      </c>
    </row>
    <row r="11" spans="1:52">
      <c r="X11" s="159" t="s">
        <v>176</v>
      </c>
      <c r="Y11" s="160">
        <f>COUNTIFS($AZ:$AZ,"="&amp;11)</f>
        <v>0</v>
      </c>
    </row>
    <row r="12" spans="1:52">
      <c r="X12" s="159" t="s">
        <v>177</v>
      </c>
      <c r="Y12" s="160">
        <f>COUNTIFS($AZ:$AZ,"="&amp;12)</f>
        <v>0</v>
      </c>
    </row>
    <row r="13" spans="1:52">
      <c r="D13" s="41"/>
    </row>
    <row r="14" spans="1:52">
      <c r="E14" s="181" t="s">
        <v>38</v>
      </c>
      <c r="F14" s="182" t="s">
        <v>39</v>
      </c>
      <c r="G14" s="183" t="s">
        <v>4</v>
      </c>
      <c r="H14" s="183" t="s">
        <v>41</v>
      </c>
      <c r="I14" s="183" t="s">
        <v>77</v>
      </c>
      <c r="J14" s="183" t="s">
        <v>78</v>
      </c>
      <c r="K14" s="183" t="s">
        <v>79</v>
      </c>
      <c r="L14" s="183" t="s">
        <v>80</v>
      </c>
      <c r="M14" s="183" t="s">
        <v>42</v>
      </c>
      <c r="N14" s="183" t="s">
        <v>43</v>
      </c>
      <c r="O14" s="183" t="s">
        <v>31</v>
      </c>
      <c r="P14" s="183" t="s">
        <v>40</v>
      </c>
      <c r="Q14" s="183" t="s">
        <v>84</v>
      </c>
      <c r="R14" s="183" t="s">
        <v>85</v>
      </c>
      <c r="S14" s="183" t="s">
        <v>45</v>
      </c>
      <c r="T14" s="183" t="s">
        <v>86</v>
      </c>
      <c r="U14" s="183" t="s">
        <v>46</v>
      </c>
      <c r="V14" s="183" t="s">
        <v>44</v>
      </c>
      <c r="W14" s="183" t="s">
        <v>2</v>
      </c>
      <c r="X14" s="183" t="s">
        <v>3</v>
      </c>
      <c r="Y14" s="183" t="s">
        <v>87</v>
      </c>
      <c r="Z14" s="183" t="s">
        <v>88</v>
      </c>
      <c r="AA14" s="183" t="s">
        <v>89</v>
      </c>
      <c r="AB14" s="183" t="s">
        <v>90</v>
      </c>
      <c r="AC14" s="183" t="s">
        <v>91</v>
      </c>
      <c r="AD14" s="280" t="s">
        <v>92</v>
      </c>
      <c r="AE14" s="280" t="s">
        <v>134</v>
      </c>
      <c r="AF14" s="280" t="s">
        <v>135</v>
      </c>
      <c r="AG14" s="184" t="s">
        <v>47</v>
      </c>
      <c r="AH14" s="184" t="s">
        <v>93</v>
      </c>
      <c r="AI14" s="184" t="s">
        <v>84</v>
      </c>
      <c r="AJ14" s="184" t="s">
        <v>94</v>
      </c>
      <c r="AK14" s="184" t="s">
        <v>95</v>
      </c>
      <c r="AL14" s="280" t="s">
        <v>50</v>
      </c>
      <c r="AM14" s="508" t="s">
        <v>48</v>
      </c>
      <c r="AN14" s="509"/>
      <c r="AO14" s="509"/>
      <c r="AP14" s="509"/>
      <c r="AQ14" s="510"/>
      <c r="AR14" s="508" t="s">
        <v>49</v>
      </c>
      <c r="AS14" s="511"/>
      <c r="AT14" s="511"/>
      <c r="AU14" s="511"/>
      <c r="AV14" s="512"/>
      <c r="AW14" s="152"/>
      <c r="AX14" s="152"/>
      <c r="AY14" s="152"/>
      <c r="AZ14" s="152"/>
    </row>
    <row r="15" spans="1:52" ht="24.75" customHeight="1">
      <c r="E15" s="227"/>
      <c r="F15" s="228"/>
      <c r="G15" s="229"/>
      <c r="H15" s="230" t="s">
        <v>193</v>
      </c>
      <c r="I15" s="230"/>
      <c r="J15" s="230"/>
      <c r="K15" s="230"/>
      <c r="L15" s="230"/>
      <c r="M15" s="230" t="s">
        <v>0</v>
      </c>
      <c r="N15" s="230" t="s">
        <v>0</v>
      </c>
      <c r="O15" s="230" t="s">
        <v>0</v>
      </c>
      <c r="P15" s="230" t="s">
        <v>0</v>
      </c>
      <c r="Q15" s="230" t="s">
        <v>0</v>
      </c>
      <c r="R15" s="230" t="s">
        <v>0</v>
      </c>
      <c r="S15" s="230" t="s">
        <v>140</v>
      </c>
      <c r="T15" s="230" t="s">
        <v>0</v>
      </c>
      <c r="U15" s="230" t="s">
        <v>0</v>
      </c>
      <c r="V15" s="230" t="s">
        <v>0</v>
      </c>
      <c r="W15" s="230" t="s">
        <v>151</v>
      </c>
      <c r="X15" s="230" t="s">
        <v>152</v>
      </c>
      <c r="Y15" s="230"/>
      <c r="Z15" s="230"/>
      <c r="AA15" s="230" t="s">
        <v>0</v>
      </c>
      <c r="AB15" s="230" t="s">
        <v>0</v>
      </c>
      <c r="AC15" s="230"/>
      <c r="AD15" s="230"/>
      <c r="AE15" s="230"/>
      <c r="AF15" s="230"/>
      <c r="AG15" s="231"/>
      <c r="AH15" s="231"/>
      <c r="AI15" s="231"/>
      <c r="AJ15" s="231"/>
      <c r="AK15" s="231"/>
      <c r="AL15" s="231"/>
      <c r="AM15" s="232" t="s">
        <v>36</v>
      </c>
      <c r="AN15" s="233" t="s">
        <v>194</v>
      </c>
      <c r="AO15" s="232" t="s">
        <v>52</v>
      </c>
      <c r="AP15" s="233" t="s">
        <v>53</v>
      </c>
      <c r="AQ15" s="232" t="s">
        <v>51</v>
      </c>
      <c r="AR15" s="234" t="s">
        <v>36</v>
      </c>
      <c r="AS15" s="234" t="s">
        <v>194</v>
      </c>
      <c r="AT15" s="235" t="s">
        <v>54</v>
      </c>
      <c r="AU15" s="235" t="s">
        <v>53</v>
      </c>
      <c r="AV15" s="234" t="s">
        <v>51</v>
      </c>
      <c r="AW15" s="153" t="s">
        <v>150</v>
      </c>
      <c r="AX15" s="157" t="s">
        <v>164</v>
      </c>
      <c r="AY15" s="157" t="s">
        <v>165</v>
      </c>
      <c r="AZ15" s="153" t="s">
        <v>162</v>
      </c>
    </row>
    <row r="16" spans="1:52" ht="19.95" customHeight="1">
      <c r="E16" s="236"/>
      <c r="F16" s="237"/>
      <c r="G16" s="238"/>
      <c r="H16" s="238"/>
      <c r="I16" s="186"/>
      <c r="J16" s="186"/>
      <c r="K16" s="237"/>
      <c r="L16" s="237"/>
      <c r="M16" s="237"/>
      <c r="N16" s="239"/>
      <c r="O16" s="239"/>
      <c r="P16" s="239"/>
      <c r="Q16" s="186"/>
      <c r="R16" s="186"/>
      <c r="S16" s="240"/>
      <c r="T16" s="240"/>
      <c r="U16" s="240"/>
      <c r="V16" s="240"/>
      <c r="W16" s="240"/>
      <c r="X16" s="240"/>
      <c r="Y16" s="241"/>
      <c r="Z16" s="241"/>
      <c r="AA16" s="240"/>
      <c r="AB16" s="240"/>
      <c r="AC16" s="241"/>
      <c r="AD16" s="241"/>
      <c r="AE16" s="241"/>
      <c r="AF16" s="242"/>
      <c r="AG16" s="241"/>
      <c r="AH16" s="241"/>
      <c r="AI16" s="241"/>
      <c r="AJ16" s="241"/>
      <c r="AK16" s="241"/>
      <c r="AL16" s="243"/>
      <c r="AM16" s="237"/>
      <c r="AN16" s="244"/>
      <c r="AO16" s="245"/>
      <c r="AP16" s="237"/>
      <c r="AQ16" s="186"/>
      <c r="AR16" s="238"/>
      <c r="AS16" s="246"/>
      <c r="AT16" s="238"/>
      <c r="AU16" s="243"/>
      <c r="AV16" s="247"/>
      <c r="AW16" s="187"/>
      <c r="AX16" s="187"/>
      <c r="AY16" s="187"/>
      <c r="AZ16" s="187"/>
    </row>
    <row r="17" spans="5:52" ht="19.95" customHeight="1">
      <c r="E17" s="236"/>
      <c r="F17" s="237"/>
      <c r="G17" s="238"/>
      <c r="H17" s="238"/>
      <c r="I17" s="237"/>
      <c r="J17" s="237"/>
      <c r="K17" s="237"/>
      <c r="L17" s="237"/>
      <c r="M17" s="237"/>
      <c r="N17" s="239"/>
      <c r="O17" s="239"/>
      <c r="P17" s="239"/>
      <c r="Q17" s="237"/>
      <c r="R17" s="237"/>
      <c r="S17" s="240"/>
      <c r="T17" s="240"/>
      <c r="U17" s="240"/>
      <c r="V17" s="240"/>
      <c r="W17" s="240"/>
      <c r="X17" s="240"/>
      <c r="Y17" s="241"/>
      <c r="Z17" s="241"/>
      <c r="AA17" s="240"/>
      <c r="AB17" s="240"/>
      <c r="AC17" s="241"/>
      <c r="AD17" s="241"/>
      <c r="AE17" s="241"/>
      <c r="AF17" s="242"/>
      <c r="AG17" s="241"/>
      <c r="AH17" s="241"/>
      <c r="AI17" s="241"/>
      <c r="AJ17" s="241"/>
      <c r="AK17" s="241"/>
      <c r="AL17" s="243"/>
      <c r="AM17" s="237"/>
      <c r="AN17" s="244"/>
      <c r="AO17" s="245"/>
      <c r="AP17" s="237"/>
      <c r="AQ17" s="186"/>
      <c r="AR17" s="238"/>
      <c r="AS17" s="246"/>
      <c r="AT17" s="238"/>
      <c r="AU17" s="243"/>
      <c r="AV17" s="247"/>
      <c r="AW17" s="187"/>
      <c r="AX17" s="187"/>
      <c r="AY17" s="187"/>
      <c r="AZ17" s="187"/>
    </row>
    <row r="18" spans="5:52" ht="19.95" customHeight="1">
      <c r="E18" s="236"/>
      <c r="F18" s="237"/>
      <c r="G18" s="238"/>
      <c r="H18" s="238"/>
      <c r="I18" s="237"/>
      <c r="J18" s="237"/>
      <c r="K18" s="237"/>
      <c r="L18" s="237"/>
      <c r="M18" s="237"/>
      <c r="N18" s="239"/>
      <c r="O18" s="239"/>
      <c r="P18" s="239"/>
      <c r="Q18" s="237"/>
      <c r="R18" s="237"/>
      <c r="S18" s="240"/>
      <c r="T18" s="240"/>
      <c r="U18" s="240"/>
      <c r="V18" s="240"/>
      <c r="W18" s="240"/>
      <c r="X18" s="240"/>
      <c r="Y18" s="241"/>
      <c r="Z18" s="241"/>
      <c r="AA18" s="240"/>
      <c r="AB18" s="240"/>
      <c r="AC18" s="241"/>
      <c r="AD18" s="241"/>
      <c r="AE18" s="241"/>
      <c r="AF18" s="242"/>
      <c r="AG18" s="241"/>
      <c r="AH18" s="241"/>
      <c r="AI18" s="241"/>
      <c r="AJ18" s="241"/>
      <c r="AK18" s="241"/>
      <c r="AL18" s="243"/>
      <c r="AM18" s="237"/>
      <c r="AN18" s="244"/>
      <c r="AO18" s="245"/>
      <c r="AP18" s="237"/>
      <c r="AQ18" s="188"/>
      <c r="AR18" s="243"/>
      <c r="AS18" s="243"/>
      <c r="AT18" s="238"/>
      <c r="AU18" s="243"/>
      <c r="AV18" s="243"/>
      <c r="AW18" s="187"/>
      <c r="AX18" s="187"/>
      <c r="AY18" s="187"/>
      <c r="AZ18" s="187"/>
    </row>
    <row r="19" spans="5:52" ht="19.95" customHeight="1">
      <c r="E19" s="189"/>
      <c r="F19" s="190"/>
      <c r="G19" s="191"/>
      <c r="H19" s="191"/>
      <c r="I19" s="190"/>
      <c r="J19" s="190"/>
      <c r="K19" s="190"/>
      <c r="L19" s="190"/>
      <c r="M19" s="190"/>
      <c r="N19" s="192"/>
      <c r="O19" s="192"/>
      <c r="P19" s="192"/>
      <c r="Q19" s="190"/>
      <c r="R19" s="190"/>
      <c r="S19" s="193"/>
      <c r="T19" s="193"/>
      <c r="U19" s="193"/>
      <c r="V19" s="193"/>
      <c r="W19" s="193"/>
      <c r="X19" s="193"/>
      <c r="Y19" s="194"/>
      <c r="Z19" s="194"/>
      <c r="AA19" s="193"/>
      <c r="AB19" s="193"/>
      <c r="AC19" s="194"/>
      <c r="AD19" s="194"/>
      <c r="AE19" s="194"/>
      <c r="AF19" s="195"/>
      <c r="AG19" s="194"/>
      <c r="AH19" s="194"/>
      <c r="AI19" s="194"/>
      <c r="AJ19" s="194"/>
      <c r="AK19" s="194"/>
      <c r="AL19" s="196"/>
      <c r="AM19" s="190"/>
      <c r="AN19" s="197"/>
      <c r="AO19" s="198"/>
      <c r="AP19" s="190"/>
      <c r="AQ19" s="190"/>
      <c r="AR19" s="196"/>
      <c r="AS19" s="196"/>
      <c r="AT19" s="191"/>
      <c r="AU19" s="196"/>
      <c r="AV19" s="196"/>
      <c r="AW19" s="199"/>
      <c r="AX19" s="199"/>
      <c r="AY19" s="199"/>
      <c r="AZ19" s="199"/>
    </row>
    <row r="20" spans="5:52" ht="19.95" customHeight="1">
      <c r="E20" s="189"/>
      <c r="F20" s="190"/>
      <c r="G20" s="191"/>
      <c r="H20" s="191"/>
      <c r="I20" s="190"/>
      <c r="J20" s="190"/>
      <c r="K20" s="190"/>
      <c r="L20" s="190"/>
      <c r="M20" s="190"/>
      <c r="N20" s="192"/>
      <c r="O20" s="192"/>
      <c r="P20" s="192"/>
      <c r="Q20" s="190"/>
      <c r="R20" s="190"/>
      <c r="S20" s="193"/>
      <c r="T20" s="193"/>
      <c r="U20" s="193"/>
      <c r="V20" s="193"/>
      <c r="W20" s="193"/>
      <c r="X20" s="193"/>
      <c r="Y20" s="194"/>
      <c r="Z20" s="194"/>
      <c r="AA20" s="193"/>
      <c r="AB20" s="193"/>
      <c r="AC20" s="194"/>
      <c r="AD20" s="194"/>
      <c r="AE20" s="194"/>
      <c r="AF20" s="195"/>
      <c r="AG20" s="194"/>
      <c r="AH20" s="194"/>
      <c r="AI20" s="194"/>
      <c r="AJ20" s="194"/>
      <c r="AK20" s="194"/>
      <c r="AL20" s="196"/>
      <c r="AM20" s="190"/>
      <c r="AN20" s="197"/>
      <c r="AO20" s="198"/>
      <c r="AP20" s="190"/>
      <c r="AQ20" s="190"/>
      <c r="AR20" s="196"/>
      <c r="AS20" s="196"/>
      <c r="AT20" s="191"/>
      <c r="AU20" s="196"/>
      <c r="AV20" s="196"/>
      <c r="AW20" s="199"/>
      <c r="AX20" s="199"/>
      <c r="AY20" s="199"/>
      <c r="AZ20" s="199"/>
    </row>
    <row r="21" spans="5:52" ht="19.95" customHeight="1">
      <c r="E21" s="236"/>
      <c r="F21" s="237"/>
      <c r="G21" s="238"/>
      <c r="H21" s="238"/>
      <c r="I21" s="237"/>
      <c r="J21" s="237"/>
      <c r="K21" s="237"/>
      <c r="L21" s="237"/>
      <c r="M21" s="237"/>
      <c r="N21" s="239"/>
      <c r="O21" s="239"/>
      <c r="P21" s="239"/>
      <c r="Q21" s="237"/>
      <c r="R21" s="186"/>
      <c r="S21" s="240"/>
      <c r="T21" s="240"/>
      <c r="U21" s="240"/>
      <c r="V21" s="240"/>
      <c r="W21" s="240"/>
      <c r="X21" s="240"/>
      <c r="Y21" s="241"/>
      <c r="Z21" s="241"/>
      <c r="AA21" s="240"/>
      <c r="AB21" s="240"/>
      <c r="AC21" s="241"/>
      <c r="AD21" s="241"/>
      <c r="AE21" s="241"/>
      <c r="AF21" s="242"/>
      <c r="AG21" s="241"/>
      <c r="AH21" s="241"/>
      <c r="AI21" s="241"/>
      <c r="AJ21" s="241"/>
      <c r="AK21" s="241"/>
      <c r="AL21" s="243"/>
      <c r="AM21" s="237"/>
      <c r="AN21" s="244"/>
      <c r="AO21" s="245"/>
      <c r="AP21" s="237"/>
      <c r="AQ21" s="281"/>
      <c r="AR21" s="243"/>
      <c r="AS21" s="243"/>
      <c r="AT21" s="238"/>
      <c r="AU21" s="243"/>
      <c r="AV21" s="243"/>
      <c r="AW21" s="187"/>
      <c r="AX21" s="187"/>
      <c r="AY21" s="187"/>
      <c r="AZ21" s="187"/>
    </row>
    <row r="22" spans="5:52" ht="19.95" customHeight="1">
      <c r="E22" s="189"/>
      <c r="F22" s="190"/>
      <c r="G22" s="191"/>
      <c r="H22" s="191"/>
      <c r="I22" s="190"/>
      <c r="J22" s="190"/>
      <c r="K22" s="190"/>
      <c r="L22" s="190"/>
      <c r="M22" s="190"/>
      <c r="N22" s="192"/>
      <c r="O22" s="192"/>
      <c r="P22" s="192"/>
      <c r="Q22" s="190"/>
      <c r="R22" s="190"/>
      <c r="S22" s="193"/>
      <c r="T22" s="193"/>
      <c r="U22" s="193"/>
      <c r="V22" s="193"/>
      <c r="W22" s="193"/>
      <c r="X22" s="193"/>
      <c r="Y22" s="194"/>
      <c r="Z22" s="194"/>
      <c r="AA22" s="193"/>
      <c r="AB22" s="193"/>
      <c r="AC22" s="194"/>
      <c r="AD22" s="194"/>
      <c r="AE22" s="194"/>
      <c r="AF22" s="195"/>
      <c r="AG22" s="194"/>
      <c r="AH22" s="194"/>
      <c r="AI22" s="194"/>
      <c r="AJ22" s="194"/>
      <c r="AK22" s="194"/>
      <c r="AL22" s="196"/>
      <c r="AM22" s="190"/>
      <c r="AN22" s="197"/>
      <c r="AO22" s="198"/>
      <c r="AP22" s="190"/>
      <c r="AQ22" s="190"/>
      <c r="AR22" s="196"/>
      <c r="AS22" s="196"/>
      <c r="AT22" s="191"/>
      <c r="AU22" s="196"/>
      <c r="AV22" s="196"/>
      <c r="AW22" s="199"/>
      <c r="AX22" s="199"/>
      <c r="AY22" s="199"/>
      <c r="AZ22" s="199"/>
    </row>
    <row r="23" spans="5:52" ht="19.95" customHeight="1">
      <c r="E23" s="236"/>
      <c r="F23" s="237"/>
      <c r="G23" s="238"/>
      <c r="H23" s="238"/>
      <c r="I23" s="186"/>
      <c r="J23" s="186"/>
      <c r="K23" s="237"/>
      <c r="L23" s="237"/>
      <c r="M23" s="237"/>
      <c r="N23" s="239"/>
      <c r="O23" s="239"/>
      <c r="P23" s="239"/>
      <c r="Q23" s="237"/>
      <c r="R23" s="186"/>
      <c r="S23" s="240"/>
      <c r="T23" s="240"/>
      <c r="U23" s="240"/>
      <c r="V23" s="240"/>
      <c r="W23" s="240"/>
      <c r="X23" s="240"/>
      <c r="Y23" s="241"/>
      <c r="Z23" s="241"/>
      <c r="AA23" s="240"/>
      <c r="AB23" s="240"/>
      <c r="AC23" s="241"/>
      <c r="AD23" s="241"/>
      <c r="AE23" s="241"/>
      <c r="AF23" s="242"/>
      <c r="AG23" s="241"/>
      <c r="AH23" s="241"/>
      <c r="AI23" s="241"/>
      <c r="AJ23" s="241"/>
      <c r="AK23" s="241"/>
      <c r="AL23" s="243"/>
      <c r="AM23" s="237"/>
      <c r="AN23" s="244"/>
      <c r="AO23" s="245"/>
      <c r="AP23" s="237"/>
      <c r="AQ23" s="200"/>
      <c r="AR23" s="243"/>
      <c r="AS23" s="243"/>
      <c r="AT23" s="238"/>
      <c r="AU23" s="243"/>
      <c r="AV23" s="243"/>
      <c r="AW23" s="187"/>
      <c r="AX23" s="187"/>
      <c r="AY23" s="187"/>
      <c r="AZ23" s="187"/>
    </row>
    <row r="24" spans="5:52" ht="19.95" customHeight="1">
      <c r="E24" s="189"/>
      <c r="F24" s="190"/>
      <c r="G24" s="191"/>
      <c r="H24" s="191"/>
      <c r="I24" s="190"/>
      <c r="J24" s="190"/>
      <c r="K24" s="190"/>
      <c r="L24" s="190"/>
      <c r="M24" s="190"/>
      <c r="N24" s="192"/>
      <c r="O24" s="192"/>
      <c r="P24" s="192"/>
      <c r="Q24" s="190"/>
      <c r="R24" s="190"/>
      <c r="S24" s="193"/>
      <c r="T24" s="193"/>
      <c r="U24" s="193"/>
      <c r="V24" s="193"/>
      <c r="W24" s="193"/>
      <c r="X24" s="193"/>
      <c r="Y24" s="194"/>
      <c r="Z24" s="194"/>
      <c r="AA24" s="193"/>
      <c r="AB24" s="193"/>
      <c r="AC24" s="194"/>
      <c r="AD24" s="194"/>
      <c r="AE24" s="194"/>
      <c r="AF24" s="195"/>
      <c r="AG24" s="194"/>
      <c r="AH24" s="194"/>
      <c r="AI24" s="194"/>
      <c r="AJ24" s="194"/>
      <c r="AK24" s="194"/>
      <c r="AL24" s="196"/>
      <c r="AM24" s="190"/>
      <c r="AN24" s="197"/>
      <c r="AO24" s="198"/>
      <c r="AP24" s="190"/>
      <c r="AQ24" s="190"/>
      <c r="AR24" s="196"/>
      <c r="AS24" s="196"/>
      <c r="AT24" s="191"/>
      <c r="AU24" s="196"/>
      <c r="AV24" s="196"/>
      <c r="AW24" s="199"/>
      <c r="AX24" s="199"/>
      <c r="AY24" s="199"/>
      <c r="AZ24" s="199"/>
    </row>
    <row r="25" spans="5:52" ht="19.95" customHeight="1">
      <c r="E25" s="248"/>
      <c r="F25" s="249"/>
      <c r="G25" s="250"/>
      <c r="H25" s="250"/>
      <c r="I25" s="249"/>
      <c r="J25" s="249"/>
      <c r="K25" s="249"/>
      <c r="L25" s="249"/>
      <c r="M25" s="249"/>
      <c r="N25" s="249"/>
      <c r="O25" s="251"/>
      <c r="P25" s="249"/>
      <c r="Q25" s="249"/>
      <c r="R25" s="249"/>
      <c r="S25" s="252"/>
      <c r="T25" s="252"/>
      <c r="U25" s="252"/>
      <c r="V25" s="252"/>
      <c r="W25" s="252"/>
      <c r="X25" s="252"/>
      <c r="Y25" s="253"/>
      <c r="Z25" s="253"/>
      <c r="AA25" s="252"/>
      <c r="AB25" s="252"/>
      <c r="AC25" s="253"/>
      <c r="AD25" s="253"/>
      <c r="AE25" s="253"/>
      <c r="AF25" s="254"/>
      <c r="AG25" s="253"/>
      <c r="AH25" s="253"/>
      <c r="AI25" s="253"/>
      <c r="AJ25" s="253"/>
      <c r="AK25" s="253"/>
      <c r="AL25" s="255"/>
      <c r="AM25" s="249"/>
      <c r="AN25" s="256"/>
      <c r="AO25" s="257"/>
      <c r="AP25" s="249"/>
      <c r="AQ25" s="202"/>
      <c r="AR25" s="255"/>
      <c r="AS25" s="255"/>
      <c r="AT25" s="250"/>
      <c r="AU25" s="255"/>
      <c r="AV25" s="255"/>
      <c r="AW25" s="174"/>
      <c r="AX25" s="174"/>
      <c r="AY25" s="174"/>
      <c r="AZ25" s="174"/>
    </row>
    <row r="26" spans="5:52" ht="19.95" customHeight="1">
      <c r="E26" s="248"/>
      <c r="F26" s="249"/>
      <c r="G26" s="250"/>
      <c r="H26" s="250"/>
      <c r="I26" s="249"/>
      <c r="J26" s="249"/>
      <c r="K26" s="249"/>
      <c r="L26" s="249"/>
      <c r="M26" s="249"/>
      <c r="N26" s="251"/>
      <c r="O26" s="251"/>
      <c r="P26" s="251"/>
      <c r="Q26" s="258"/>
      <c r="R26" s="249"/>
      <c r="S26" s="252"/>
      <c r="T26" s="252"/>
      <c r="U26" s="252"/>
      <c r="V26" s="252"/>
      <c r="W26" s="252"/>
      <c r="X26" s="252"/>
      <c r="Y26" s="253"/>
      <c r="Z26" s="253"/>
      <c r="AA26" s="252"/>
      <c r="AB26" s="252"/>
      <c r="AC26" s="253"/>
      <c r="AD26" s="253"/>
      <c r="AE26" s="253"/>
      <c r="AF26" s="254"/>
      <c r="AG26" s="253"/>
      <c r="AH26" s="253"/>
      <c r="AI26" s="253"/>
      <c r="AJ26" s="253"/>
      <c r="AK26" s="253"/>
      <c r="AL26" s="255"/>
      <c r="AM26" s="249"/>
      <c r="AN26" s="256"/>
      <c r="AO26" s="257"/>
      <c r="AP26" s="249"/>
      <c r="AQ26" s="203"/>
      <c r="AR26" s="255"/>
      <c r="AS26" s="255"/>
      <c r="AT26" s="250"/>
      <c r="AU26" s="255"/>
      <c r="AV26" s="255"/>
      <c r="AW26" s="174"/>
      <c r="AX26" s="174"/>
      <c r="AY26" s="174"/>
      <c r="AZ26" s="174"/>
    </row>
    <row r="27" spans="5:52" ht="19.95" customHeight="1">
      <c r="E27" s="204"/>
      <c r="F27" s="205"/>
      <c r="G27" s="206"/>
      <c r="H27" s="206"/>
      <c r="I27" s="205"/>
      <c r="J27" s="205"/>
      <c r="K27" s="205"/>
      <c r="L27" s="205"/>
      <c r="M27" s="205"/>
      <c r="N27" s="207"/>
      <c r="O27" s="207"/>
      <c r="P27" s="207"/>
      <c r="Q27" s="208"/>
      <c r="R27" s="205"/>
      <c r="S27" s="209"/>
      <c r="T27" s="209"/>
      <c r="U27" s="209"/>
      <c r="V27" s="209"/>
      <c r="W27" s="209"/>
      <c r="X27" s="209"/>
      <c r="Y27" s="210"/>
      <c r="Z27" s="210"/>
      <c r="AA27" s="209"/>
      <c r="AB27" s="209"/>
      <c r="AC27" s="210"/>
      <c r="AD27" s="210"/>
      <c r="AE27" s="210"/>
      <c r="AF27" s="211"/>
      <c r="AG27" s="210"/>
      <c r="AH27" s="210"/>
      <c r="AI27" s="210"/>
      <c r="AJ27" s="210"/>
      <c r="AK27" s="210"/>
      <c r="AL27" s="212"/>
      <c r="AM27" s="205"/>
      <c r="AN27" s="213"/>
      <c r="AO27" s="214"/>
      <c r="AP27" s="190"/>
      <c r="AQ27" s="205"/>
      <c r="AR27" s="212"/>
      <c r="AS27" s="212"/>
      <c r="AT27" s="206"/>
      <c r="AU27" s="212"/>
      <c r="AV27" s="212"/>
      <c r="AW27" s="215"/>
      <c r="AX27" s="215"/>
      <c r="AY27" s="215"/>
      <c r="AZ27" s="215"/>
    </row>
    <row r="28" spans="5:52" ht="19.95" customHeight="1">
      <c r="E28" s="236"/>
      <c r="F28" s="237"/>
      <c r="G28" s="238"/>
      <c r="H28" s="238"/>
      <c r="I28" s="186"/>
      <c r="J28" s="186"/>
      <c r="K28" s="237"/>
      <c r="L28" s="237"/>
      <c r="M28" s="237"/>
      <c r="N28" s="239"/>
      <c r="O28" s="239"/>
      <c r="P28" s="239"/>
      <c r="Q28" s="216"/>
      <c r="R28" s="186"/>
      <c r="S28" s="240"/>
      <c r="T28" s="240"/>
      <c r="U28" s="240"/>
      <c r="V28" s="240"/>
      <c r="W28" s="240"/>
      <c r="X28" s="240"/>
      <c r="Y28" s="241"/>
      <c r="Z28" s="241"/>
      <c r="AA28" s="240"/>
      <c r="AB28" s="240"/>
      <c r="AC28" s="241"/>
      <c r="AD28" s="241"/>
      <c r="AE28" s="241"/>
      <c r="AF28" s="242"/>
      <c r="AG28" s="241"/>
      <c r="AH28" s="241"/>
      <c r="AI28" s="241"/>
      <c r="AJ28" s="241"/>
      <c r="AK28" s="241"/>
      <c r="AL28" s="243"/>
      <c r="AM28" s="237"/>
      <c r="AN28" s="244"/>
      <c r="AO28" s="245"/>
      <c r="AP28" s="237"/>
      <c r="AQ28" s="186"/>
      <c r="AR28" s="243"/>
      <c r="AS28" s="243"/>
      <c r="AT28" s="238"/>
      <c r="AU28" s="243"/>
      <c r="AV28" s="243"/>
      <c r="AW28" s="187"/>
      <c r="AX28" s="187"/>
      <c r="AY28" s="217"/>
      <c r="AZ28" s="187"/>
    </row>
    <row r="29" spans="5:52" ht="19.95" customHeight="1">
      <c r="E29" s="204"/>
      <c r="F29" s="205"/>
      <c r="G29" s="206"/>
      <c r="H29" s="206"/>
      <c r="I29" s="205"/>
      <c r="J29" s="205"/>
      <c r="K29" s="205"/>
      <c r="L29" s="205"/>
      <c r="M29" s="205"/>
      <c r="N29" s="207"/>
      <c r="O29" s="207"/>
      <c r="P29" s="207"/>
      <c r="Q29" s="208"/>
      <c r="R29" s="205"/>
      <c r="S29" s="209"/>
      <c r="T29" s="209"/>
      <c r="U29" s="209"/>
      <c r="V29" s="209"/>
      <c r="W29" s="209"/>
      <c r="X29" s="209"/>
      <c r="Y29" s="210"/>
      <c r="Z29" s="210"/>
      <c r="AA29" s="209"/>
      <c r="AB29" s="209"/>
      <c r="AC29" s="210"/>
      <c r="AD29" s="210"/>
      <c r="AE29" s="210"/>
      <c r="AF29" s="211"/>
      <c r="AG29" s="210"/>
      <c r="AH29" s="210"/>
      <c r="AI29" s="210"/>
      <c r="AJ29" s="210"/>
      <c r="AK29" s="210"/>
      <c r="AL29" s="212"/>
      <c r="AM29" s="205"/>
      <c r="AN29" s="213"/>
      <c r="AO29" s="214"/>
      <c r="AP29" s="190"/>
      <c r="AQ29" s="205"/>
      <c r="AR29" s="212"/>
      <c r="AS29" s="212"/>
      <c r="AT29" s="206"/>
      <c r="AU29" s="212"/>
      <c r="AV29" s="212"/>
      <c r="AW29" s="215"/>
      <c r="AX29" s="215"/>
      <c r="AY29" s="215"/>
      <c r="AZ29" s="215"/>
    </row>
    <row r="30" spans="5:52" ht="19.95" customHeight="1">
      <c r="E30" s="236"/>
      <c r="F30" s="237"/>
      <c r="G30" s="238"/>
      <c r="H30" s="238"/>
      <c r="I30" s="186"/>
      <c r="J30" s="186"/>
      <c r="K30" s="237"/>
      <c r="L30" s="237"/>
      <c r="M30" s="237"/>
      <c r="N30" s="239"/>
      <c r="O30" s="239"/>
      <c r="P30" s="239"/>
      <c r="Q30" s="186"/>
      <c r="R30" s="186"/>
      <c r="S30" s="240"/>
      <c r="T30" s="240"/>
      <c r="U30" s="240"/>
      <c r="V30" s="240"/>
      <c r="W30" s="240"/>
      <c r="X30" s="240"/>
      <c r="Y30" s="241"/>
      <c r="Z30" s="241"/>
      <c r="AA30" s="240"/>
      <c r="AB30" s="240"/>
      <c r="AC30" s="241"/>
      <c r="AD30" s="241"/>
      <c r="AE30" s="241"/>
      <c r="AF30" s="242"/>
      <c r="AG30" s="241"/>
      <c r="AH30" s="241"/>
      <c r="AI30" s="241"/>
      <c r="AJ30" s="241"/>
      <c r="AK30" s="241"/>
      <c r="AL30" s="243"/>
      <c r="AM30" s="237"/>
      <c r="AN30" s="244"/>
      <c r="AO30" s="245"/>
      <c r="AP30" s="237"/>
      <c r="AQ30" s="186"/>
      <c r="AR30" s="243"/>
      <c r="AS30" s="243"/>
      <c r="AT30" s="238"/>
      <c r="AU30" s="243"/>
      <c r="AV30" s="243"/>
      <c r="AW30" s="187"/>
      <c r="AX30" s="187"/>
      <c r="AY30" s="217"/>
      <c r="AZ30" s="187"/>
    </row>
    <row r="31" spans="5:52" ht="19.95" customHeight="1">
      <c r="E31" s="204"/>
      <c r="F31" s="205"/>
      <c r="G31" s="206"/>
      <c r="H31" s="206"/>
      <c r="I31" s="205"/>
      <c r="J31" s="205"/>
      <c r="K31" s="205"/>
      <c r="L31" s="205"/>
      <c r="M31" s="205"/>
      <c r="N31" s="207"/>
      <c r="O31" s="207"/>
      <c r="P31" s="207"/>
      <c r="Q31" s="205"/>
      <c r="R31" s="205"/>
      <c r="S31" s="209"/>
      <c r="T31" s="209"/>
      <c r="U31" s="209"/>
      <c r="V31" s="209"/>
      <c r="W31" s="209"/>
      <c r="X31" s="209"/>
      <c r="Y31" s="210"/>
      <c r="Z31" s="210"/>
      <c r="AA31" s="209"/>
      <c r="AB31" s="209"/>
      <c r="AC31" s="210"/>
      <c r="AD31" s="210"/>
      <c r="AE31" s="210"/>
      <c r="AF31" s="211"/>
      <c r="AG31" s="210"/>
      <c r="AH31" s="210"/>
      <c r="AI31" s="210"/>
      <c r="AJ31" s="210"/>
      <c r="AK31" s="210"/>
      <c r="AL31" s="212"/>
      <c r="AM31" s="205"/>
      <c r="AN31" s="213"/>
      <c r="AO31" s="214"/>
      <c r="AP31" s="190"/>
      <c r="AQ31" s="205"/>
      <c r="AR31" s="212"/>
      <c r="AS31" s="212"/>
      <c r="AT31" s="206"/>
      <c r="AU31" s="212"/>
      <c r="AV31" s="212"/>
      <c r="AW31" s="215"/>
      <c r="AX31" s="215"/>
      <c r="AY31" s="215"/>
      <c r="AZ31" s="215"/>
    </row>
    <row r="32" spans="5:52" ht="19.95" customHeight="1">
      <c r="E32" s="236"/>
      <c r="F32" s="237"/>
      <c r="G32" s="238"/>
      <c r="H32" s="238"/>
      <c r="I32" s="186"/>
      <c r="J32" s="186"/>
      <c r="K32" s="237"/>
      <c r="L32" s="237"/>
      <c r="M32" s="237"/>
      <c r="N32" s="239"/>
      <c r="O32" s="239"/>
      <c r="P32" s="239"/>
      <c r="Q32" s="186"/>
      <c r="R32" s="186"/>
      <c r="S32" s="240"/>
      <c r="T32" s="240"/>
      <c r="U32" s="240"/>
      <c r="V32" s="240"/>
      <c r="W32" s="240"/>
      <c r="X32" s="240"/>
      <c r="Y32" s="241"/>
      <c r="Z32" s="241"/>
      <c r="AA32" s="240"/>
      <c r="AB32" s="240"/>
      <c r="AC32" s="241"/>
      <c r="AD32" s="241"/>
      <c r="AE32" s="241"/>
      <c r="AF32" s="242"/>
      <c r="AG32" s="241"/>
      <c r="AH32" s="241"/>
      <c r="AI32" s="241"/>
      <c r="AJ32" s="241"/>
      <c r="AK32" s="241"/>
      <c r="AL32" s="243"/>
      <c r="AM32" s="237"/>
      <c r="AN32" s="244"/>
      <c r="AO32" s="245"/>
      <c r="AP32" s="237"/>
      <c r="AQ32" s="186"/>
      <c r="AR32" s="243"/>
      <c r="AS32" s="243"/>
      <c r="AT32" s="238"/>
      <c r="AU32" s="243"/>
      <c r="AV32" s="243"/>
      <c r="AW32" s="187"/>
      <c r="AX32" s="187"/>
      <c r="AY32" s="217"/>
      <c r="AZ32" s="187"/>
    </row>
    <row r="33" spans="5:52" ht="19.95" customHeight="1">
      <c r="E33" s="204"/>
      <c r="F33" s="205"/>
      <c r="G33" s="206"/>
      <c r="H33" s="206"/>
      <c r="I33" s="205"/>
      <c r="J33" s="205"/>
      <c r="K33" s="205"/>
      <c r="L33" s="205"/>
      <c r="M33" s="205"/>
      <c r="N33" s="207"/>
      <c r="O33" s="207"/>
      <c r="P33" s="207"/>
      <c r="Q33" s="205"/>
      <c r="R33" s="205"/>
      <c r="S33" s="209"/>
      <c r="T33" s="209"/>
      <c r="U33" s="209"/>
      <c r="V33" s="209"/>
      <c r="W33" s="209"/>
      <c r="X33" s="209"/>
      <c r="Y33" s="210"/>
      <c r="Z33" s="210"/>
      <c r="AA33" s="209"/>
      <c r="AB33" s="209"/>
      <c r="AC33" s="210"/>
      <c r="AD33" s="210"/>
      <c r="AE33" s="210"/>
      <c r="AF33" s="211"/>
      <c r="AG33" s="210"/>
      <c r="AH33" s="210"/>
      <c r="AI33" s="210"/>
      <c r="AJ33" s="210"/>
      <c r="AK33" s="210"/>
      <c r="AL33" s="212"/>
      <c r="AM33" s="205"/>
      <c r="AN33" s="213"/>
      <c r="AO33" s="214"/>
      <c r="AP33" s="190"/>
      <c r="AQ33" s="205"/>
      <c r="AR33" s="212"/>
      <c r="AS33" s="212"/>
      <c r="AT33" s="206"/>
      <c r="AU33" s="212"/>
      <c r="AV33" s="212"/>
      <c r="AW33" s="215"/>
      <c r="AX33" s="215"/>
      <c r="AY33" s="215"/>
      <c r="AZ33" s="215"/>
    </row>
    <row r="34" spans="5:52" ht="19.95" customHeight="1">
      <c r="E34" s="236"/>
      <c r="F34" s="237"/>
      <c r="G34" s="238"/>
      <c r="H34" s="238"/>
      <c r="I34" s="186"/>
      <c r="J34" s="237"/>
      <c r="K34" s="237"/>
      <c r="L34" s="237"/>
      <c r="M34" s="237"/>
      <c r="N34" s="239"/>
      <c r="O34" s="239"/>
      <c r="P34" s="239"/>
      <c r="Q34" s="237"/>
      <c r="R34" s="186"/>
      <c r="S34" s="240"/>
      <c r="T34" s="240"/>
      <c r="U34" s="240"/>
      <c r="V34" s="240"/>
      <c r="W34" s="240"/>
      <c r="X34" s="240"/>
      <c r="Y34" s="240"/>
      <c r="Z34" s="240"/>
      <c r="AA34" s="240"/>
      <c r="AB34" s="240"/>
      <c r="AC34" s="241"/>
      <c r="AD34" s="241"/>
      <c r="AE34" s="241"/>
      <c r="AF34" s="242"/>
      <c r="AG34" s="240"/>
      <c r="AH34" s="240"/>
      <c r="AI34" s="240"/>
      <c r="AJ34" s="240"/>
      <c r="AK34" s="240"/>
      <c r="AL34" s="240"/>
      <c r="AM34" s="237"/>
      <c r="AN34" s="244"/>
      <c r="AO34" s="245"/>
      <c r="AP34" s="237"/>
      <c r="AQ34" s="218"/>
      <c r="AR34" s="240"/>
      <c r="AS34" s="240"/>
      <c r="AT34" s="240"/>
      <c r="AU34" s="240"/>
      <c r="AV34" s="240"/>
      <c r="AW34" s="187"/>
      <c r="AX34" s="187"/>
      <c r="AY34" s="187"/>
      <c r="AZ34" s="187"/>
    </row>
    <row r="35" spans="5:52" ht="19.95" customHeight="1">
      <c r="E35" s="204"/>
      <c r="F35" s="205"/>
      <c r="G35" s="206"/>
      <c r="H35" s="206"/>
      <c r="I35" s="205"/>
      <c r="J35" s="205"/>
      <c r="K35" s="205"/>
      <c r="L35" s="205"/>
      <c r="M35" s="205"/>
      <c r="N35" s="207"/>
      <c r="O35" s="207"/>
      <c r="P35" s="207"/>
      <c r="Q35" s="205"/>
      <c r="R35" s="205"/>
      <c r="S35" s="209"/>
      <c r="T35" s="209"/>
      <c r="U35" s="209"/>
      <c r="V35" s="209"/>
      <c r="W35" s="209"/>
      <c r="X35" s="209"/>
      <c r="Y35" s="209"/>
      <c r="Z35" s="209"/>
      <c r="AA35" s="209"/>
      <c r="AB35" s="209"/>
      <c r="AC35" s="210"/>
      <c r="AD35" s="210"/>
      <c r="AE35" s="210"/>
      <c r="AF35" s="211"/>
      <c r="AG35" s="209"/>
      <c r="AH35" s="209"/>
      <c r="AI35" s="209"/>
      <c r="AJ35" s="209"/>
      <c r="AK35" s="209"/>
      <c r="AL35" s="209"/>
      <c r="AM35" s="205"/>
      <c r="AN35" s="213"/>
      <c r="AO35" s="214"/>
      <c r="AP35" s="190"/>
      <c r="AQ35" s="219"/>
      <c r="AR35" s="209"/>
      <c r="AS35" s="209"/>
      <c r="AT35" s="209"/>
      <c r="AU35" s="209"/>
      <c r="AV35" s="209"/>
      <c r="AW35" s="215"/>
      <c r="AX35" s="215"/>
      <c r="AY35" s="215"/>
      <c r="AZ35" s="215"/>
    </row>
    <row r="36" spans="5:52" ht="19.95" customHeight="1">
      <c r="E36" s="236"/>
      <c r="F36" s="237"/>
      <c r="G36" s="240"/>
      <c r="H36" s="240"/>
      <c r="I36" s="237"/>
      <c r="J36" s="237"/>
      <c r="K36" s="237"/>
      <c r="L36" s="237"/>
      <c r="M36" s="237"/>
      <c r="N36" s="239"/>
      <c r="O36" s="239"/>
      <c r="P36" s="239"/>
      <c r="Q36" s="237"/>
      <c r="R36" s="186"/>
      <c r="S36" s="240"/>
      <c r="T36" s="240"/>
      <c r="U36" s="240"/>
      <c r="V36" s="240"/>
      <c r="W36" s="240"/>
      <c r="X36" s="240"/>
      <c r="Y36" s="240"/>
      <c r="Z36" s="240"/>
      <c r="AA36" s="240"/>
      <c r="AB36" s="240"/>
      <c r="AC36" s="241"/>
      <c r="AD36" s="241"/>
      <c r="AE36" s="241"/>
      <c r="AF36" s="242"/>
      <c r="AG36" s="240"/>
      <c r="AH36" s="240"/>
      <c r="AI36" s="240"/>
      <c r="AJ36" s="240"/>
      <c r="AK36" s="240"/>
      <c r="AL36" s="240"/>
      <c r="AM36" s="237"/>
      <c r="AN36" s="244"/>
      <c r="AO36" s="245"/>
      <c r="AP36" s="237"/>
      <c r="AQ36" s="218"/>
      <c r="AR36" s="240"/>
      <c r="AS36" s="240"/>
      <c r="AT36" s="240"/>
      <c r="AU36" s="240"/>
      <c r="AV36" s="240"/>
      <c r="AW36" s="187"/>
      <c r="AX36" s="187"/>
      <c r="AY36" s="187"/>
      <c r="AZ36" s="187"/>
    </row>
    <row r="37" spans="5:52" ht="19.95" customHeight="1">
      <c r="E37" s="204"/>
      <c r="F37" s="205"/>
      <c r="G37" s="209"/>
      <c r="H37" s="209"/>
      <c r="I37" s="205"/>
      <c r="J37" s="205"/>
      <c r="K37" s="205"/>
      <c r="L37" s="205"/>
      <c r="M37" s="205"/>
      <c r="N37" s="207"/>
      <c r="O37" s="207"/>
      <c r="P37" s="207"/>
      <c r="Q37" s="205"/>
      <c r="R37" s="205"/>
      <c r="S37" s="209"/>
      <c r="T37" s="209"/>
      <c r="U37" s="209"/>
      <c r="V37" s="209"/>
      <c r="W37" s="209"/>
      <c r="X37" s="209"/>
      <c r="Y37" s="209"/>
      <c r="Z37" s="209"/>
      <c r="AA37" s="209"/>
      <c r="AB37" s="209"/>
      <c r="AC37" s="210"/>
      <c r="AD37" s="210"/>
      <c r="AE37" s="210"/>
      <c r="AF37" s="211"/>
      <c r="AG37" s="209"/>
      <c r="AH37" s="209"/>
      <c r="AI37" s="209"/>
      <c r="AJ37" s="209"/>
      <c r="AK37" s="209"/>
      <c r="AL37" s="209"/>
      <c r="AM37" s="205"/>
      <c r="AN37" s="213"/>
      <c r="AO37" s="214"/>
      <c r="AP37" s="190"/>
      <c r="AQ37" s="219"/>
      <c r="AR37" s="209"/>
      <c r="AS37" s="209"/>
      <c r="AT37" s="209"/>
      <c r="AU37" s="209"/>
      <c r="AV37" s="209"/>
      <c r="AW37" s="215"/>
      <c r="AX37" s="215"/>
      <c r="AY37" s="215"/>
      <c r="AZ37" s="215"/>
    </row>
    <row r="38" spans="5:52" ht="19.95" customHeight="1">
      <c r="E38" s="248"/>
      <c r="F38" s="249"/>
      <c r="G38" s="252"/>
      <c r="H38" s="252"/>
      <c r="I38" s="249"/>
      <c r="J38" s="249"/>
      <c r="K38" s="249"/>
      <c r="L38" s="249"/>
      <c r="M38" s="249"/>
      <c r="N38" s="251"/>
      <c r="O38" s="251"/>
      <c r="P38" s="251"/>
      <c r="Q38" s="249"/>
      <c r="R38" s="249"/>
      <c r="S38" s="252"/>
      <c r="T38" s="252"/>
      <c r="U38" s="252"/>
      <c r="V38" s="252"/>
      <c r="W38" s="252"/>
      <c r="X38" s="252"/>
      <c r="Y38" s="252"/>
      <c r="Z38" s="252"/>
      <c r="AA38" s="252"/>
      <c r="AB38" s="252"/>
      <c r="AC38" s="253"/>
      <c r="AD38" s="253"/>
      <c r="AE38" s="253"/>
      <c r="AF38" s="254"/>
      <c r="AG38" s="252"/>
      <c r="AH38" s="252"/>
      <c r="AI38" s="252"/>
      <c r="AJ38" s="252"/>
      <c r="AK38" s="252"/>
      <c r="AL38" s="252"/>
      <c r="AM38" s="249"/>
      <c r="AN38" s="256"/>
      <c r="AO38" s="257"/>
      <c r="AP38" s="249"/>
      <c r="AQ38" s="220"/>
      <c r="AR38" s="252"/>
      <c r="AS38" s="252"/>
      <c r="AT38" s="252"/>
      <c r="AU38" s="252"/>
      <c r="AV38" s="252"/>
      <c r="AW38" s="174"/>
      <c r="AX38" s="174"/>
      <c r="AY38" s="174"/>
      <c r="AZ38" s="174"/>
    </row>
    <row r="39" spans="5:52" ht="19.95" customHeight="1">
      <c r="E39" s="204"/>
      <c r="F39" s="205"/>
      <c r="G39" s="209"/>
      <c r="H39" s="209"/>
      <c r="I39" s="205"/>
      <c r="J39" s="205"/>
      <c r="K39" s="205"/>
      <c r="L39" s="205"/>
      <c r="M39" s="205"/>
      <c r="N39" s="207"/>
      <c r="O39" s="207"/>
      <c r="P39" s="207"/>
      <c r="Q39" s="205"/>
      <c r="R39" s="205"/>
      <c r="S39" s="209"/>
      <c r="T39" s="209"/>
      <c r="U39" s="209"/>
      <c r="V39" s="209"/>
      <c r="W39" s="209"/>
      <c r="X39" s="209"/>
      <c r="Y39" s="209"/>
      <c r="Z39" s="209"/>
      <c r="AA39" s="209"/>
      <c r="AB39" s="209"/>
      <c r="AC39" s="210"/>
      <c r="AD39" s="210"/>
      <c r="AE39" s="210"/>
      <c r="AF39" s="211"/>
      <c r="AG39" s="209"/>
      <c r="AH39" s="209"/>
      <c r="AI39" s="209"/>
      <c r="AJ39" s="209"/>
      <c r="AK39" s="209"/>
      <c r="AL39" s="209"/>
      <c r="AM39" s="205"/>
      <c r="AN39" s="213"/>
      <c r="AO39" s="214"/>
      <c r="AP39" s="190"/>
      <c r="AQ39" s="205"/>
      <c r="AR39" s="209"/>
      <c r="AS39" s="209"/>
      <c r="AT39" s="209"/>
      <c r="AU39" s="209"/>
      <c r="AV39" s="209"/>
      <c r="AW39" s="215"/>
      <c r="AX39" s="215"/>
      <c r="AY39" s="215"/>
      <c r="AZ39" s="215"/>
    </row>
    <row r="40" spans="5:52" ht="19.95" customHeight="1">
      <c r="E40" s="248"/>
      <c r="F40" s="249"/>
      <c r="G40" s="252"/>
      <c r="H40" s="252"/>
      <c r="I40" s="249"/>
      <c r="J40" s="249"/>
      <c r="K40" s="249"/>
      <c r="L40" s="249"/>
      <c r="M40" s="249"/>
      <c r="N40" s="251"/>
      <c r="O40" s="251"/>
      <c r="P40" s="251"/>
      <c r="Q40" s="249"/>
      <c r="R40" s="201"/>
      <c r="S40" s="252"/>
      <c r="T40" s="252"/>
      <c r="U40" s="252"/>
      <c r="V40" s="252"/>
      <c r="W40" s="252"/>
      <c r="X40" s="252"/>
      <c r="Y40" s="252"/>
      <c r="Z40" s="252"/>
      <c r="AA40" s="252"/>
      <c r="AB40" s="252"/>
      <c r="AC40" s="253"/>
      <c r="AD40" s="253"/>
      <c r="AE40" s="253"/>
      <c r="AF40" s="254"/>
      <c r="AG40" s="252"/>
      <c r="AH40" s="252"/>
      <c r="AI40" s="252"/>
      <c r="AJ40" s="252"/>
      <c r="AK40" s="252"/>
      <c r="AL40" s="252"/>
      <c r="AM40" s="249"/>
      <c r="AN40" s="256"/>
      <c r="AO40" s="257"/>
      <c r="AP40" s="249"/>
      <c r="AQ40" s="220"/>
      <c r="AR40" s="252"/>
      <c r="AS40" s="252"/>
      <c r="AT40" s="252"/>
      <c r="AU40" s="252"/>
      <c r="AV40" s="252"/>
      <c r="AW40" s="174"/>
      <c r="AX40" s="174"/>
      <c r="AY40" s="174"/>
      <c r="AZ40" s="174"/>
    </row>
    <row r="41" spans="5:52" ht="19.95" customHeight="1">
      <c r="E41" s="204"/>
      <c r="F41" s="205"/>
      <c r="G41" s="209"/>
      <c r="H41" s="209"/>
      <c r="I41" s="205"/>
      <c r="J41" s="205"/>
      <c r="K41" s="205"/>
      <c r="L41" s="205"/>
      <c r="M41" s="205"/>
      <c r="N41" s="207"/>
      <c r="O41" s="207"/>
      <c r="P41" s="207"/>
      <c r="Q41" s="205"/>
      <c r="R41" s="205"/>
      <c r="S41" s="209"/>
      <c r="T41" s="209"/>
      <c r="U41" s="209"/>
      <c r="V41" s="209"/>
      <c r="W41" s="209"/>
      <c r="X41" s="209"/>
      <c r="Y41" s="209"/>
      <c r="Z41" s="209"/>
      <c r="AA41" s="209"/>
      <c r="AB41" s="209"/>
      <c r="AC41" s="210"/>
      <c r="AD41" s="210"/>
      <c r="AE41" s="210"/>
      <c r="AF41" s="211"/>
      <c r="AG41" s="209"/>
      <c r="AH41" s="209"/>
      <c r="AI41" s="209"/>
      <c r="AJ41" s="209"/>
      <c r="AK41" s="209"/>
      <c r="AL41" s="209"/>
      <c r="AM41" s="205"/>
      <c r="AN41" s="213"/>
      <c r="AO41" s="214"/>
      <c r="AP41" s="190"/>
      <c r="AQ41" s="205"/>
      <c r="AR41" s="209"/>
      <c r="AS41" s="209"/>
      <c r="AT41" s="209"/>
      <c r="AU41" s="209"/>
      <c r="AV41" s="209"/>
      <c r="AW41" s="215"/>
      <c r="AX41" s="215"/>
      <c r="AY41" s="215"/>
      <c r="AZ41" s="215"/>
    </row>
    <row r="42" spans="5:52" ht="19.95" customHeight="1">
      <c r="E42" s="248"/>
      <c r="F42" s="249"/>
      <c r="G42" s="252"/>
      <c r="H42" s="252"/>
      <c r="I42" s="249"/>
      <c r="J42" s="249"/>
      <c r="K42" s="249"/>
      <c r="L42" s="249"/>
      <c r="M42" s="249"/>
      <c r="N42" s="251"/>
      <c r="O42" s="251"/>
      <c r="P42" s="251"/>
      <c r="Q42" s="249"/>
      <c r="R42" s="249"/>
      <c r="S42" s="252"/>
      <c r="T42" s="252"/>
      <c r="U42" s="252"/>
      <c r="V42" s="252"/>
      <c r="W42" s="252"/>
      <c r="X42" s="252"/>
      <c r="Y42" s="252"/>
      <c r="Z42" s="252"/>
      <c r="AA42" s="252"/>
      <c r="AB42" s="252"/>
      <c r="AC42" s="253"/>
      <c r="AD42" s="253"/>
      <c r="AE42" s="253"/>
      <c r="AF42" s="254"/>
      <c r="AG42" s="252"/>
      <c r="AH42" s="252"/>
      <c r="AI42" s="252"/>
      <c r="AJ42" s="252"/>
      <c r="AK42" s="252"/>
      <c r="AL42" s="252"/>
      <c r="AM42" s="249"/>
      <c r="AN42" s="256"/>
      <c r="AO42" s="257"/>
      <c r="AP42" s="249"/>
      <c r="AQ42" s="220"/>
      <c r="AR42" s="252"/>
      <c r="AS42" s="252"/>
      <c r="AT42" s="252"/>
      <c r="AU42" s="252"/>
      <c r="AV42" s="252"/>
      <c r="AW42" s="174"/>
      <c r="AX42" s="174"/>
      <c r="AY42" s="174"/>
      <c r="AZ42" s="174"/>
    </row>
    <row r="43" spans="5:52" ht="19.95" customHeight="1">
      <c r="E43" s="204"/>
      <c r="F43" s="205"/>
      <c r="G43" s="209"/>
      <c r="H43" s="209"/>
      <c r="I43" s="205"/>
      <c r="J43" s="205"/>
      <c r="K43" s="205"/>
      <c r="L43" s="205"/>
      <c r="M43" s="205"/>
      <c r="N43" s="207"/>
      <c r="O43" s="207"/>
      <c r="P43" s="207"/>
      <c r="Q43" s="205"/>
      <c r="R43" s="205"/>
      <c r="S43" s="209"/>
      <c r="T43" s="209"/>
      <c r="U43" s="209"/>
      <c r="V43" s="209"/>
      <c r="W43" s="209"/>
      <c r="X43" s="209"/>
      <c r="Y43" s="209"/>
      <c r="Z43" s="209"/>
      <c r="AA43" s="209"/>
      <c r="AB43" s="209"/>
      <c r="AC43" s="210"/>
      <c r="AD43" s="210"/>
      <c r="AE43" s="210"/>
      <c r="AF43" s="211"/>
      <c r="AG43" s="209"/>
      <c r="AH43" s="209"/>
      <c r="AI43" s="209"/>
      <c r="AJ43" s="209"/>
      <c r="AK43" s="209"/>
      <c r="AL43" s="209"/>
      <c r="AM43" s="205"/>
      <c r="AN43" s="213"/>
      <c r="AO43" s="214"/>
      <c r="AP43" s="190"/>
      <c r="AQ43" s="205"/>
      <c r="AR43" s="209"/>
      <c r="AS43" s="209"/>
      <c r="AT43" s="209"/>
      <c r="AU43" s="209"/>
      <c r="AV43" s="209"/>
      <c r="AW43" s="215"/>
      <c r="AX43" s="215"/>
      <c r="AY43" s="215"/>
      <c r="AZ43" s="215"/>
    </row>
    <row r="44" spans="5:52" ht="19.95" customHeight="1">
      <c r="E44" s="236"/>
      <c r="F44" s="237"/>
      <c r="G44" s="240"/>
      <c r="H44" s="240"/>
      <c r="I44" s="186"/>
      <c r="J44" s="186"/>
      <c r="K44" s="237"/>
      <c r="L44" s="237"/>
      <c r="M44" s="237"/>
      <c r="N44" s="239"/>
      <c r="O44" s="239"/>
      <c r="P44" s="239"/>
      <c r="Q44" s="186"/>
      <c r="R44" s="186"/>
      <c r="S44" s="240"/>
      <c r="T44" s="240"/>
      <c r="U44" s="240"/>
      <c r="V44" s="240"/>
      <c r="W44" s="240"/>
      <c r="X44" s="240"/>
      <c r="Y44" s="240"/>
      <c r="Z44" s="240"/>
      <c r="AA44" s="240"/>
      <c r="AB44" s="240"/>
      <c r="AC44" s="241"/>
      <c r="AD44" s="241"/>
      <c r="AE44" s="241"/>
      <c r="AF44" s="242"/>
      <c r="AG44" s="240"/>
      <c r="AH44" s="240"/>
      <c r="AI44" s="240"/>
      <c r="AJ44" s="240"/>
      <c r="AK44" s="240"/>
      <c r="AL44" s="240"/>
      <c r="AM44" s="237"/>
      <c r="AN44" s="244"/>
      <c r="AO44" s="245"/>
      <c r="AP44" s="188"/>
      <c r="AQ44" s="260"/>
      <c r="AR44" s="240"/>
      <c r="AS44" s="240"/>
      <c r="AT44" s="240"/>
      <c r="AU44" s="240"/>
      <c r="AV44" s="240"/>
      <c r="AW44" s="187"/>
      <c r="AX44" s="187"/>
      <c r="AY44" s="217"/>
      <c r="AZ44" s="187"/>
    </row>
    <row r="45" spans="5:52" ht="19.95" customHeight="1">
      <c r="E45" s="204"/>
      <c r="F45" s="205"/>
      <c r="G45" s="209"/>
      <c r="H45" s="209"/>
      <c r="I45" s="205"/>
      <c r="J45" s="205"/>
      <c r="K45" s="205"/>
      <c r="L45" s="205"/>
      <c r="M45" s="205"/>
      <c r="N45" s="207"/>
      <c r="O45" s="207"/>
      <c r="P45" s="207"/>
      <c r="Q45" s="205"/>
      <c r="R45" s="205"/>
      <c r="S45" s="209"/>
      <c r="T45" s="209"/>
      <c r="U45" s="209"/>
      <c r="V45" s="209"/>
      <c r="W45" s="209"/>
      <c r="X45" s="209"/>
      <c r="Y45" s="209"/>
      <c r="Z45" s="209"/>
      <c r="AA45" s="209"/>
      <c r="AB45" s="209"/>
      <c r="AC45" s="210"/>
      <c r="AD45" s="210"/>
      <c r="AE45" s="210"/>
      <c r="AF45" s="211"/>
      <c r="AG45" s="209"/>
      <c r="AH45" s="209"/>
      <c r="AI45" s="209"/>
      <c r="AJ45" s="209"/>
      <c r="AK45" s="209"/>
      <c r="AL45" s="209"/>
      <c r="AM45" s="205"/>
      <c r="AN45" s="213"/>
      <c r="AO45" s="214"/>
      <c r="AP45" s="190"/>
      <c r="AQ45" s="205"/>
      <c r="AR45" s="209"/>
      <c r="AS45" s="209"/>
      <c r="AT45" s="209"/>
      <c r="AU45" s="209"/>
      <c r="AV45" s="209"/>
      <c r="AW45" s="215"/>
      <c r="AX45" s="215"/>
      <c r="AY45" s="215"/>
      <c r="AZ45" s="215"/>
    </row>
    <row r="46" spans="5:52" ht="19.95" customHeight="1">
      <c r="E46" s="236"/>
      <c r="F46" s="237"/>
      <c r="G46" s="240"/>
      <c r="H46" s="240"/>
      <c r="I46" s="186"/>
      <c r="J46" s="186"/>
      <c r="K46" s="237"/>
      <c r="L46" s="237"/>
      <c r="M46" s="237"/>
      <c r="N46" s="239"/>
      <c r="O46" s="239"/>
      <c r="P46" s="239"/>
      <c r="Q46" s="186"/>
      <c r="R46" s="186"/>
      <c r="S46" s="240"/>
      <c r="T46" s="240"/>
      <c r="U46" s="240"/>
      <c r="V46" s="240"/>
      <c r="W46" s="240"/>
      <c r="X46" s="240"/>
      <c r="Y46" s="240"/>
      <c r="Z46" s="240"/>
      <c r="AA46" s="240"/>
      <c r="AB46" s="240"/>
      <c r="AC46" s="241"/>
      <c r="AD46" s="241"/>
      <c r="AE46" s="241"/>
      <c r="AF46" s="242"/>
      <c r="AG46" s="240"/>
      <c r="AH46" s="240"/>
      <c r="AI46" s="240"/>
      <c r="AJ46" s="240"/>
      <c r="AK46" s="240"/>
      <c r="AL46" s="240"/>
      <c r="AM46" s="237"/>
      <c r="AN46" s="244"/>
      <c r="AO46" s="245"/>
      <c r="AP46" s="188"/>
      <c r="AQ46" s="260"/>
      <c r="AR46" s="240"/>
      <c r="AS46" s="240"/>
      <c r="AT46" s="240"/>
      <c r="AU46" s="240"/>
      <c r="AV46" s="240"/>
      <c r="AW46" s="187"/>
      <c r="AX46" s="187"/>
      <c r="AY46" s="217"/>
      <c r="AZ46" s="187"/>
    </row>
    <row r="47" spans="5:52" ht="19.95" customHeight="1">
      <c r="E47" s="204"/>
      <c r="F47" s="205"/>
      <c r="G47" s="209"/>
      <c r="H47" s="209"/>
      <c r="I47" s="205"/>
      <c r="J47" s="205"/>
      <c r="K47" s="205"/>
      <c r="L47" s="205"/>
      <c r="M47" s="205"/>
      <c r="N47" s="207"/>
      <c r="O47" s="207"/>
      <c r="P47" s="207"/>
      <c r="Q47" s="205"/>
      <c r="R47" s="205"/>
      <c r="S47" s="209"/>
      <c r="T47" s="209"/>
      <c r="U47" s="209"/>
      <c r="V47" s="209"/>
      <c r="W47" s="209"/>
      <c r="X47" s="209"/>
      <c r="Y47" s="209"/>
      <c r="Z47" s="209"/>
      <c r="AA47" s="209"/>
      <c r="AB47" s="209"/>
      <c r="AC47" s="210"/>
      <c r="AD47" s="210"/>
      <c r="AE47" s="210"/>
      <c r="AF47" s="211"/>
      <c r="AG47" s="209"/>
      <c r="AH47" s="209"/>
      <c r="AI47" s="209"/>
      <c r="AJ47" s="209"/>
      <c r="AK47" s="209"/>
      <c r="AL47" s="209"/>
      <c r="AM47" s="205"/>
      <c r="AN47" s="213"/>
      <c r="AO47" s="214"/>
      <c r="AP47" s="190"/>
      <c r="AQ47" s="205"/>
      <c r="AR47" s="209"/>
      <c r="AS47" s="209"/>
      <c r="AT47" s="209"/>
      <c r="AU47" s="209"/>
      <c r="AV47" s="209"/>
      <c r="AW47" s="215"/>
      <c r="AX47" s="215"/>
      <c r="AY47" s="215"/>
      <c r="AZ47" s="215"/>
    </row>
    <row r="48" spans="5:52" ht="19.95" customHeight="1">
      <c r="E48" s="236"/>
      <c r="F48" s="237"/>
      <c r="G48" s="240"/>
      <c r="H48" s="240"/>
      <c r="I48" s="186"/>
      <c r="J48" s="186"/>
      <c r="K48" s="237"/>
      <c r="L48" s="237"/>
      <c r="M48" s="237"/>
      <c r="N48" s="239"/>
      <c r="O48" s="239"/>
      <c r="P48" s="239"/>
      <c r="Q48" s="186"/>
      <c r="R48" s="186"/>
      <c r="S48" s="240"/>
      <c r="T48" s="240"/>
      <c r="U48" s="240"/>
      <c r="V48" s="240"/>
      <c r="W48" s="240"/>
      <c r="X48" s="240"/>
      <c r="Y48" s="240"/>
      <c r="Z48" s="240"/>
      <c r="AA48" s="240"/>
      <c r="AB48" s="240"/>
      <c r="AC48" s="241"/>
      <c r="AD48" s="241"/>
      <c r="AE48" s="241"/>
      <c r="AF48" s="242"/>
      <c r="AG48" s="240"/>
      <c r="AH48" s="240"/>
      <c r="AI48" s="240"/>
      <c r="AJ48" s="240"/>
      <c r="AK48" s="240"/>
      <c r="AL48" s="240"/>
      <c r="AM48" s="237"/>
      <c r="AN48" s="244"/>
      <c r="AO48" s="245"/>
      <c r="AP48" s="188"/>
      <c r="AQ48" s="260"/>
      <c r="AR48" s="240"/>
      <c r="AS48" s="240"/>
      <c r="AT48" s="240"/>
      <c r="AU48" s="240"/>
      <c r="AV48" s="240"/>
      <c r="AW48" s="187"/>
      <c r="AX48" s="187"/>
      <c r="AY48" s="217"/>
      <c r="AZ48" s="187"/>
    </row>
    <row r="49" spans="5:52" ht="19.95" customHeight="1">
      <c r="E49" s="204"/>
      <c r="F49" s="205"/>
      <c r="G49" s="209"/>
      <c r="H49" s="209"/>
      <c r="I49" s="205"/>
      <c r="J49" s="205"/>
      <c r="K49" s="205"/>
      <c r="L49" s="205"/>
      <c r="M49" s="205"/>
      <c r="N49" s="207"/>
      <c r="O49" s="207"/>
      <c r="P49" s="207"/>
      <c r="Q49" s="205"/>
      <c r="R49" s="205"/>
      <c r="S49" s="209"/>
      <c r="T49" s="209"/>
      <c r="U49" s="209"/>
      <c r="V49" s="209"/>
      <c r="W49" s="209"/>
      <c r="X49" s="209"/>
      <c r="Y49" s="209"/>
      <c r="Z49" s="209"/>
      <c r="AA49" s="209"/>
      <c r="AB49" s="209"/>
      <c r="AC49" s="210"/>
      <c r="AD49" s="210"/>
      <c r="AE49" s="210"/>
      <c r="AF49" s="211"/>
      <c r="AG49" s="209"/>
      <c r="AH49" s="209"/>
      <c r="AI49" s="209"/>
      <c r="AJ49" s="209"/>
      <c r="AK49" s="209"/>
      <c r="AL49" s="209"/>
      <c r="AM49" s="205"/>
      <c r="AN49" s="213"/>
      <c r="AO49" s="214"/>
      <c r="AP49" s="190"/>
      <c r="AQ49" s="205"/>
      <c r="AR49" s="209"/>
      <c r="AS49" s="209"/>
      <c r="AT49" s="209"/>
      <c r="AU49" s="209"/>
      <c r="AV49" s="209"/>
      <c r="AW49" s="215"/>
      <c r="AX49" s="215"/>
      <c r="AY49" s="215"/>
      <c r="AZ49" s="215"/>
    </row>
    <row r="50" spans="5:52" ht="19.95" customHeight="1">
      <c r="E50" s="236"/>
      <c r="F50" s="237"/>
      <c r="G50" s="240"/>
      <c r="H50" s="240"/>
      <c r="I50" s="186"/>
      <c r="J50" s="186"/>
      <c r="K50" s="237"/>
      <c r="L50" s="237"/>
      <c r="M50" s="237"/>
      <c r="N50" s="239"/>
      <c r="O50" s="239"/>
      <c r="P50" s="239"/>
      <c r="Q50" s="186"/>
      <c r="R50" s="186"/>
      <c r="S50" s="240"/>
      <c r="T50" s="240"/>
      <c r="U50" s="240"/>
      <c r="V50" s="240"/>
      <c r="W50" s="240"/>
      <c r="X50" s="240"/>
      <c r="Y50" s="240"/>
      <c r="Z50" s="240"/>
      <c r="AA50" s="240"/>
      <c r="AB50" s="240"/>
      <c r="AC50" s="241"/>
      <c r="AD50" s="241"/>
      <c r="AE50" s="241"/>
      <c r="AF50" s="242"/>
      <c r="AG50" s="240"/>
      <c r="AH50" s="240"/>
      <c r="AI50" s="240"/>
      <c r="AJ50" s="240"/>
      <c r="AK50" s="240"/>
      <c r="AL50" s="240"/>
      <c r="AM50" s="237"/>
      <c r="AN50" s="244"/>
      <c r="AO50" s="245"/>
      <c r="AP50" s="188"/>
      <c r="AQ50" s="260"/>
      <c r="AR50" s="237"/>
      <c r="AS50" s="261"/>
      <c r="AT50" s="240"/>
      <c r="AU50" s="240"/>
      <c r="AV50" s="240"/>
      <c r="AW50" s="187"/>
      <c r="AX50" s="187"/>
      <c r="AY50" s="217"/>
      <c r="AZ50" s="187"/>
    </row>
    <row r="51" spans="5:52" ht="19.95" customHeight="1">
      <c r="E51" s="204"/>
      <c r="F51" s="205"/>
      <c r="G51" s="209"/>
      <c r="H51" s="209"/>
      <c r="I51" s="205"/>
      <c r="J51" s="205"/>
      <c r="K51" s="205"/>
      <c r="L51" s="205"/>
      <c r="M51" s="205"/>
      <c r="N51" s="207"/>
      <c r="O51" s="207"/>
      <c r="P51" s="207"/>
      <c r="Q51" s="205"/>
      <c r="R51" s="205"/>
      <c r="S51" s="209"/>
      <c r="T51" s="209"/>
      <c r="U51" s="209"/>
      <c r="V51" s="209"/>
      <c r="W51" s="209"/>
      <c r="X51" s="209"/>
      <c r="Y51" s="209"/>
      <c r="Z51" s="209"/>
      <c r="AA51" s="209"/>
      <c r="AB51" s="209"/>
      <c r="AC51" s="210"/>
      <c r="AD51" s="210"/>
      <c r="AE51" s="210"/>
      <c r="AF51" s="211"/>
      <c r="AG51" s="209"/>
      <c r="AH51" s="209"/>
      <c r="AI51" s="209"/>
      <c r="AJ51" s="209"/>
      <c r="AK51" s="209"/>
      <c r="AL51" s="209"/>
      <c r="AM51" s="205"/>
      <c r="AN51" s="213"/>
      <c r="AO51" s="214"/>
      <c r="AP51" s="190"/>
      <c r="AQ51" s="205"/>
      <c r="AR51" s="209"/>
      <c r="AS51" s="209"/>
      <c r="AT51" s="209"/>
      <c r="AU51" s="209"/>
      <c r="AV51" s="209"/>
      <c r="AW51" s="215"/>
      <c r="AX51" s="215"/>
      <c r="AY51" s="215"/>
      <c r="AZ51" s="215"/>
    </row>
    <row r="52" spans="5:52" ht="19.95" customHeight="1">
      <c r="E52" s="236"/>
      <c r="F52" s="237"/>
      <c r="G52" s="240"/>
      <c r="H52" s="240"/>
      <c r="I52" s="237"/>
      <c r="J52" s="186"/>
      <c r="K52" s="237"/>
      <c r="L52" s="237"/>
      <c r="M52" s="237"/>
      <c r="N52" s="239"/>
      <c r="O52" s="239"/>
      <c r="P52" s="239"/>
      <c r="Q52" s="186"/>
      <c r="R52" s="186"/>
      <c r="S52" s="240"/>
      <c r="T52" s="240"/>
      <c r="U52" s="240"/>
      <c r="V52" s="240"/>
      <c r="W52" s="240"/>
      <c r="X52" s="240"/>
      <c r="Y52" s="240"/>
      <c r="Z52" s="240"/>
      <c r="AA52" s="240"/>
      <c r="AB52" s="240"/>
      <c r="AC52" s="241"/>
      <c r="AD52" s="241"/>
      <c r="AE52" s="241"/>
      <c r="AF52" s="242"/>
      <c r="AG52" s="240"/>
      <c r="AH52" s="240"/>
      <c r="AI52" s="240"/>
      <c r="AJ52" s="240"/>
      <c r="AK52" s="240"/>
      <c r="AL52" s="240"/>
      <c r="AM52" s="237"/>
      <c r="AN52" s="244"/>
      <c r="AO52" s="245"/>
      <c r="AP52" s="188"/>
      <c r="AQ52" s="259"/>
      <c r="AR52" s="240"/>
      <c r="AS52" s="240"/>
      <c r="AT52" s="240"/>
      <c r="AU52" s="240"/>
      <c r="AV52" s="240"/>
      <c r="AW52" s="187"/>
      <c r="AX52" s="187"/>
      <c r="AY52" s="217"/>
      <c r="AZ52" s="187"/>
    </row>
    <row r="53" spans="5:52" ht="19.95" customHeight="1">
      <c r="E53" s="204"/>
      <c r="F53" s="205"/>
      <c r="G53" s="209"/>
      <c r="H53" s="209"/>
      <c r="I53" s="205"/>
      <c r="J53" s="205"/>
      <c r="K53" s="205"/>
      <c r="L53" s="205"/>
      <c r="M53" s="205"/>
      <c r="N53" s="207"/>
      <c r="O53" s="207"/>
      <c r="P53" s="207"/>
      <c r="Q53" s="205"/>
      <c r="R53" s="205"/>
      <c r="S53" s="209"/>
      <c r="T53" s="209"/>
      <c r="U53" s="209"/>
      <c r="V53" s="209"/>
      <c r="W53" s="209"/>
      <c r="X53" s="209"/>
      <c r="Y53" s="209"/>
      <c r="Z53" s="209"/>
      <c r="AA53" s="209"/>
      <c r="AB53" s="209"/>
      <c r="AC53" s="210"/>
      <c r="AD53" s="210"/>
      <c r="AE53" s="210"/>
      <c r="AF53" s="211"/>
      <c r="AG53" s="209"/>
      <c r="AH53" s="209"/>
      <c r="AI53" s="209"/>
      <c r="AJ53" s="209"/>
      <c r="AK53" s="209"/>
      <c r="AL53" s="209"/>
      <c r="AM53" s="205"/>
      <c r="AN53" s="213"/>
      <c r="AO53" s="214"/>
      <c r="AP53" s="190"/>
      <c r="AQ53" s="205"/>
      <c r="AR53" s="209"/>
      <c r="AS53" s="209"/>
      <c r="AT53" s="209"/>
      <c r="AU53" s="209"/>
      <c r="AV53" s="209"/>
      <c r="AW53" s="215"/>
      <c r="AX53" s="215"/>
      <c r="AY53" s="215"/>
      <c r="AZ53" s="215"/>
    </row>
    <row r="54" spans="5:52" ht="19.95" customHeight="1">
      <c r="E54" s="236"/>
      <c r="F54" s="237"/>
      <c r="G54" s="240"/>
      <c r="H54" s="240"/>
      <c r="I54" s="237"/>
      <c r="J54" s="186"/>
      <c r="K54" s="237"/>
      <c r="L54" s="237"/>
      <c r="M54" s="237"/>
      <c r="N54" s="239"/>
      <c r="O54" s="239"/>
      <c r="P54" s="239"/>
      <c r="Q54" s="186"/>
      <c r="R54" s="186"/>
      <c r="S54" s="240"/>
      <c r="T54" s="240"/>
      <c r="U54" s="240"/>
      <c r="V54" s="240"/>
      <c r="W54" s="240"/>
      <c r="X54" s="240"/>
      <c r="Y54" s="240"/>
      <c r="Z54" s="240"/>
      <c r="AA54" s="240"/>
      <c r="AB54" s="240"/>
      <c r="AC54" s="241"/>
      <c r="AD54" s="241"/>
      <c r="AE54" s="241"/>
      <c r="AF54" s="242"/>
      <c r="AG54" s="240"/>
      <c r="AH54" s="240"/>
      <c r="AI54" s="240"/>
      <c r="AJ54" s="240"/>
      <c r="AK54" s="240"/>
      <c r="AL54" s="240"/>
      <c r="AM54" s="237"/>
      <c r="AN54" s="244"/>
      <c r="AO54" s="245"/>
      <c r="AP54" s="188"/>
      <c r="AQ54" s="259"/>
      <c r="AR54" s="240"/>
      <c r="AS54" s="240"/>
      <c r="AT54" s="240"/>
      <c r="AU54" s="240"/>
      <c r="AV54" s="240"/>
      <c r="AW54" s="187"/>
      <c r="AX54" s="187"/>
      <c r="AY54" s="217"/>
      <c r="AZ54" s="187"/>
    </row>
    <row r="55" spans="5:52" ht="19.95" customHeight="1">
      <c r="E55" s="204"/>
      <c r="F55" s="205"/>
      <c r="G55" s="209"/>
      <c r="H55" s="209"/>
      <c r="I55" s="205"/>
      <c r="J55" s="205"/>
      <c r="K55" s="205"/>
      <c r="L55" s="205"/>
      <c r="M55" s="205"/>
      <c r="N55" s="207"/>
      <c r="O55" s="207"/>
      <c r="P55" s="207"/>
      <c r="Q55" s="205"/>
      <c r="R55" s="205"/>
      <c r="S55" s="209"/>
      <c r="T55" s="209"/>
      <c r="U55" s="209"/>
      <c r="V55" s="209"/>
      <c r="W55" s="209"/>
      <c r="X55" s="209"/>
      <c r="Y55" s="209"/>
      <c r="Z55" s="209"/>
      <c r="AA55" s="209"/>
      <c r="AB55" s="209"/>
      <c r="AC55" s="210"/>
      <c r="AD55" s="210"/>
      <c r="AE55" s="210"/>
      <c r="AF55" s="211"/>
      <c r="AG55" s="209"/>
      <c r="AH55" s="209"/>
      <c r="AI55" s="209"/>
      <c r="AJ55" s="209"/>
      <c r="AK55" s="209"/>
      <c r="AL55" s="209"/>
      <c r="AM55" s="205"/>
      <c r="AN55" s="213"/>
      <c r="AO55" s="214"/>
      <c r="AP55" s="190"/>
      <c r="AQ55" s="205"/>
      <c r="AR55" s="205"/>
      <c r="AS55" s="208"/>
      <c r="AT55" s="209"/>
      <c r="AU55" s="209"/>
      <c r="AV55" s="209"/>
      <c r="AW55" s="215"/>
      <c r="AX55" s="215"/>
      <c r="AY55" s="215"/>
      <c r="AZ55" s="215"/>
    </row>
    <row r="56" spans="5:52" ht="19.95" customHeight="1">
      <c r="E56" s="236"/>
      <c r="F56" s="237"/>
      <c r="G56" s="240"/>
      <c r="H56" s="240"/>
      <c r="I56" s="237"/>
      <c r="J56" s="186"/>
      <c r="K56" s="237"/>
      <c r="L56" s="237"/>
      <c r="M56" s="237"/>
      <c r="N56" s="239"/>
      <c r="O56" s="239"/>
      <c r="P56" s="239"/>
      <c r="Q56" s="186"/>
      <c r="R56" s="237"/>
      <c r="S56" s="240"/>
      <c r="T56" s="240"/>
      <c r="U56" s="240"/>
      <c r="V56" s="240"/>
      <c r="W56" s="240"/>
      <c r="X56" s="240"/>
      <c r="Y56" s="240"/>
      <c r="Z56" s="240"/>
      <c r="AA56" s="240"/>
      <c r="AB56" s="240"/>
      <c r="AC56" s="241"/>
      <c r="AD56" s="241"/>
      <c r="AE56" s="241"/>
      <c r="AF56" s="242"/>
      <c r="AG56" s="240"/>
      <c r="AH56" s="240"/>
      <c r="AI56" s="240"/>
      <c r="AJ56" s="240"/>
      <c r="AK56" s="240"/>
      <c r="AL56" s="240"/>
      <c r="AM56" s="237"/>
      <c r="AN56" s="244"/>
      <c r="AO56" s="245"/>
      <c r="AP56" s="188"/>
      <c r="AQ56" s="259"/>
      <c r="AR56" s="240"/>
      <c r="AS56" s="240"/>
      <c r="AT56" s="240"/>
      <c r="AU56" s="240"/>
      <c r="AV56" s="240"/>
      <c r="AW56" s="187"/>
      <c r="AX56" s="187"/>
      <c r="AY56" s="217"/>
      <c r="AZ56" s="187"/>
    </row>
    <row r="57" spans="5:52" ht="19.95" customHeight="1">
      <c r="E57" s="262"/>
      <c r="F57" s="263"/>
      <c r="G57" s="264"/>
      <c r="H57" s="264"/>
      <c r="I57" s="263"/>
      <c r="J57" s="263"/>
      <c r="K57" s="263"/>
      <c r="L57" s="263"/>
      <c r="M57" s="263"/>
      <c r="N57" s="265"/>
      <c r="O57" s="265"/>
      <c r="P57" s="265"/>
      <c r="Q57" s="263"/>
      <c r="R57" s="263"/>
      <c r="S57" s="264"/>
      <c r="T57" s="264"/>
      <c r="U57" s="264"/>
      <c r="V57" s="264"/>
      <c r="W57" s="264"/>
      <c r="X57" s="264"/>
      <c r="Y57" s="264"/>
      <c r="Z57" s="264"/>
      <c r="AA57" s="264"/>
      <c r="AB57" s="264"/>
      <c r="AC57" s="266"/>
      <c r="AD57" s="266"/>
      <c r="AE57" s="266"/>
      <c r="AF57" s="267"/>
      <c r="AG57" s="264"/>
      <c r="AH57" s="264"/>
      <c r="AI57" s="264"/>
      <c r="AJ57" s="264"/>
      <c r="AK57" s="264"/>
      <c r="AL57" s="264"/>
      <c r="AM57" s="263"/>
      <c r="AN57" s="268"/>
      <c r="AO57" s="269"/>
      <c r="AP57" s="190"/>
      <c r="AQ57" s="270"/>
      <c r="AR57" s="264"/>
      <c r="AS57" s="264"/>
      <c r="AT57" s="264"/>
      <c r="AU57" s="264"/>
      <c r="AV57" s="264"/>
      <c r="AW57" s="271"/>
      <c r="AX57" s="271"/>
      <c r="AY57" s="271"/>
      <c r="AZ57" s="271"/>
    </row>
    <row r="58" spans="5:52" ht="19.95" customHeight="1">
      <c r="E58" s="236"/>
      <c r="F58" s="237"/>
      <c r="G58" s="240"/>
      <c r="H58" s="240"/>
      <c r="I58" s="237"/>
      <c r="J58" s="186"/>
      <c r="K58" s="237"/>
      <c r="L58" s="237"/>
      <c r="M58" s="237"/>
      <c r="N58" s="239"/>
      <c r="O58" s="239"/>
      <c r="P58" s="239"/>
      <c r="Q58" s="186"/>
      <c r="R58" s="237"/>
      <c r="S58" s="240"/>
      <c r="T58" s="240"/>
      <c r="U58" s="240"/>
      <c r="V58" s="240"/>
      <c r="W58" s="240"/>
      <c r="X58" s="240"/>
      <c r="Y58" s="240"/>
      <c r="Z58" s="240"/>
      <c r="AA58" s="240"/>
      <c r="AB58" s="240"/>
      <c r="AC58" s="241"/>
      <c r="AD58" s="241"/>
      <c r="AE58" s="241"/>
      <c r="AF58" s="242"/>
      <c r="AG58" s="240"/>
      <c r="AH58" s="240"/>
      <c r="AI58" s="240"/>
      <c r="AJ58" s="240"/>
      <c r="AK58" s="240"/>
      <c r="AL58" s="240"/>
      <c r="AM58" s="237"/>
      <c r="AN58" s="244"/>
      <c r="AO58" s="245"/>
      <c r="AP58" s="188"/>
      <c r="AQ58" s="259"/>
      <c r="AR58" s="240"/>
      <c r="AS58" s="240"/>
      <c r="AT58" s="240"/>
      <c r="AU58" s="240"/>
      <c r="AV58" s="240"/>
      <c r="AW58" s="187"/>
      <c r="AX58" s="187"/>
      <c r="AY58" s="217"/>
      <c r="AZ58" s="187"/>
    </row>
    <row r="59" spans="5:52" ht="19.95" customHeight="1">
      <c r="E59" s="262"/>
      <c r="F59" s="263"/>
      <c r="G59" s="264"/>
      <c r="H59" s="264"/>
      <c r="I59" s="263"/>
      <c r="J59" s="263"/>
      <c r="K59" s="263"/>
      <c r="L59" s="263"/>
      <c r="M59" s="263"/>
      <c r="N59" s="265"/>
      <c r="O59" s="265"/>
      <c r="P59" s="265"/>
      <c r="Q59" s="263"/>
      <c r="R59" s="263"/>
      <c r="S59" s="264"/>
      <c r="T59" s="264"/>
      <c r="U59" s="264"/>
      <c r="V59" s="264"/>
      <c r="W59" s="264"/>
      <c r="X59" s="264"/>
      <c r="Y59" s="264"/>
      <c r="Z59" s="264"/>
      <c r="AA59" s="264"/>
      <c r="AB59" s="264"/>
      <c r="AC59" s="266"/>
      <c r="AD59" s="266"/>
      <c r="AE59" s="266"/>
      <c r="AF59" s="267"/>
      <c r="AG59" s="264"/>
      <c r="AH59" s="264"/>
      <c r="AI59" s="264"/>
      <c r="AJ59" s="264"/>
      <c r="AK59" s="264"/>
      <c r="AL59" s="264"/>
      <c r="AM59" s="263"/>
      <c r="AN59" s="268"/>
      <c r="AO59" s="269"/>
      <c r="AP59" s="190"/>
      <c r="AQ59" s="270"/>
      <c r="AR59" s="264"/>
      <c r="AS59" s="264"/>
      <c r="AT59" s="264"/>
      <c r="AU59" s="264"/>
      <c r="AV59" s="264"/>
      <c r="AW59" s="271"/>
      <c r="AX59" s="271"/>
      <c r="AY59" s="271"/>
      <c r="AZ59" s="271"/>
    </row>
    <row r="60" spans="5:52" ht="19.95" customHeight="1">
      <c r="E60" s="236"/>
      <c r="F60" s="237"/>
      <c r="G60" s="240"/>
      <c r="H60" s="240"/>
      <c r="I60" s="186"/>
      <c r="J60" s="186"/>
      <c r="K60" s="237"/>
      <c r="L60" s="237"/>
      <c r="M60" s="237"/>
      <c r="N60" s="239"/>
      <c r="O60" s="239"/>
      <c r="P60" s="239"/>
      <c r="Q60" s="186"/>
      <c r="R60" s="186"/>
      <c r="S60" s="240"/>
      <c r="T60" s="240"/>
      <c r="U60" s="240"/>
      <c r="V60" s="240"/>
      <c r="W60" s="240"/>
      <c r="X60" s="240"/>
      <c r="Y60" s="240"/>
      <c r="Z60" s="240"/>
      <c r="AA60" s="240"/>
      <c r="AB60" s="240"/>
      <c r="AC60" s="241"/>
      <c r="AD60" s="241"/>
      <c r="AE60" s="241"/>
      <c r="AF60" s="242"/>
      <c r="AG60" s="240"/>
      <c r="AH60" s="240"/>
      <c r="AI60" s="240"/>
      <c r="AJ60" s="240"/>
      <c r="AK60" s="240"/>
      <c r="AL60" s="240"/>
      <c r="AM60" s="237"/>
      <c r="AN60" s="244"/>
      <c r="AO60" s="245"/>
      <c r="AP60" s="188"/>
      <c r="AQ60" s="260"/>
      <c r="AR60" s="240"/>
      <c r="AS60" s="240"/>
      <c r="AT60" s="240"/>
      <c r="AU60" s="240"/>
      <c r="AV60" s="240"/>
      <c r="AW60" s="187"/>
      <c r="AX60" s="187"/>
      <c r="AY60" s="217"/>
      <c r="AZ60" s="187"/>
    </row>
    <row r="61" spans="5:52" ht="19.95" customHeight="1">
      <c r="E61" s="248"/>
      <c r="F61" s="249"/>
      <c r="G61" s="252"/>
      <c r="H61" s="252"/>
      <c r="I61" s="249"/>
      <c r="J61" s="249"/>
      <c r="K61" s="249"/>
      <c r="L61" s="249"/>
      <c r="M61" s="249"/>
      <c r="N61" s="251"/>
      <c r="O61" s="251"/>
      <c r="P61" s="251"/>
      <c r="Q61" s="249"/>
      <c r="R61" s="249"/>
      <c r="S61" s="252"/>
      <c r="T61" s="252"/>
      <c r="U61" s="252"/>
      <c r="V61" s="252"/>
      <c r="W61" s="252"/>
      <c r="X61" s="252"/>
      <c r="Y61" s="252"/>
      <c r="Z61" s="252"/>
      <c r="AA61" s="252"/>
      <c r="AB61" s="252"/>
      <c r="AC61" s="253"/>
      <c r="AD61" s="253"/>
      <c r="AE61" s="253"/>
      <c r="AF61" s="254"/>
      <c r="AG61" s="252"/>
      <c r="AH61" s="252"/>
      <c r="AI61" s="252"/>
      <c r="AJ61" s="252"/>
      <c r="AK61" s="252"/>
      <c r="AL61" s="252"/>
      <c r="AM61" s="249"/>
      <c r="AN61" s="256"/>
      <c r="AO61" s="257"/>
      <c r="AP61" s="272"/>
      <c r="AQ61" s="220"/>
      <c r="AR61" s="273"/>
      <c r="AS61" s="252"/>
      <c r="AT61" s="252"/>
      <c r="AU61" s="252"/>
      <c r="AV61" s="252"/>
      <c r="AW61" s="174"/>
      <c r="AX61" s="174"/>
      <c r="AY61" s="175"/>
      <c r="AZ61" s="174"/>
    </row>
    <row r="62" spans="5:52" ht="19.95" customHeight="1">
      <c r="E62" s="262"/>
      <c r="F62" s="263"/>
      <c r="G62" s="264"/>
      <c r="H62" s="264"/>
      <c r="I62" s="263"/>
      <c r="J62" s="263"/>
      <c r="K62" s="263"/>
      <c r="L62" s="263"/>
      <c r="M62" s="263"/>
      <c r="N62" s="265"/>
      <c r="O62" s="265"/>
      <c r="P62" s="265"/>
      <c r="Q62" s="263"/>
      <c r="R62" s="263"/>
      <c r="S62" s="264"/>
      <c r="T62" s="264"/>
      <c r="U62" s="264"/>
      <c r="V62" s="264"/>
      <c r="W62" s="264"/>
      <c r="X62" s="264"/>
      <c r="Y62" s="264"/>
      <c r="Z62" s="264"/>
      <c r="AA62" s="264"/>
      <c r="AB62" s="264"/>
      <c r="AC62" s="266"/>
      <c r="AD62" s="266"/>
      <c r="AE62" s="266"/>
      <c r="AF62" s="267"/>
      <c r="AG62" s="264"/>
      <c r="AH62" s="264"/>
      <c r="AI62" s="264"/>
      <c r="AJ62" s="264"/>
      <c r="AK62" s="264"/>
      <c r="AL62" s="264"/>
      <c r="AM62" s="263"/>
      <c r="AN62" s="268"/>
      <c r="AO62" s="269"/>
      <c r="AP62" s="190"/>
      <c r="AQ62" s="263"/>
      <c r="AR62" s="264"/>
      <c r="AS62" s="264"/>
      <c r="AT62" s="264"/>
      <c r="AU62" s="264"/>
      <c r="AV62" s="264"/>
      <c r="AW62" s="271"/>
      <c r="AX62" s="271"/>
      <c r="AY62" s="271"/>
      <c r="AZ62" s="271"/>
    </row>
    <row r="63" spans="5:52" ht="19.95" customHeight="1">
      <c r="E63" s="262"/>
      <c r="F63" s="263"/>
      <c r="G63" s="264"/>
      <c r="H63" s="264"/>
      <c r="I63" s="263"/>
      <c r="J63" s="263"/>
      <c r="K63" s="263"/>
      <c r="L63" s="263"/>
      <c r="M63" s="263"/>
      <c r="N63" s="265"/>
      <c r="O63" s="265"/>
      <c r="P63" s="265"/>
      <c r="Q63" s="263"/>
      <c r="R63" s="263"/>
      <c r="S63" s="264"/>
      <c r="T63" s="264"/>
      <c r="U63" s="264"/>
      <c r="V63" s="264"/>
      <c r="W63" s="264"/>
      <c r="X63" s="264"/>
      <c r="Y63" s="264"/>
      <c r="Z63" s="264"/>
      <c r="AA63" s="264"/>
      <c r="AB63" s="264"/>
      <c r="AC63" s="266"/>
      <c r="AD63" s="266"/>
      <c r="AE63" s="266"/>
      <c r="AF63" s="267"/>
      <c r="AG63" s="264"/>
      <c r="AH63" s="264"/>
      <c r="AI63" s="264"/>
      <c r="AJ63" s="264"/>
      <c r="AK63" s="264"/>
      <c r="AL63" s="264"/>
      <c r="AM63" s="263"/>
      <c r="AN63" s="268"/>
      <c r="AO63" s="269"/>
      <c r="AP63" s="190"/>
      <c r="AQ63" s="263"/>
      <c r="AR63" s="263"/>
      <c r="AS63" s="263"/>
      <c r="AT63" s="264"/>
      <c r="AU63" s="264"/>
      <c r="AV63" s="264"/>
      <c r="AW63" s="271"/>
      <c r="AX63" s="271"/>
      <c r="AY63" s="271"/>
      <c r="AZ63" s="271"/>
    </row>
    <row r="64" spans="5:52" ht="19.95" customHeight="1">
      <c r="E64" s="248"/>
      <c r="F64" s="249"/>
      <c r="G64" s="252"/>
      <c r="H64" s="252"/>
      <c r="I64" s="249"/>
      <c r="J64" s="201"/>
      <c r="K64" s="249"/>
      <c r="L64" s="249"/>
      <c r="M64" s="249"/>
      <c r="N64" s="251"/>
      <c r="O64" s="251"/>
      <c r="P64" s="251"/>
      <c r="Q64" s="249"/>
      <c r="R64" s="249"/>
      <c r="S64" s="252"/>
      <c r="T64" s="252"/>
      <c r="U64" s="252"/>
      <c r="V64" s="252"/>
      <c r="W64" s="252"/>
      <c r="X64" s="252"/>
      <c r="Y64" s="252"/>
      <c r="Z64" s="252"/>
      <c r="AA64" s="252"/>
      <c r="AB64" s="252"/>
      <c r="AC64" s="253"/>
      <c r="AD64" s="253"/>
      <c r="AE64" s="253"/>
      <c r="AF64" s="254"/>
      <c r="AG64" s="252"/>
      <c r="AH64" s="252"/>
      <c r="AI64" s="252"/>
      <c r="AJ64" s="252"/>
      <c r="AK64" s="252"/>
      <c r="AL64" s="252"/>
      <c r="AM64" s="249"/>
      <c r="AN64" s="256"/>
      <c r="AO64" s="257"/>
      <c r="AP64" s="272"/>
      <c r="AQ64" s="220"/>
      <c r="AR64" s="274"/>
      <c r="AS64" s="252"/>
      <c r="AT64" s="252"/>
      <c r="AU64" s="252"/>
      <c r="AV64" s="252"/>
      <c r="AW64" s="174"/>
      <c r="AX64" s="174"/>
      <c r="AY64" s="175"/>
      <c r="AZ64" s="174"/>
    </row>
    <row r="65" spans="5:52" ht="19.95" customHeight="1">
      <c r="E65" s="262"/>
      <c r="F65" s="263"/>
      <c r="G65" s="264"/>
      <c r="H65" s="264"/>
      <c r="I65" s="263"/>
      <c r="J65" s="263"/>
      <c r="K65" s="263"/>
      <c r="L65" s="263"/>
      <c r="M65" s="263"/>
      <c r="N65" s="265"/>
      <c r="O65" s="265"/>
      <c r="P65" s="265"/>
      <c r="Q65" s="263"/>
      <c r="R65" s="263"/>
      <c r="S65" s="264"/>
      <c r="T65" s="264"/>
      <c r="U65" s="264"/>
      <c r="V65" s="264"/>
      <c r="W65" s="264"/>
      <c r="X65" s="264"/>
      <c r="Y65" s="264"/>
      <c r="Z65" s="264"/>
      <c r="AA65" s="264"/>
      <c r="AB65" s="264"/>
      <c r="AC65" s="266"/>
      <c r="AD65" s="266"/>
      <c r="AE65" s="266"/>
      <c r="AF65" s="267"/>
      <c r="AG65" s="264"/>
      <c r="AH65" s="264"/>
      <c r="AI65" s="264"/>
      <c r="AJ65" s="264"/>
      <c r="AK65" s="264"/>
      <c r="AL65" s="264"/>
      <c r="AM65" s="263"/>
      <c r="AN65" s="268"/>
      <c r="AO65" s="269"/>
      <c r="AP65" s="190"/>
      <c r="AQ65" s="263"/>
      <c r="AR65" s="264"/>
      <c r="AS65" s="264"/>
      <c r="AT65" s="264"/>
      <c r="AU65" s="264"/>
      <c r="AV65" s="264"/>
      <c r="AW65" s="271"/>
      <c r="AX65" s="271"/>
      <c r="AY65" s="271"/>
      <c r="AZ65" s="271"/>
    </row>
    <row r="66" spans="5:52" ht="19.95" customHeight="1">
      <c r="E66" s="248"/>
      <c r="F66" s="249"/>
      <c r="G66" s="252"/>
      <c r="H66" s="252"/>
      <c r="I66" s="249"/>
      <c r="J66" s="249"/>
      <c r="K66" s="249"/>
      <c r="L66" s="249"/>
      <c r="M66" s="249"/>
      <c r="N66" s="251"/>
      <c r="O66" s="251"/>
      <c r="P66" s="251"/>
      <c r="Q66" s="249"/>
      <c r="R66" s="249"/>
      <c r="S66" s="252"/>
      <c r="T66" s="252"/>
      <c r="U66" s="252"/>
      <c r="V66" s="252"/>
      <c r="W66" s="252"/>
      <c r="X66" s="252"/>
      <c r="Y66" s="252"/>
      <c r="Z66" s="252"/>
      <c r="AA66" s="252"/>
      <c r="AB66" s="252"/>
      <c r="AC66" s="253"/>
      <c r="AD66" s="253"/>
      <c r="AE66" s="253"/>
      <c r="AF66" s="254"/>
      <c r="AG66" s="252"/>
      <c r="AH66" s="252"/>
      <c r="AI66" s="252"/>
      <c r="AJ66" s="252"/>
      <c r="AK66" s="252"/>
      <c r="AL66" s="252"/>
      <c r="AM66" s="249"/>
      <c r="AN66" s="256"/>
      <c r="AO66" s="257"/>
      <c r="AP66" s="272"/>
      <c r="AQ66" s="220"/>
      <c r="AR66" s="252"/>
      <c r="AS66" s="252"/>
      <c r="AT66" s="252"/>
      <c r="AU66" s="252"/>
      <c r="AV66" s="252"/>
      <c r="AW66" s="174"/>
      <c r="AX66" s="174"/>
      <c r="AY66" s="175"/>
      <c r="AZ66" s="174"/>
    </row>
    <row r="67" spans="5:52" ht="19.95" customHeight="1">
      <c r="E67" s="262"/>
      <c r="F67" s="263"/>
      <c r="G67" s="264"/>
      <c r="H67" s="264"/>
      <c r="I67" s="263"/>
      <c r="J67" s="263"/>
      <c r="K67" s="263"/>
      <c r="L67" s="263"/>
      <c r="M67" s="263"/>
      <c r="N67" s="265"/>
      <c r="O67" s="265"/>
      <c r="P67" s="265"/>
      <c r="Q67" s="263"/>
      <c r="R67" s="263"/>
      <c r="S67" s="264"/>
      <c r="T67" s="264"/>
      <c r="U67" s="264"/>
      <c r="V67" s="264"/>
      <c r="W67" s="264"/>
      <c r="X67" s="264"/>
      <c r="Y67" s="264"/>
      <c r="Z67" s="264"/>
      <c r="AA67" s="264"/>
      <c r="AB67" s="264"/>
      <c r="AC67" s="266"/>
      <c r="AD67" s="266"/>
      <c r="AE67" s="266"/>
      <c r="AF67" s="267"/>
      <c r="AG67" s="264"/>
      <c r="AH67" s="264"/>
      <c r="AI67" s="264"/>
      <c r="AJ67" s="264"/>
      <c r="AK67" s="264"/>
      <c r="AL67" s="264"/>
      <c r="AM67" s="263"/>
      <c r="AN67" s="268"/>
      <c r="AO67" s="269"/>
      <c r="AP67" s="190"/>
      <c r="AQ67" s="263"/>
      <c r="AR67" s="264"/>
      <c r="AS67" s="264"/>
      <c r="AT67" s="264"/>
      <c r="AU67" s="264"/>
      <c r="AV67" s="264"/>
      <c r="AW67" s="271"/>
      <c r="AX67" s="271"/>
      <c r="AY67" s="271"/>
      <c r="AZ67" s="271"/>
    </row>
    <row r="68" spans="5:52" ht="19.95" customHeight="1">
      <c r="E68" s="248"/>
      <c r="F68" s="249"/>
      <c r="G68" s="252"/>
      <c r="H68" s="252"/>
      <c r="I68" s="249"/>
      <c r="J68" s="201"/>
      <c r="K68" s="249"/>
      <c r="L68" s="249"/>
      <c r="M68" s="249"/>
      <c r="N68" s="251"/>
      <c r="O68" s="251"/>
      <c r="P68" s="251"/>
      <c r="Q68" s="249"/>
      <c r="R68" s="249"/>
      <c r="S68" s="252"/>
      <c r="T68" s="252"/>
      <c r="U68" s="252"/>
      <c r="V68" s="252"/>
      <c r="W68" s="252"/>
      <c r="X68" s="252"/>
      <c r="Y68" s="252"/>
      <c r="Z68" s="252"/>
      <c r="AA68" s="252"/>
      <c r="AB68" s="252"/>
      <c r="AC68" s="253"/>
      <c r="AD68" s="253"/>
      <c r="AE68" s="253"/>
      <c r="AF68" s="254"/>
      <c r="AG68" s="252"/>
      <c r="AH68" s="252"/>
      <c r="AI68" s="252"/>
      <c r="AJ68" s="252"/>
      <c r="AK68" s="252"/>
      <c r="AL68" s="252"/>
      <c r="AM68" s="249"/>
      <c r="AN68" s="256"/>
      <c r="AO68" s="257"/>
      <c r="AP68" s="272"/>
      <c r="AQ68" s="220"/>
      <c r="AR68" s="252"/>
      <c r="AS68" s="252"/>
      <c r="AT68" s="252"/>
      <c r="AU68" s="252"/>
      <c r="AV68" s="252"/>
      <c r="AW68" s="174"/>
      <c r="AX68" s="174"/>
      <c r="AY68" s="175"/>
      <c r="AZ68" s="174"/>
    </row>
    <row r="69" spans="5:52" ht="19.95" customHeight="1">
      <c r="E69" s="262"/>
      <c r="F69" s="263"/>
      <c r="G69" s="264"/>
      <c r="H69" s="264"/>
      <c r="I69" s="263"/>
      <c r="J69" s="263"/>
      <c r="K69" s="263"/>
      <c r="L69" s="263"/>
      <c r="M69" s="263"/>
      <c r="N69" s="265"/>
      <c r="O69" s="265"/>
      <c r="P69" s="265"/>
      <c r="Q69" s="263"/>
      <c r="R69" s="263"/>
      <c r="S69" s="264"/>
      <c r="T69" s="264"/>
      <c r="U69" s="264"/>
      <c r="V69" s="264"/>
      <c r="W69" s="264"/>
      <c r="X69" s="264"/>
      <c r="Y69" s="264"/>
      <c r="Z69" s="264"/>
      <c r="AA69" s="264"/>
      <c r="AB69" s="264"/>
      <c r="AC69" s="266"/>
      <c r="AD69" s="266"/>
      <c r="AE69" s="266"/>
      <c r="AF69" s="267"/>
      <c r="AG69" s="264"/>
      <c r="AH69" s="264"/>
      <c r="AI69" s="264"/>
      <c r="AJ69" s="264"/>
      <c r="AK69" s="264"/>
      <c r="AL69" s="264"/>
      <c r="AM69" s="263"/>
      <c r="AN69" s="268"/>
      <c r="AO69" s="269"/>
      <c r="AP69" s="190"/>
      <c r="AQ69" s="263"/>
      <c r="AR69" s="264"/>
      <c r="AS69" s="264"/>
      <c r="AT69" s="264"/>
      <c r="AU69" s="264"/>
      <c r="AV69" s="264"/>
      <c r="AW69" s="271"/>
      <c r="AX69" s="174"/>
      <c r="AY69" s="175"/>
      <c r="AZ69" s="271"/>
    </row>
    <row r="70" spans="5:52" ht="19.95" customHeight="1">
      <c r="E70" s="248"/>
      <c r="F70" s="249"/>
      <c r="G70" s="252"/>
      <c r="H70" s="252"/>
      <c r="I70" s="249"/>
      <c r="J70" s="201"/>
      <c r="K70" s="249"/>
      <c r="L70" s="249"/>
      <c r="M70" s="249"/>
      <c r="N70" s="251"/>
      <c r="O70" s="251"/>
      <c r="P70" s="251"/>
      <c r="Q70" s="249"/>
      <c r="R70" s="249"/>
      <c r="S70" s="252"/>
      <c r="T70" s="252"/>
      <c r="U70" s="252"/>
      <c r="V70" s="252"/>
      <c r="W70" s="252"/>
      <c r="X70" s="252"/>
      <c r="Y70" s="252"/>
      <c r="Z70" s="252"/>
      <c r="AA70" s="252"/>
      <c r="AB70" s="252"/>
      <c r="AC70" s="253"/>
      <c r="AD70" s="253"/>
      <c r="AE70" s="253"/>
      <c r="AF70" s="254"/>
      <c r="AG70" s="252"/>
      <c r="AH70" s="252"/>
      <c r="AI70" s="252"/>
      <c r="AJ70" s="252"/>
      <c r="AK70" s="252"/>
      <c r="AL70" s="252"/>
      <c r="AM70" s="249"/>
      <c r="AN70" s="256"/>
      <c r="AO70" s="257"/>
      <c r="AP70" s="272"/>
      <c r="AQ70" s="220"/>
      <c r="AR70" s="252"/>
      <c r="AS70" s="252"/>
      <c r="AT70" s="252"/>
      <c r="AU70" s="252"/>
      <c r="AV70" s="252"/>
      <c r="AW70" s="174"/>
      <c r="AX70" s="174"/>
      <c r="AY70" s="175"/>
      <c r="AZ70" s="174"/>
    </row>
    <row r="71" spans="5:52" ht="19.95" customHeight="1">
      <c r="E71" s="262"/>
      <c r="F71" s="263"/>
      <c r="G71" s="264"/>
      <c r="H71" s="264"/>
      <c r="I71" s="263"/>
      <c r="J71" s="263"/>
      <c r="K71" s="263"/>
      <c r="L71" s="263"/>
      <c r="M71" s="263"/>
      <c r="N71" s="265"/>
      <c r="O71" s="265"/>
      <c r="P71" s="265"/>
      <c r="Q71" s="263"/>
      <c r="R71" s="263"/>
      <c r="S71" s="264"/>
      <c r="T71" s="264"/>
      <c r="U71" s="264"/>
      <c r="V71" s="264"/>
      <c r="W71" s="264"/>
      <c r="X71" s="264"/>
      <c r="Y71" s="264"/>
      <c r="Z71" s="264"/>
      <c r="AA71" s="264"/>
      <c r="AB71" s="264"/>
      <c r="AC71" s="266"/>
      <c r="AD71" s="266"/>
      <c r="AE71" s="266"/>
      <c r="AF71" s="267"/>
      <c r="AG71" s="264"/>
      <c r="AH71" s="264"/>
      <c r="AI71" s="264"/>
      <c r="AJ71" s="264"/>
      <c r="AK71" s="264"/>
      <c r="AL71" s="264"/>
      <c r="AM71" s="263"/>
      <c r="AN71" s="268"/>
      <c r="AO71" s="269"/>
      <c r="AP71" s="190"/>
      <c r="AQ71" s="263"/>
      <c r="AR71" s="264"/>
      <c r="AS71" s="264"/>
      <c r="AT71" s="264"/>
      <c r="AU71" s="264"/>
      <c r="AV71" s="264"/>
      <c r="AW71" s="271"/>
      <c r="AX71" s="174"/>
      <c r="AY71" s="175"/>
      <c r="AZ71" s="271"/>
    </row>
    <row r="72" spans="5:52" ht="19.95" customHeight="1">
      <c r="E72" s="236"/>
      <c r="F72" s="237"/>
      <c r="G72" s="240"/>
      <c r="H72" s="240"/>
      <c r="I72" s="186"/>
      <c r="J72" s="186"/>
      <c r="K72" s="237"/>
      <c r="L72" s="237"/>
      <c r="M72" s="237"/>
      <c r="N72" s="239"/>
      <c r="O72" s="239"/>
      <c r="P72" s="239"/>
      <c r="Q72" s="237"/>
      <c r="R72" s="186"/>
      <c r="S72" s="240"/>
      <c r="T72" s="240"/>
      <c r="U72" s="240"/>
      <c r="V72" s="240"/>
      <c r="W72" s="240"/>
      <c r="X72" s="240"/>
      <c r="Y72" s="240"/>
      <c r="Z72" s="240"/>
      <c r="AA72" s="240"/>
      <c r="AB72" s="240"/>
      <c r="AC72" s="241"/>
      <c r="AD72" s="241"/>
      <c r="AE72" s="241"/>
      <c r="AF72" s="242"/>
      <c r="AG72" s="240"/>
      <c r="AH72" s="240"/>
      <c r="AI72" s="240"/>
      <c r="AJ72" s="240"/>
      <c r="AK72" s="240"/>
      <c r="AL72" s="240"/>
      <c r="AM72" s="237"/>
      <c r="AN72" s="244"/>
      <c r="AO72" s="245"/>
      <c r="AP72" s="188"/>
      <c r="AQ72" s="186"/>
      <c r="AR72" s="240"/>
      <c r="AS72" s="240"/>
      <c r="AT72" s="240"/>
      <c r="AU72" s="240"/>
      <c r="AV72" s="240"/>
      <c r="AW72" s="187"/>
      <c r="AX72" s="174"/>
      <c r="AY72" s="175"/>
      <c r="AZ72" s="187"/>
    </row>
    <row r="73" spans="5:52" ht="19.95" customHeight="1">
      <c r="E73" s="262"/>
      <c r="F73" s="263"/>
      <c r="G73" s="264"/>
      <c r="H73" s="264"/>
      <c r="I73" s="263"/>
      <c r="J73" s="263"/>
      <c r="K73" s="263"/>
      <c r="L73" s="263"/>
      <c r="M73" s="263"/>
      <c r="N73" s="265"/>
      <c r="O73" s="265"/>
      <c r="P73" s="265"/>
      <c r="Q73" s="263"/>
      <c r="R73" s="263"/>
      <c r="S73" s="264"/>
      <c r="T73" s="264"/>
      <c r="U73" s="264"/>
      <c r="V73" s="264"/>
      <c r="W73" s="264"/>
      <c r="X73" s="264"/>
      <c r="Y73" s="264"/>
      <c r="Z73" s="264"/>
      <c r="AA73" s="264"/>
      <c r="AB73" s="264"/>
      <c r="AC73" s="266"/>
      <c r="AD73" s="266"/>
      <c r="AE73" s="266"/>
      <c r="AF73" s="267"/>
      <c r="AG73" s="264"/>
      <c r="AH73" s="264"/>
      <c r="AI73" s="264"/>
      <c r="AJ73" s="264"/>
      <c r="AK73" s="264"/>
      <c r="AL73" s="264"/>
      <c r="AM73" s="263"/>
      <c r="AN73" s="268"/>
      <c r="AO73" s="269"/>
      <c r="AP73" s="190"/>
      <c r="AQ73" s="263"/>
      <c r="AR73" s="264"/>
      <c r="AS73" s="264"/>
      <c r="AT73" s="264"/>
      <c r="AU73" s="264"/>
      <c r="AV73" s="264"/>
      <c r="AW73" s="271"/>
      <c r="AX73" s="174"/>
      <c r="AY73" s="175"/>
      <c r="AZ73" s="271"/>
    </row>
    <row r="74" spans="5:52" ht="19.95" customHeight="1">
      <c r="E74" s="236"/>
      <c r="F74" s="237"/>
      <c r="G74" s="240"/>
      <c r="H74" s="240"/>
      <c r="I74" s="186"/>
      <c r="J74" s="186"/>
      <c r="K74" s="237"/>
      <c r="L74" s="237"/>
      <c r="M74" s="237"/>
      <c r="N74" s="239"/>
      <c r="O74" s="239"/>
      <c r="P74" s="239"/>
      <c r="Q74" s="237"/>
      <c r="R74" s="186"/>
      <c r="S74" s="240"/>
      <c r="T74" s="240"/>
      <c r="U74" s="240"/>
      <c r="V74" s="240"/>
      <c r="W74" s="240"/>
      <c r="X74" s="240"/>
      <c r="Y74" s="240"/>
      <c r="Z74" s="240"/>
      <c r="AA74" s="240"/>
      <c r="AB74" s="240"/>
      <c r="AC74" s="241"/>
      <c r="AD74" s="241"/>
      <c r="AE74" s="241"/>
      <c r="AF74" s="242"/>
      <c r="AG74" s="240"/>
      <c r="AH74" s="240"/>
      <c r="AI74" s="240"/>
      <c r="AJ74" s="240"/>
      <c r="AK74" s="240"/>
      <c r="AL74" s="240"/>
      <c r="AM74" s="237"/>
      <c r="AN74" s="244"/>
      <c r="AO74" s="245"/>
      <c r="AP74" s="188"/>
      <c r="AQ74" s="186"/>
      <c r="AR74" s="240"/>
      <c r="AS74" s="240"/>
      <c r="AT74" s="240"/>
      <c r="AU74" s="240"/>
      <c r="AV74" s="240"/>
      <c r="AW74" s="187"/>
      <c r="AX74" s="174"/>
      <c r="AY74" s="175"/>
      <c r="AZ74" s="187"/>
    </row>
    <row r="75" spans="5:52" ht="19.95" customHeight="1">
      <c r="E75" s="262"/>
      <c r="F75" s="263"/>
      <c r="G75" s="264"/>
      <c r="H75" s="264"/>
      <c r="I75" s="263"/>
      <c r="J75" s="263"/>
      <c r="K75" s="263"/>
      <c r="L75" s="263"/>
      <c r="M75" s="263"/>
      <c r="N75" s="265"/>
      <c r="O75" s="265"/>
      <c r="P75" s="265"/>
      <c r="Q75" s="263"/>
      <c r="R75" s="263"/>
      <c r="S75" s="264"/>
      <c r="T75" s="264"/>
      <c r="U75" s="264"/>
      <c r="V75" s="264"/>
      <c r="W75" s="264"/>
      <c r="X75" s="264"/>
      <c r="Y75" s="264"/>
      <c r="Z75" s="264"/>
      <c r="AA75" s="264"/>
      <c r="AB75" s="264"/>
      <c r="AC75" s="266"/>
      <c r="AD75" s="266"/>
      <c r="AE75" s="266"/>
      <c r="AF75" s="267"/>
      <c r="AG75" s="264"/>
      <c r="AH75" s="264"/>
      <c r="AI75" s="264"/>
      <c r="AJ75" s="264"/>
      <c r="AK75" s="264"/>
      <c r="AL75" s="264"/>
      <c r="AM75" s="263"/>
      <c r="AN75" s="268"/>
      <c r="AO75" s="269"/>
      <c r="AP75" s="190"/>
      <c r="AQ75" s="263"/>
      <c r="AR75" s="264"/>
      <c r="AS75" s="264"/>
      <c r="AT75" s="264"/>
      <c r="AU75" s="264"/>
      <c r="AV75" s="264"/>
      <c r="AW75" s="271"/>
      <c r="AX75" s="174"/>
      <c r="AY75" s="175"/>
      <c r="AZ75" s="271"/>
    </row>
    <row r="76" spans="5:52" ht="19.95" customHeight="1">
      <c r="E76" s="236"/>
      <c r="F76" s="237"/>
      <c r="G76" s="240"/>
      <c r="H76" s="240"/>
      <c r="I76" s="186"/>
      <c r="J76" s="186"/>
      <c r="K76" s="237"/>
      <c r="L76" s="237"/>
      <c r="M76" s="237"/>
      <c r="N76" s="239"/>
      <c r="O76" s="239"/>
      <c r="P76" s="239"/>
      <c r="Q76" s="237"/>
      <c r="R76" s="237"/>
      <c r="S76" s="240"/>
      <c r="T76" s="240"/>
      <c r="U76" s="240"/>
      <c r="V76" s="240"/>
      <c r="W76" s="240"/>
      <c r="X76" s="240"/>
      <c r="Y76" s="240"/>
      <c r="Z76" s="240"/>
      <c r="AA76" s="240"/>
      <c r="AB76" s="240"/>
      <c r="AC76" s="241"/>
      <c r="AD76" s="241"/>
      <c r="AE76" s="241"/>
      <c r="AF76" s="242"/>
      <c r="AG76" s="240"/>
      <c r="AH76" s="240"/>
      <c r="AI76" s="240"/>
      <c r="AJ76" s="240"/>
      <c r="AK76" s="240"/>
      <c r="AL76" s="240"/>
      <c r="AM76" s="237"/>
      <c r="AN76" s="244"/>
      <c r="AO76" s="245"/>
      <c r="AP76" s="188"/>
      <c r="AQ76" s="186"/>
      <c r="AR76" s="240"/>
      <c r="AS76" s="240"/>
      <c r="AT76" s="240"/>
      <c r="AU76" s="240"/>
      <c r="AV76" s="240"/>
      <c r="AW76" s="187"/>
      <c r="AX76" s="174"/>
      <c r="AY76" s="175"/>
      <c r="AZ76" s="187"/>
    </row>
    <row r="77" spans="5:52" ht="19.95" customHeight="1">
      <c r="E77" s="262"/>
      <c r="F77" s="263"/>
      <c r="G77" s="264"/>
      <c r="H77" s="264"/>
      <c r="I77" s="263"/>
      <c r="J77" s="263"/>
      <c r="K77" s="263"/>
      <c r="L77" s="263"/>
      <c r="M77" s="263"/>
      <c r="N77" s="265"/>
      <c r="O77" s="265"/>
      <c r="P77" s="265"/>
      <c r="Q77" s="263"/>
      <c r="R77" s="263"/>
      <c r="S77" s="264"/>
      <c r="T77" s="264"/>
      <c r="U77" s="264"/>
      <c r="V77" s="264"/>
      <c r="W77" s="264"/>
      <c r="X77" s="264"/>
      <c r="Y77" s="264"/>
      <c r="Z77" s="264"/>
      <c r="AA77" s="264"/>
      <c r="AB77" s="264"/>
      <c r="AC77" s="266"/>
      <c r="AD77" s="266"/>
      <c r="AE77" s="266"/>
      <c r="AF77" s="267"/>
      <c r="AG77" s="264"/>
      <c r="AH77" s="264"/>
      <c r="AI77" s="264"/>
      <c r="AJ77" s="264"/>
      <c r="AK77" s="264"/>
      <c r="AL77" s="264"/>
      <c r="AM77" s="263"/>
      <c r="AN77" s="268"/>
      <c r="AO77" s="269"/>
      <c r="AP77" s="190"/>
      <c r="AQ77" s="263"/>
      <c r="AR77" s="264"/>
      <c r="AS77" s="264"/>
      <c r="AT77" s="264"/>
      <c r="AU77" s="264"/>
      <c r="AV77" s="264"/>
      <c r="AW77" s="271"/>
      <c r="AX77" s="174"/>
      <c r="AY77" s="175"/>
      <c r="AZ77" s="271"/>
    </row>
    <row r="78" spans="5:52" ht="19.95" customHeight="1">
      <c r="E78" s="236"/>
      <c r="F78" s="237"/>
      <c r="G78" s="240"/>
      <c r="H78" s="240"/>
      <c r="I78" s="237"/>
      <c r="J78" s="237"/>
      <c r="K78" s="237"/>
      <c r="L78" s="237"/>
      <c r="M78" s="237"/>
      <c r="N78" s="239"/>
      <c r="O78" s="239"/>
      <c r="P78" s="239"/>
      <c r="Q78" s="237"/>
      <c r="R78" s="237"/>
      <c r="S78" s="240"/>
      <c r="T78" s="240"/>
      <c r="U78" s="240"/>
      <c r="V78" s="240"/>
      <c r="W78" s="240"/>
      <c r="X78" s="240"/>
      <c r="Y78" s="240"/>
      <c r="Z78" s="240"/>
      <c r="AA78" s="240"/>
      <c r="AB78" s="240"/>
      <c r="AC78" s="241"/>
      <c r="AD78" s="241"/>
      <c r="AE78" s="241"/>
      <c r="AF78" s="242"/>
      <c r="AG78" s="240"/>
      <c r="AH78" s="240"/>
      <c r="AI78" s="240"/>
      <c r="AJ78" s="240"/>
      <c r="AK78" s="240"/>
      <c r="AL78" s="240"/>
      <c r="AM78" s="237"/>
      <c r="AN78" s="244"/>
      <c r="AO78" s="245"/>
      <c r="AP78" s="188"/>
      <c r="AQ78" s="275"/>
      <c r="AR78" s="240"/>
      <c r="AS78" s="240"/>
      <c r="AT78" s="240"/>
      <c r="AU78" s="240"/>
      <c r="AV78" s="240"/>
      <c r="AW78" s="187"/>
      <c r="AX78" s="174"/>
      <c r="AY78" s="175"/>
      <c r="AZ78" s="187"/>
    </row>
    <row r="79" spans="5:52" ht="19.95" customHeight="1">
      <c r="E79" s="262"/>
      <c r="F79" s="263"/>
      <c r="G79" s="264"/>
      <c r="H79" s="264"/>
      <c r="I79" s="263"/>
      <c r="J79" s="263"/>
      <c r="K79" s="263"/>
      <c r="L79" s="263"/>
      <c r="M79" s="263"/>
      <c r="N79" s="265"/>
      <c r="O79" s="265"/>
      <c r="P79" s="265"/>
      <c r="Q79" s="263"/>
      <c r="R79" s="263"/>
      <c r="S79" s="264"/>
      <c r="T79" s="264"/>
      <c r="U79" s="264"/>
      <c r="V79" s="264"/>
      <c r="W79" s="264"/>
      <c r="X79" s="264"/>
      <c r="Y79" s="264"/>
      <c r="Z79" s="264"/>
      <c r="AA79" s="264"/>
      <c r="AB79" s="264"/>
      <c r="AC79" s="266"/>
      <c r="AD79" s="266"/>
      <c r="AE79" s="266"/>
      <c r="AF79" s="267"/>
      <c r="AG79" s="264"/>
      <c r="AH79" s="264"/>
      <c r="AI79" s="264"/>
      <c r="AJ79" s="264"/>
      <c r="AK79" s="264"/>
      <c r="AL79" s="264"/>
      <c r="AM79" s="263"/>
      <c r="AN79" s="268"/>
      <c r="AO79" s="269"/>
      <c r="AP79" s="190"/>
      <c r="AQ79" s="263"/>
      <c r="AR79" s="264"/>
      <c r="AS79" s="264"/>
      <c r="AT79" s="264"/>
      <c r="AU79" s="264"/>
      <c r="AV79" s="264"/>
      <c r="AW79" s="271"/>
      <c r="AX79" s="174"/>
      <c r="AY79" s="175"/>
      <c r="AZ79" s="271"/>
    </row>
    <row r="80" spans="5:52" ht="19.95" customHeight="1">
      <c r="E80" s="236"/>
      <c r="F80" s="237"/>
      <c r="G80" s="240"/>
      <c r="H80" s="240"/>
      <c r="I80" s="237"/>
      <c r="J80" s="237"/>
      <c r="K80" s="237"/>
      <c r="L80" s="237"/>
      <c r="M80" s="237"/>
      <c r="N80" s="237"/>
      <c r="O80" s="239"/>
      <c r="P80" s="239"/>
      <c r="Q80" s="237"/>
      <c r="R80" s="237"/>
      <c r="S80" s="240"/>
      <c r="T80" s="240"/>
      <c r="U80" s="240"/>
      <c r="V80" s="240"/>
      <c r="W80" s="240"/>
      <c r="X80" s="240"/>
      <c r="Y80" s="240"/>
      <c r="Z80" s="240"/>
      <c r="AA80" s="240"/>
      <c r="AB80" s="240"/>
      <c r="AC80" s="241"/>
      <c r="AD80" s="241"/>
      <c r="AE80" s="241"/>
      <c r="AF80" s="242"/>
      <c r="AG80" s="240"/>
      <c r="AH80" s="240"/>
      <c r="AI80" s="240"/>
      <c r="AJ80" s="240"/>
      <c r="AK80" s="240"/>
      <c r="AL80" s="240"/>
      <c r="AM80" s="237"/>
      <c r="AN80" s="244"/>
      <c r="AO80" s="245"/>
      <c r="AP80" s="188"/>
      <c r="AQ80" s="237"/>
      <c r="AR80" s="240"/>
      <c r="AS80" s="240"/>
      <c r="AT80" s="240"/>
      <c r="AU80" s="240"/>
      <c r="AV80" s="240"/>
      <c r="AW80" s="187"/>
      <c r="AX80" s="174"/>
      <c r="AY80" s="175"/>
      <c r="AZ80" s="187"/>
    </row>
    <row r="81" spans="5:52" ht="19.95" customHeight="1">
      <c r="E81" s="236"/>
      <c r="F81" s="237"/>
      <c r="G81" s="240"/>
      <c r="H81" s="240"/>
      <c r="I81" s="237"/>
      <c r="J81" s="237"/>
      <c r="K81" s="237"/>
      <c r="L81" s="237"/>
      <c r="M81" s="237"/>
      <c r="N81" s="237"/>
      <c r="O81" s="239"/>
      <c r="P81" s="239"/>
      <c r="Q81" s="186"/>
      <c r="R81" s="237"/>
      <c r="S81" s="240"/>
      <c r="T81" s="240"/>
      <c r="U81" s="240"/>
      <c r="V81" s="240"/>
      <c r="W81" s="240"/>
      <c r="X81" s="240"/>
      <c r="Y81" s="240"/>
      <c r="Z81" s="240"/>
      <c r="AA81" s="240"/>
      <c r="AB81" s="240"/>
      <c r="AC81" s="241"/>
      <c r="AD81" s="241"/>
      <c r="AE81" s="241"/>
      <c r="AF81" s="242"/>
      <c r="AG81" s="240"/>
      <c r="AH81" s="240"/>
      <c r="AI81" s="240"/>
      <c r="AJ81" s="240"/>
      <c r="AK81" s="240"/>
      <c r="AL81" s="240"/>
      <c r="AM81" s="237"/>
      <c r="AN81" s="244"/>
      <c r="AO81" s="245"/>
      <c r="AP81" s="188"/>
      <c r="AQ81" s="186"/>
      <c r="AR81" s="240"/>
      <c r="AS81" s="240"/>
      <c r="AT81" s="240"/>
      <c r="AU81" s="240"/>
      <c r="AV81" s="240"/>
      <c r="AW81" s="187"/>
      <c r="AX81" s="174"/>
      <c r="AY81" s="175"/>
      <c r="AZ81" s="187"/>
    </row>
    <row r="82" spans="5:52" ht="19.95" customHeight="1">
      <c r="E82" s="236"/>
      <c r="F82" s="237"/>
      <c r="G82" s="240"/>
      <c r="H82" s="240"/>
      <c r="I82" s="186"/>
      <c r="J82" s="186"/>
      <c r="K82" s="237"/>
      <c r="L82" s="237"/>
      <c r="M82" s="237"/>
      <c r="N82" s="239"/>
      <c r="O82" s="239"/>
      <c r="P82" s="239"/>
      <c r="Q82" s="237"/>
      <c r="R82" s="237"/>
      <c r="S82" s="240"/>
      <c r="T82" s="240"/>
      <c r="U82" s="240"/>
      <c r="V82" s="240"/>
      <c r="W82" s="240"/>
      <c r="X82" s="240"/>
      <c r="Y82" s="240"/>
      <c r="Z82" s="240"/>
      <c r="AA82" s="240"/>
      <c r="AB82" s="240"/>
      <c r="AC82" s="241"/>
      <c r="AD82" s="241"/>
      <c r="AE82" s="241"/>
      <c r="AF82" s="242"/>
      <c r="AG82" s="240"/>
      <c r="AH82" s="240"/>
      <c r="AI82" s="240"/>
      <c r="AJ82" s="240"/>
      <c r="AK82" s="240"/>
      <c r="AL82" s="240"/>
      <c r="AM82" s="237"/>
      <c r="AN82" s="244"/>
      <c r="AO82" s="245"/>
      <c r="AP82" s="188"/>
      <c r="AQ82" s="237"/>
      <c r="AR82" s="240"/>
      <c r="AS82" s="240"/>
      <c r="AT82" s="240"/>
      <c r="AU82" s="240"/>
      <c r="AV82" s="240"/>
      <c r="AW82" s="187"/>
      <c r="AX82" s="174"/>
      <c r="AY82" s="175"/>
      <c r="AZ82" s="187"/>
    </row>
    <row r="83" spans="5:52" ht="19.95" customHeight="1">
      <c r="E83" s="262"/>
      <c r="F83" s="263"/>
      <c r="G83" s="264"/>
      <c r="H83" s="264"/>
      <c r="I83" s="263"/>
      <c r="J83" s="263"/>
      <c r="K83" s="263"/>
      <c r="L83" s="263"/>
      <c r="M83" s="263"/>
      <c r="N83" s="265"/>
      <c r="O83" s="265"/>
      <c r="P83" s="265"/>
      <c r="Q83" s="263"/>
      <c r="R83" s="263"/>
      <c r="S83" s="264"/>
      <c r="T83" s="264"/>
      <c r="U83" s="264"/>
      <c r="V83" s="264"/>
      <c r="W83" s="264"/>
      <c r="X83" s="264"/>
      <c r="Y83" s="264"/>
      <c r="Z83" s="264"/>
      <c r="AA83" s="264"/>
      <c r="AB83" s="264"/>
      <c r="AC83" s="266"/>
      <c r="AD83" s="266"/>
      <c r="AE83" s="266"/>
      <c r="AF83" s="267"/>
      <c r="AG83" s="264"/>
      <c r="AH83" s="264"/>
      <c r="AI83" s="264"/>
      <c r="AJ83" s="264"/>
      <c r="AK83" s="264"/>
      <c r="AL83" s="264"/>
      <c r="AM83" s="263"/>
      <c r="AN83" s="268"/>
      <c r="AO83" s="269"/>
      <c r="AP83" s="190"/>
      <c r="AQ83" s="263"/>
      <c r="AR83" s="264"/>
      <c r="AS83" s="264"/>
      <c r="AT83" s="264"/>
      <c r="AU83" s="264"/>
      <c r="AV83" s="264"/>
      <c r="AW83" s="271"/>
      <c r="AX83" s="174"/>
      <c r="AY83" s="175"/>
      <c r="AZ83" s="271"/>
    </row>
    <row r="84" spans="5:52" ht="19.95" customHeight="1">
      <c r="E84" s="236"/>
      <c r="F84" s="237"/>
      <c r="G84" s="240"/>
      <c r="H84" s="240"/>
      <c r="I84" s="237"/>
      <c r="J84" s="186"/>
      <c r="K84" s="237"/>
      <c r="L84" s="237"/>
      <c r="M84" s="237"/>
      <c r="N84" s="239"/>
      <c r="O84" s="239"/>
      <c r="P84" s="239"/>
      <c r="Q84" s="237"/>
      <c r="R84" s="237"/>
      <c r="S84" s="240"/>
      <c r="T84" s="240"/>
      <c r="U84" s="240"/>
      <c r="V84" s="240"/>
      <c r="W84" s="240"/>
      <c r="X84" s="240"/>
      <c r="Y84" s="240"/>
      <c r="Z84" s="240"/>
      <c r="AA84" s="240"/>
      <c r="AB84" s="240"/>
      <c r="AC84" s="241"/>
      <c r="AD84" s="241"/>
      <c r="AE84" s="241"/>
      <c r="AF84" s="242"/>
      <c r="AG84" s="240"/>
      <c r="AH84" s="240"/>
      <c r="AI84" s="240"/>
      <c r="AJ84" s="240"/>
      <c r="AK84" s="240"/>
      <c r="AL84" s="240"/>
      <c r="AM84" s="237"/>
      <c r="AN84" s="244"/>
      <c r="AO84" s="245"/>
      <c r="AP84" s="188"/>
      <c r="AQ84" s="260"/>
      <c r="AR84" s="240"/>
      <c r="AS84" s="240"/>
      <c r="AT84" s="240"/>
      <c r="AU84" s="240"/>
      <c r="AV84" s="240"/>
      <c r="AW84" s="187"/>
      <c r="AX84" s="174"/>
      <c r="AY84" s="175"/>
      <c r="AZ84" s="187"/>
    </row>
    <row r="85" spans="5:52" ht="19.95" customHeight="1">
      <c r="E85" s="262"/>
      <c r="F85" s="263"/>
      <c r="G85" s="264"/>
      <c r="H85" s="264"/>
      <c r="I85" s="263"/>
      <c r="J85" s="263"/>
      <c r="K85" s="263"/>
      <c r="L85" s="263"/>
      <c r="M85" s="263"/>
      <c r="N85" s="265"/>
      <c r="O85" s="265"/>
      <c r="P85" s="265"/>
      <c r="Q85" s="263"/>
      <c r="R85" s="263"/>
      <c r="S85" s="264"/>
      <c r="T85" s="264"/>
      <c r="U85" s="264"/>
      <c r="V85" s="264"/>
      <c r="W85" s="264"/>
      <c r="X85" s="264"/>
      <c r="Y85" s="264"/>
      <c r="Z85" s="264"/>
      <c r="AA85" s="264"/>
      <c r="AB85" s="264"/>
      <c r="AC85" s="266"/>
      <c r="AD85" s="266"/>
      <c r="AE85" s="266"/>
      <c r="AF85" s="267"/>
      <c r="AG85" s="264"/>
      <c r="AH85" s="264"/>
      <c r="AI85" s="264"/>
      <c r="AJ85" s="264"/>
      <c r="AK85" s="264"/>
      <c r="AL85" s="264"/>
      <c r="AM85" s="263"/>
      <c r="AN85" s="268"/>
      <c r="AO85" s="269"/>
      <c r="AP85" s="190"/>
      <c r="AQ85" s="263"/>
      <c r="AR85" s="264"/>
      <c r="AS85" s="264"/>
      <c r="AT85" s="264"/>
      <c r="AU85" s="264"/>
      <c r="AV85" s="264"/>
      <c r="AW85" s="271"/>
      <c r="AX85" s="174"/>
      <c r="AY85" s="175"/>
      <c r="AZ85" s="271"/>
    </row>
    <row r="86" spans="5:52" ht="19.95" customHeight="1">
      <c r="E86" s="236"/>
      <c r="F86" s="237"/>
      <c r="G86" s="240"/>
      <c r="H86" s="240"/>
      <c r="I86" s="237"/>
      <c r="J86" s="237"/>
      <c r="K86" s="237"/>
      <c r="L86" s="237"/>
      <c r="M86" s="237"/>
      <c r="N86" s="239"/>
      <c r="O86" s="239"/>
      <c r="P86" s="239"/>
      <c r="Q86" s="237"/>
      <c r="R86" s="237"/>
      <c r="S86" s="240"/>
      <c r="T86" s="240"/>
      <c r="U86" s="240"/>
      <c r="V86" s="240"/>
      <c r="W86" s="240"/>
      <c r="X86" s="240"/>
      <c r="Y86" s="240"/>
      <c r="Z86" s="240"/>
      <c r="AA86" s="240"/>
      <c r="AB86" s="240"/>
      <c r="AC86" s="241"/>
      <c r="AD86" s="241"/>
      <c r="AE86" s="241"/>
      <c r="AF86" s="242"/>
      <c r="AG86" s="240"/>
      <c r="AH86" s="240"/>
      <c r="AI86" s="240"/>
      <c r="AJ86" s="240"/>
      <c r="AK86" s="240"/>
      <c r="AL86" s="240"/>
      <c r="AM86" s="237"/>
      <c r="AN86" s="244"/>
      <c r="AO86" s="245"/>
      <c r="AP86" s="188"/>
      <c r="AQ86" s="260"/>
      <c r="AR86" s="240"/>
      <c r="AS86" s="240"/>
      <c r="AT86" s="240"/>
      <c r="AU86" s="240"/>
      <c r="AV86" s="240"/>
      <c r="AW86" s="187"/>
      <c r="AX86" s="174"/>
      <c r="AY86" s="175"/>
      <c r="AZ86" s="187"/>
    </row>
    <row r="87" spans="5:52" ht="19.95" customHeight="1">
      <c r="E87" s="262"/>
      <c r="F87" s="263"/>
      <c r="G87" s="264"/>
      <c r="H87" s="264"/>
      <c r="I87" s="263"/>
      <c r="J87" s="263"/>
      <c r="K87" s="263"/>
      <c r="L87" s="263"/>
      <c r="M87" s="263"/>
      <c r="N87" s="265"/>
      <c r="O87" s="265"/>
      <c r="P87" s="265"/>
      <c r="Q87" s="263"/>
      <c r="R87" s="263"/>
      <c r="S87" s="264"/>
      <c r="T87" s="264"/>
      <c r="U87" s="264"/>
      <c r="V87" s="264"/>
      <c r="W87" s="264"/>
      <c r="X87" s="264"/>
      <c r="Y87" s="264"/>
      <c r="Z87" s="264"/>
      <c r="AA87" s="264"/>
      <c r="AB87" s="264"/>
      <c r="AC87" s="266"/>
      <c r="AD87" s="266"/>
      <c r="AE87" s="266"/>
      <c r="AF87" s="267"/>
      <c r="AG87" s="264"/>
      <c r="AH87" s="264"/>
      <c r="AI87" s="264"/>
      <c r="AJ87" s="264"/>
      <c r="AK87" s="264"/>
      <c r="AL87" s="264"/>
      <c r="AM87" s="263"/>
      <c r="AN87" s="268"/>
      <c r="AO87" s="269"/>
      <c r="AP87" s="190"/>
      <c r="AQ87" s="263"/>
      <c r="AR87" s="264"/>
      <c r="AS87" s="264"/>
      <c r="AT87" s="264"/>
      <c r="AU87" s="264"/>
      <c r="AV87" s="264"/>
      <c r="AW87" s="271"/>
      <c r="AX87" s="174"/>
      <c r="AY87" s="175"/>
      <c r="AZ87" s="271"/>
    </row>
    <row r="88" spans="5:52" ht="19.95" customHeight="1">
      <c r="E88" s="236"/>
      <c r="F88" s="237"/>
      <c r="G88" s="240"/>
      <c r="H88" s="240"/>
      <c r="I88" s="186"/>
      <c r="J88" s="186"/>
      <c r="K88" s="237"/>
      <c r="L88" s="237"/>
      <c r="M88" s="237"/>
      <c r="N88" s="239"/>
      <c r="O88" s="239"/>
      <c r="P88" s="239"/>
      <c r="Q88" s="237"/>
      <c r="R88" s="237"/>
      <c r="S88" s="240"/>
      <c r="T88" s="240"/>
      <c r="U88" s="240"/>
      <c r="V88" s="240"/>
      <c r="W88" s="240"/>
      <c r="X88" s="240"/>
      <c r="Y88" s="240"/>
      <c r="Z88" s="240"/>
      <c r="AA88" s="240"/>
      <c r="AB88" s="240"/>
      <c r="AC88" s="241"/>
      <c r="AD88" s="241"/>
      <c r="AE88" s="241"/>
      <c r="AF88" s="242"/>
      <c r="AG88" s="240"/>
      <c r="AH88" s="240"/>
      <c r="AI88" s="240"/>
      <c r="AJ88" s="240"/>
      <c r="AK88" s="240"/>
      <c r="AL88" s="240"/>
      <c r="AM88" s="237"/>
      <c r="AN88" s="244"/>
      <c r="AO88" s="245"/>
      <c r="AP88" s="188"/>
      <c r="AQ88" s="260"/>
      <c r="AR88" s="240"/>
      <c r="AS88" s="240"/>
      <c r="AT88" s="240"/>
      <c r="AU88" s="240"/>
      <c r="AV88" s="240"/>
      <c r="AW88" s="187"/>
      <c r="AX88" s="174"/>
      <c r="AY88" s="175"/>
      <c r="AZ88" s="187"/>
    </row>
    <row r="89" spans="5:52" ht="19.95" customHeight="1">
      <c r="E89" s="262"/>
      <c r="F89" s="263"/>
      <c r="G89" s="264"/>
      <c r="H89" s="264"/>
      <c r="I89" s="263"/>
      <c r="J89" s="263"/>
      <c r="K89" s="263"/>
      <c r="L89" s="263"/>
      <c r="M89" s="263"/>
      <c r="N89" s="265"/>
      <c r="O89" s="265"/>
      <c r="P89" s="265"/>
      <c r="Q89" s="263"/>
      <c r="R89" s="263"/>
      <c r="S89" s="264"/>
      <c r="T89" s="264"/>
      <c r="U89" s="264"/>
      <c r="V89" s="264"/>
      <c r="W89" s="264"/>
      <c r="X89" s="264"/>
      <c r="Y89" s="264"/>
      <c r="Z89" s="264"/>
      <c r="AA89" s="264"/>
      <c r="AB89" s="264"/>
      <c r="AC89" s="266"/>
      <c r="AD89" s="266"/>
      <c r="AE89" s="266"/>
      <c r="AF89" s="267"/>
      <c r="AG89" s="264"/>
      <c r="AH89" s="264"/>
      <c r="AI89" s="264"/>
      <c r="AJ89" s="264"/>
      <c r="AK89" s="264"/>
      <c r="AL89" s="264"/>
      <c r="AM89" s="263"/>
      <c r="AN89" s="268"/>
      <c r="AO89" s="269"/>
      <c r="AP89" s="190"/>
      <c r="AQ89" s="263"/>
      <c r="AR89" s="264"/>
      <c r="AS89" s="264"/>
      <c r="AT89" s="264"/>
      <c r="AU89" s="264"/>
      <c r="AV89" s="264"/>
      <c r="AW89" s="271"/>
      <c r="AX89" s="174"/>
      <c r="AY89" s="175"/>
      <c r="AZ89" s="271"/>
    </row>
    <row r="90" spans="5:52" ht="19.95" customHeight="1">
      <c r="E90" s="236"/>
      <c r="F90" s="237"/>
      <c r="G90" s="240"/>
      <c r="H90" s="240"/>
      <c r="I90" s="186"/>
      <c r="J90" s="237"/>
      <c r="K90" s="237"/>
      <c r="L90" s="237"/>
      <c r="M90" s="237"/>
      <c r="N90" s="239"/>
      <c r="O90" s="239"/>
      <c r="P90" s="239"/>
      <c r="Q90" s="237"/>
      <c r="R90" s="237"/>
      <c r="S90" s="240"/>
      <c r="T90" s="240"/>
      <c r="U90" s="240"/>
      <c r="V90" s="240"/>
      <c r="W90" s="240"/>
      <c r="X90" s="240"/>
      <c r="Y90" s="240"/>
      <c r="Z90" s="240"/>
      <c r="AA90" s="240"/>
      <c r="AB90" s="240"/>
      <c r="AC90" s="241"/>
      <c r="AD90" s="241"/>
      <c r="AE90" s="241"/>
      <c r="AF90" s="242"/>
      <c r="AG90" s="240"/>
      <c r="AH90" s="240"/>
      <c r="AI90" s="240"/>
      <c r="AJ90" s="240"/>
      <c r="AK90" s="240"/>
      <c r="AL90" s="240"/>
      <c r="AM90" s="237"/>
      <c r="AN90" s="244"/>
      <c r="AO90" s="245"/>
      <c r="AP90" s="188"/>
      <c r="AQ90" s="260"/>
      <c r="AR90" s="240"/>
      <c r="AS90" s="240"/>
      <c r="AT90" s="240"/>
      <c r="AU90" s="240"/>
      <c r="AV90" s="240"/>
      <c r="AW90" s="187"/>
      <c r="AX90" s="174"/>
      <c r="AY90" s="175"/>
      <c r="AZ90" s="187"/>
    </row>
    <row r="91" spans="5:52" ht="19.95" customHeight="1">
      <c r="E91" s="262"/>
      <c r="F91" s="263"/>
      <c r="G91" s="264"/>
      <c r="H91" s="264"/>
      <c r="I91" s="263"/>
      <c r="J91" s="263"/>
      <c r="K91" s="263"/>
      <c r="L91" s="263"/>
      <c r="M91" s="263"/>
      <c r="N91" s="265"/>
      <c r="O91" s="265"/>
      <c r="P91" s="265"/>
      <c r="Q91" s="263"/>
      <c r="R91" s="263"/>
      <c r="S91" s="264"/>
      <c r="T91" s="264"/>
      <c r="U91" s="264"/>
      <c r="V91" s="264"/>
      <c r="W91" s="264"/>
      <c r="X91" s="264"/>
      <c r="Y91" s="264"/>
      <c r="Z91" s="264"/>
      <c r="AA91" s="264"/>
      <c r="AB91" s="264"/>
      <c r="AC91" s="266"/>
      <c r="AD91" s="266"/>
      <c r="AE91" s="266"/>
      <c r="AF91" s="267"/>
      <c r="AG91" s="264"/>
      <c r="AH91" s="264"/>
      <c r="AI91" s="264"/>
      <c r="AJ91" s="264"/>
      <c r="AK91" s="264"/>
      <c r="AL91" s="264"/>
      <c r="AM91" s="263"/>
      <c r="AN91" s="268"/>
      <c r="AO91" s="269"/>
      <c r="AP91" s="276"/>
      <c r="AQ91" s="263"/>
      <c r="AR91" s="264"/>
      <c r="AS91" s="264"/>
      <c r="AT91" s="264"/>
      <c r="AU91" s="264"/>
      <c r="AV91" s="264"/>
      <c r="AW91" s="271"/>
      <c r="AX91" s="271"/>
      <c r="AY91" s="277"/>
      <c r="AZ91" s="271"/>
    </row>
    <row r="92" spans="5:52" ht="19.95" customHeight="1">
      <c r="E92" s="236"/>
      <c r="F92" s="237"/>
      <c r="G92" s="240"/>
      <c r="H92" s="240"/>
      <c r="I92" s="237"/>
      <c r="J92" s="186"/>
      <c r="K92" s="237"/>
      <c r="L92" s="237"/>
      <c r="M92" s="237"/>
      <c r="N92" s="239"/>
      <c r="O92" s="239"/>
      <c r="P92" s="239"/>
      <c r="Q92" s="186"/>
      <c r="R92" s="237"/>
      <c r="S92" s="240"/>
      <c r="T92" s="240"/>
      <c r="U92" s="240"/>
      <c r="V92" s="240"/>
      <c r="W92" s="240"/>
      <c r="X92" s="240"/>
      <c r="Y92" s="240"/>
      <c r="Z92" s="240"/>
      <c r="AA92" s="240"/>
      <c r="AB92" s="240"/>
      <c r="AC92" s="241"/>
      <c r="AD92" s="241"/>
      <c r="AE92" s="241"/>
      <c r="AF92" s="242"/>
      <c r="AG92" s="240"/>
      <c r="AH92" s="240"/>
      <c r="AI92" s="240"/>
      <c r="AJ92" s="240"/>
      <c r="AK92" s="240"/>
      <c r="AL92" s="240"/>
      <c r="AM92" s="237"/>
      <c r="AN92" s="244"/>
      <c r="AO92" s="245"/>
      <c r="AP92" s="188"/>
      <c r="AQ92" s="259"/>
      <c r="AR92" s="240"/>
      <c r="AS92" s="240"/>
      <c r="AT92" s="240"/>
      <c r="AU92" s="240"/>
      <c r="AV92" s="240"/>
      <c r="AW92" s="187"/>
      <c r="AX92" s="174"/>
      <c r="AY92" s="175"/>
      <c r="AZ92" s="187"/>
    </row>
    <row r="93" spans="5:52" ht="19.95" customHeight="1">
      <c r="E93" s="236"/>
      <c r="F93" s="237"/>
      <c r="G93" s="240"/>
      <c r="H93" s="240"/>
      <c r="I93" s="186"/>
      <c r="J93" s="186"/>
      <c r="K93" s="237"/>
      <c r="L93" s="237"/>
      <c r="M93" s="237"/>
      <c r="N93" s="239"/>
      <c r="O93" s="239"/>
      <c r="P93" s="239"/>
      <c r="Q93" s="237"/>
      <c r="R93" s="186"/>
      <c r="S93" s="240"/>
      <c r="T93" s="240"/>
      <c r="U93" s="240"/>
      <c r="V93" s="240"/>
      <c r="W93" s="240"/>
      <c r="X93" s="240"/>
      <c r="Y93" s="240"/>
      <c r="Z93" s="240"/>
      <c r="AA93" s="240"/>
      <c r="AB93" s="240"/>
      <c r="AC93" s="241"/>
      <c r="AD93" s="241"/>
      <c r="AE93" s="241"/>
      <c r="AF93" s="242"/>
      <c r="AG93" s="240"/>
      <c r="AH93" s="240"/>
      <c r="AI93" s="240"/>
      <c r="AJ93" s="240"/>
      <c r="AK93" s="240"/>
      <c r="AL93" s="240"/>
      <c r="AM93" s="237"/>
      <c r="AN93" s="244"/>
      <c r="AO93" s="245"/>
      <c r="AP93" s="188"/>
      <c r="AQ93" s="186"/>
      <c r="AR93" s="240"/>
      <c r="AS93" s="240"/>
      <c r="AT93" s="240"/>
      <c r="AU93" s="240"/>
      <c r="AV93" s="240"/>
      <c r="AW93" s="187"/>
      <c r="AX93" s="187"/>
      <c r="AY93" s="217"/>
      <c r="AZ93" s="187"/>
    </row>
    <row r="94" spans="5:52" ht="19.95" customHeight="1">
      <c r="E94" s="262"/>
      <c r="F94" s="263"/>
      <c r="G94" s="264"/>
      <c r="H94" s="264"/>
      <c r="I94" s="263"/>
      <c r="J94" s="263"/>
      <c r="K94" s="263"/>
      <c r="L94" s="263"/>
      <c r="M94" s="263"/>
      <c r="N94" s="265"/>
      <c r="O94" s="265"/>
      <c r="P94" s="265"/>
      <c r="Q94" s="263"/>
      <c r="R94" s="263"/>
      <c r="S94" s="264"/>
      <c r="T94" s="264"/>
      <c r="U94" s="264"/>
      <c r="V94" s="264"/>
      <c r="W94" s="264"/>
      <c r="X94" s="264"/>
      <c r="Y94" s="264"/>
      <c r="Z94" s="264"/>
      <c r="AA94" s="264"/>
      <c r="AB94" s="264"/>
      <c r="AC94" s="266"/>
      <c r="AD94" s="266"/>
      <c r="AE94" s="266"/>
      <c r="AF94" s="267"/>
      <c r="AG94" s="264"/>
      <c r="AH94" s="264"/>
      <c r="AI94" s="264"/>
      <c r="AJ94" s="264"/>
      <c r="AK94" s="264"/>
      <c r="AL94" s="264"/>
      <c r="AM94" s="263"/>
      <c r="AN94" s="268"/>
      <c r="AO94" s="269"/>
      <c r="AP94" s="190"/>
      <c r="AQ94" s="263"/>
      <c r="AR94" s="264"/>
      <c r="AS94" s="264"/>
      <c r="AT94" s="264"/>
      <c r="AU94" s="264"/>
      <c r="AV94" s="264"/>
      <c r="AW94" s="271"/>
      <c r="AX94" s="174"/>
      <c r="AY94" s="175"/>
      <c r="AZ94" s="271"/>
    </row>
    <row r="95" spans="5:52" ht="19.95" customHeight="1">
      <c r="E95" s="236"/>
      <c r="F95" s="237"/>
      <c r="G95" s="240"/>
      <c r="H95" s="240"/>
      <c r="I95" s="186"/>
      <c r="J95" s="186"/>
      <c r="K95" s="237"/>
      <c r="L95" s="237"/>
      <c r="M95" s="237"/>
      <c r="N95" s="239"/>
      <c r="O95" s="239"/>
      <c r="P95" s="239"/>
      <c r="Q95" s="237"/>
      <c r="R95" s="186"/>
      <c r="S95" s="240"/>
      <c r="T95" s="240"/>
      <c r="U95" s="240"/>
      <c r="V95" s="240"/>
      <c r="W95" s="240"/>
      <c r="X95" s="240"/>
      <c r="Y95" s="240"/>
      <c r="Z95" s="240"/>
      <c r="AA95" s="240"/>
      <c r="AB95" s="240"/>
      <c r="AC95" s="241"/>
      <c r="AD95" s="241"/>
      <c r="AE95" s="241"/>
      <c r="AF95" s="242"/>
      <c r="AG95" s="240"/>
      <c r="AH95" s="240"/>
      <c r="AI95" s="240"/>
      <c r="AJ95" s="240"/>
      <c r="AK95" s="240"/>
      <c r="AL95" s="240"/>
      <c r="AM95" s="237"/>
      <c r="AN95" s="244"/>
      <c r="AO95" s="245"/>
      <c r="AP95" s="188"/>
      <c r="AQ95" s="260"/>
      <c r="AR95" s="240"/>
      <c r="AS95" s="240"/>
      <c r="AT95" s="240"/>
      <c r="AU95" s="240"/>
      <c r="AV95" s="240"/>
      <c r="AW95" s="187"/>
      <c r="AX95" s="174"/>
      <c r="AY95" s="175"/>
      <c r="AZ95" s="187"/>
    </row>
    <row r="96" spans="5:52" ht="19.95" customHeight="1">
      <c r="E96" s="262"/>
      <c r="F96" s="263"/>
      <c r="G96" s="264"/>
      <c r="H96" s="264"/>
      <c r="I96" s="263"/>
      <c r="J96" s="263"/>
      <c r="K96" s="263"/>
      <c r="L96" s="263"/>
      <c r="M96" s="263"/>
      <c r="N96" s="265"/>
      <c r="O96" s="265"/>
      <c r="P96" s="265"/>
      <c r="Q96" s="263"/>
      <c r="R96" s="263"/>
      <c r="S96" s="264"/>
      <c r="T96" s="264"/>
      <c r="U96" s="264"/>
      <c r="V96" s="264"/>
      <c r="W96" s="264"/>
      <c r="X96" s="264"/>
      <c r="Y96" s="264"/>
      <c r="Z96" s="264"/>
      <c r="AA96" s="264"/>
      <c r="AB96" s="264"/>
      <c r="AC96" s="266"/>
      <c r="AD96" s="266"/>
      <c r="AE96" s="266"/>
      <c r="AF96" s="267"/>
      <c r="AG96" s="264"/>
      <c r="AH96" s="264"/>
      <c r="AI96" s="264"/>
      <c r="AJ96" s="264"/>
      <c r="AK96" s="264"/>
      <c r="AL96" s="264"/>
      <c r="AM96" s="263"/>
      <c r="AN96" s="268"/>
      <c r="AO96" s="269"/>
      <c r="AP96" s="190"/>
      <c r="AQ96" s="263"/>
      <c r="AR96" s="264"/>
      <c r="AS96" s="264"/>
      <c r="AT96" s="264"/>
      <c r="AU96" s="264"/>
      <c r="AV96" s="264"/>
      <c r="AW96" s="271"/>
      <c r="AX96" s="174"/>
      <c r="AY96" s="175"/>
      <c r="AZ96" s="271"/>
    </row>
    <row r="97" spans="5:52" ht="19.95" customHeight="1">
      <c r="E97" s="236"/>
      <c r="F97" s="237"/>
      <c r="G97" s="240"/>
      <c r="H97" s="240"/>
      <c r="I97" s="186"/>
      <c r="J97" s="186"/>
      <c r="K97" s="237"/>
      <c r="L97" s="237"/>
      <c r="M97" s="237"/>
      <c r="N97" s="239"/>
      <c r="O97" s="239"/>
      <c r="P97" s="239"/>
      <c r="Q97" s="237"/>
      <c r="R97" s="237"/>
      <c r="S97" s="240"/>
      <c r="T97" s="240"/>
      <c r="U97" s="240"/>
      <c r="V97" s="240"/>
      <c r="W97" s="240"/>
      <c r="X97" s="240"/>
      <c r="Y97" s="240"/>
      <c r="Z97" s="240"/>
      <c r="AA97" s="240"/>
      <c r="AB97" s="240"/>
      <c r="AC97" s="241"/>
      <c r="AD97" s="241"/>
      <c r="AE97" s="241"/>
      <c r="AF97" s="242"/>
      <c r="AG97" s="240"/>
      <c r="AH97" s="240"/>
      <c r="AI97" s="240"/>
      <c r="AJ97" s="240"/>
      <c r="AK97" s="240"/>
      <c r="AL97" s="240"/>
      <c r="AM97" s="237"/>
      <c r="AN97" s="244"/>
      <c r="AO97" s="245"/>
      <c r="AP97" s="188"/>
      <c r="AQ97" s="260"/>
      <c r="AR97" s="240"/>
      <c r="AS97" s="240"/>
      <c r="AT97" s="240"/>
      <c r="AU97" s="240"/>
      <c r="AV97" s="240"/>
      <c r="AW97" s="187"/>
      <c r="AX97" s="174"/>
      <c r="AY97" s="175"/>
      <c r="AZ97" s="187"/>
    </row>
    <row r="98" spans="5:52" ht="19.95" customHeight="1">
      <c r="E98" s="262"/>
      <c r="F98" s="263"/>
      <c r="G98" s="264"/>
      <c r="H98" s="264"/>
      <c r="I98" s="263"/>
      <c r="J98" s="263"/>
      <c r="K98" s="263"/>
      <c r="L98" s="263"/>
      <c r="M98" s="263"/>
      <c r="N98" s="265"/>
      <c r="O98" s="265"/>
      <c r="P98" s="265"/>
      <c r="Q98" s="263"/>
      <c r="R98" s="263"/>
      <c r="S98" s="264"/>
      <c r="T98" s="264"/>
      <c r="U98" s="264"/>
      <c r="V98" s="264"/>
      <c r="W98" s="264"/>
      <c r="X98" s="264"/>
      <c r="Y98" s="264"/>
      <c r="Z98" s="264"/>
      <c r="AA98" s="264"/>
      <c r="AB98" s="264"/>
      <c r="AC98" s="266"/>
      <c r="AD98" s="266"/>
      <c r="AE98" s="266"/>
      <c r="AF98" s="267"/>
      <c r="AG98" s="264"/>
      <c r="AH98" s="264"/>
      <c r="AI98" s="264"/>
      <c r="AJ98" s="264"/>
      <c r="AK98" s="264"/>
      <c r="AL98" s="264"/>
      <c r="AM98" s="263"/>
      <c r="AN98" s="268"/>
      <c r="AO98" s="269"/>
      <c r="AP98" s="190"/>
      <c r="AQ98" s="263"/>
      <c r="AR98" s="264"/>
      <c r="AS98" s="264"/>
      <c r="AT98" s="264"/>
      <c r="AU98" s="264"/>
      <c r="AV98" s="264"/>
      <c r="AW98" s="271"/>
      <c r="AX98" s="174"/>
      <c r="AY98" s="175"/>
      <c r="AZ98" s="271"/>
    </row>
    <row r="99" spans="5:52" ht="19.95" customHeight="1">
      <c r="E99" s="236"/>
      <c r="F99" s="237"/>
      <c r="G99" s="240"/>
      <c r="H99" s="240"/>
      <c r="I99" s="186"/>
      <c r="J99" s="186"/>
      <c r="K99" s="237"/>
      <c r="L99" s="237"/>
      <c r="M99" s="237"/>
      <c r="N99" s="239"/>
      <c r="O99" s="239"/>
      <c r="P99" s="239"/>
      <c r="Q99" s="237"/>
      <c r="R99" s="237"/>
      <c r="S99" s="240"/>
      <c r="T99" s="240"/>
      <c r="U99" s="240"/>
      <c r="V99" s="240"/>
      <c r="W99" s="240"/>
      <c r="X99" s="240"/>
      <c r="Y99" s="240"/>
      <c r="Z99" s="240"/>
      <c r="AA99" s="240"/>
      <c r="AB99" s="240"/>
      <c r="AC99" s="241"/>
      <c r="AD99" s="241"/>
      <c r="AE99" s="241"/>
      <c r="AF99" s="242"/>
      <c r="AG99" s="240"/>
      <c r="AH99" s="240"/>
      <c r="AI99" s="240"/>
      <c r="AJ99" s="240"/>
      <c r="AK99" s="240"/>
      <c r="AL99" s="240"/>
      <c r="AM99" s="237"/>
      <c r="AN99" s="244"/>
      <c r="AO99" s="245"/>
      <c r="AP99" s="188"/>
      <c r="AQ99" s="186"/>
      <c r="AR99" s="240"/>
      <c r="AS99" s="240"/>
      <c r="AT99" s="240"/>
      <c r="AU99" s="240"/>
      <c r="AV99" s="240"/>
      <c r="AW99" s="187"/>
      <c r="AX99" s="174"/>
      <c r="AY99" s="175"/>
      <c r="AZ99" s="187"/>
    </row>
    <row r="100" spans="5:52" ht="19.95" customHeight="1">
      <c r="E100" s="262"/>
      <c r="F100" s="263"/>
      <c r="G100" s="264"/>
      <c r="H100" s="264"/>
      <c r="I100" s="263"/>
      <c r="J100" s="263"/>
      <c r="K100" s="263"/>
      <c r="L100" s="263"/>
      <c r="M100" s="263"/>
      <c r="N100" s="265"/>
      <c r="O100" s="265"/>
      <c r="P100" s="265"/>
      <c r="Q100" s="263"/>
      <c r="R100" s="263"/>
      <c r="S100" s="264"/>
      <c r="T100" s="264"/>
      <c r="U100" s="264"/>
      <c r="V100" s="264"/>
      <c r="W100" s="264"/>
      <c r="X100" s="264"/>
      <c r="Y100" s="264"/>
      <c r="Z100" s="264"/>
      <c r="AA100" s="264"/>
      <c r="AB100" s="264"/>
      <c r="AC100" s="266"/>
      <c r="AD100" s="266"/>
      <c r="AE100" s="266"/>
      <c r="AF100" s="267"/>
      <c r="AG100" s="264"/>
      <c r="AH100" s="264"/>
      <c r="AI100" s="264"/>
      <c r="AJ100" s="264"/>
      <c r="AK100" s="264"/>
      <c r="AL100" s="264"/>
      <c r="AM100" s="263"/>
      <c r="AN100" s="268"/>
      <c r="AO100" s="269"/>
      <c r="AP100" s="190"/>
      <c r="AQ100" s="263"/>
      <c r="AR100" s="264"/>
      <c r="AS100" s="264"/>
      <c r="AT100" s="264"/>
      <c r="AU100" s="264"/>
      <c r="AV100" s="264"/>
      <c r="AW100" s="271"/>
      <c r="AX100" s="174"/>
      <c r="AY100" s="175"/>
      <c r="AZ100" s="271"/>
    </row>
    <row r="101" spans="5:52" ht="19.95" customHeight="1">
      <c r="E101" s="282"/>
      <c r="F101" s="283"/>
      <c r="G101" s="284"/>
      <c r="H101" s="284"/>
      <c r="I101" s="285"/>
      <c r="J101" s="285"/>
      <c r="K101" s="283"/>
      <c r="L101" s="283"/>
      <c r="M101" s="283"/>
      <c r="N101" s="286"/>
      <c r="O101" s="286"/>
      <c r="P101" s="286"/>
      <c r="Q101" s="285"/>
      <c r="R101" s="283"/>
      <c r="S101" s="284"/>
      <c r="T101" s="284"/>
      <c r="U101" s="284"/>
      <c r="V101" s="284"/>
      <c r="W101" s="284"/>
      <c r="X101" s="284"/>
      <c r="Y101" s="284"/>
      <c r="Z101" s="284"/>
      <c r="AA101" s="284"/>
      <c r="AB101" s="284"/>
      <c r="AC101" s="287"/>
      <c r="AD101" s="287"/>
      <c r="AE101" s="287"/>
      <c r="AF101" s="288"/>
      <c r="AG101" s="284"/>
      <c r="AH101" s="284"/>
      <c r="AI101" s="284"/>
      <c r="AJ101" s="284"/>
      <c r="AK101" s="284"/>
      <c r="AL101" s="284"/>
      <c r="AM101" s="283"/>
      <c r="AN101" s="289"/>
      <c r="AO101" s="290"/>
      <c r="AP101" s="291"/>
      <c r="AQ101" s="285"/>
      <c r="AR101" s="284"/>
      <c r="AS101" s="284"/>
      <c r="AT101" s="284"/>
      <c r="AU101" s="284"/>
      <c r="AV101" s="284"/>
      <c r="AW101" s="187"/>
      <c r="AX101" s="174"/>
      <c r="AY101" s="175"/>
      <c r="AZ101" s="187"/>
    </row>
    <row r="102" spans="5:52">
      <c r="E102" s="221"/>
      <c r="F102" s="119"/>
      <c r="G102" s="222"/>
      <c r="H102" s="222"/>
      <c r="I102" s="222"/>
      <c r="J102" s="222"/>
      <c r="K102" s="222"/>
      <c r="L102" s="222"/>
      <c r="M102" s="222"/>
      <c r="N102" s="223"/>
      <c r="O102" s="224"/>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row>
  </sheetData>
  <mergeCells count="2">
    <mergeCell ref="AM14:AQ14"/>
    <mergeCell ref="AR14:AV14"/>
  </mergeCells>
  <dataValidations count="10">
    <dataValidation type="list" allowBlank="1" showErrorMessage="1" sqref="K15">
      <formula1>"true,false"</formula1>
    </dataValidation>
    <dataValidation type="decimal" allowBlank="1" showErrorMessage="1" sqref="E16:E102 G15 AA15:AA101">
      <formula1>-2147483648</formula1>
      <formula2>2147483647</formula2>
    </dataValidation>
    <dataValidation type="list" allowBlank="1" showErrorMessage="1" sqref="S15:S101">
      <formula1>"P1,P2,P3,P4"</formula1>
    </dataValidation>
    <dataValidation type="list" allowBlank="1" showErrorMessage="1" sqref="W15:W101">
      <formula1>"New,Design,Review (Validation),Review (Dev),Confirmed,Approved,Deprecated"</formula1>
    </dataValidation>
    <dataValidation type="list" allowBlank="1" showErrorMessage="1" sqref="AC16:AC101">
      <formula1>"Reuse_Org,Reuse_Modify,New_TC"</formula1>
    </dataValidation>
    <dataValidation type="list" allowBlank="1" showErrorMessage="1" sqref="X15:Z15 X16:X101">
      <formula1>"TestCase,Folder,Information"</formula1>
    </dataValidation>
    <dataValidation type="list" allowBlank="1" showErrorMessage="1" sqref="AB15:AF15 AB16:AB25">
      <formula1>"Spec out,Spec changed,Test Case Error,Environment updated"</formula1>
    </dataValidation>
    <dataValidation type="list" allowBlank="1" showErrorMessage="1" sqref="AL16:AL33">
      <formula1>"Replied,Not Replied,In discussion"</formula1>
    </dataValidation>
    <dataValidation type="list" allowBlank="1" showInputMessage="1" showErrorMessage="1" sqref="AX16:AX101">
      <formula1>"Updated, Not updated, No change RS"</formula1>
    </dataValidation>
    <dataValidation type="list" allowBlank="1" showErrorMessage="1" sqref="O15">
      <formula1>"Home Screen,Diagnostic,Phone,Alert,Alert On Cluster,Gauge,Infotainment,PRNDL,Telltale"</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[16]Categories!#REF!</xm:f>
          </x14:formula1>
          <xm:sqref>AT16:AU33 AO16:AP101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70C0"/>
  </sheetPr>
  <dimension ref="A1:BC85"/>
  <sheetViews>
    <sheetView showGridLines="0" tabSelected="1" zoomScaleNormal="100" workbookViewId="0">
      <pane xSplit="7" ySplit="4" topLeftCell="H5" activePane="bottomRight" state="frozen"/>
      <selection pane="topRight" activeCell="J1" sqref="J1"/>
      <selection pane="bottomLeft" activeCell="A6" sqref="A6"/>
      <selection pane="bottomRight" activeCell="I7" sqref="I7"/>
    </sheetView>
  </sheetViews>
  <sheetFormatPr defaultRowHeight="14.4"/>
  <cols>
    <col min="1" max="1" width="4.33203125" customWidth="1"/>
    <col min="2" max="2" width="1.44140625" customWidth="1"/>
    <col min="3" max="3" width="14.77734375" bestFit="1" customWidth="1"/>
    <col min="4" max="4" width="20.77734375" customWidth="1"/>
    <col min="5" max="5" width="22.33203125" style="30" bestFit="1" customWidth="1"/>
    <col min="6" max="6" width="18.77734375" style="1" customWidth="1"/>
    <col min="7" max="7" width="17.77734375" style="1" customWidth="1"/>
    <col min="8" max="8" width="17" customWidth="1"/>
    <col min="9" max="9" width="17.77734375" customWidth="1"/>
    <col min="10" max="10" width="14.44140625" style="30" customWidth="1"/>
    <col min="11" max="11" width="18.77734375" style="30" customWidth="1"/>
    <col min="12" max="12" width="14.5546875" style="30" bestFit="1" customWidth="1"/>
    <col min="13" max="13" width="12.6640625" style="30" customWidth="1"/>
    <col min="14" max="14" width="14.44140625" style="30" customWidth="1"/>
    <col min="15" max="15" width="15.44140625" style="30" customWidth="1"/>
    <col min="16" max="16" width="9.44140625" style="30" customWidth="1"/>
    <col min="17" max="17" width="15.5546875" style="30" customWidth="1"/>
    <col min="18" max="18" width="15" style="30" customWidth="1"/>
    <col min="19" max="19" width="14.6640625" style="30" customWidth="1"/>
    <col min="20" max="20" width="16" style="30" customWidth="1"/>
    <col min="21" max="21" width="14.5546875" style="30" customWidth="1"/>
    <col min="22" max="22" width="15.44140625" style="30" customWidth="1"/>
    <col min="23" max="23" width="12.88671875" style="30" customWidth="1"/>
    <col min="24" max="24" width="12.44140625" style="30" customWidth="1"/>
    <col min="25" max="25" width="15.33203125" style="30" customWidth="1"/>
    <col min="26" max="26" width="15.109375" style="30" customWidth="1"/>
    <col min="27" max="27" width="15" style="30" customWidth="1"/>
    <col min="28" max="28" width="10.44140625" style="30" customWidth="1"/>
    <col min="29" max="29" width="11.5546875" style="30" customWidth="1"/>
    <col min="30" max="30" width="15.21875" style="30" customWidth="1"/>
    <col min="31" max="32" width="11.109375" style="30" customWidth="1"/>
    <col min="33" max="33" width="17.88671875" style="30" customWidth="1"/>
    <col min="34" max="35" width="15" style="30" customWidth="1"/>
    <col min="36" max="43" width="11.109375" style="30" customWidth="1"/>
  </cols>
  <sheetData>
    <row r="1" spans="1:55" ht="15" customHeight="1">
      <c r="A1" t="s">
        <v>83</v>
      </c>
      <c r="C1" s="317"/>
      <c r="D1" s="501"/>
      <c r="E1" s="501"/>
      <c r="F1" s="501"/>
      <c r="G1" s="501"/>
      <c r="H1" s="501"/>
      <c r="I1" s="501"/>
      <c r="J1" s="501"/>
      <c r="K1" s="501"/>
      <c r="L1" s="501"/>
      <c r="M1" s="501"/>
      <c r="N1" s="502"/>
      <c r="O1" s="185"/>
      <c r="P1" s="497" t="s">
        <v>37</v>
      </c>
      <c r="Q1" s="498"/>
      <c r="R1" s="498"/>
      <c r="S1" s="498"/>
      <c r="T1" s="498"/>
      <c r="U1" s="498"/>
      <c r="V1" s="498"/>
      <c r="W1" s="498"/>
      <c r="X1" s="498"/>
      <c r="Y1" s="498"/>
      <c r="Z1" s="498"/>
      <c r="AA1" s="498"/>
      <c r="AB1" s="498"/>
      <c r="AC1" s="499"/>
      <c r="AD1" s="493" t="s">
        <v>73</v>
      </c>
      <c r="AE1" s="494"/>
      <c r="AF1" s="494"/>
      <c r="AG1" s="494"/>
      <c r="AH1" s="494"/>
      <c r="AI1" s="494"/>
      <c r="AJ1" s="494"/>
      <c r="AK1" s="494"/>
      <c r="AL1" s="494"/>
      <c r="AM1" s="494"/>
      <c r="AN1" s="494"/>
      <c r="AO1" s="494"/>
      <c r="AP1" s="494"/>
      <c r="AQ1" s="495"/>
      <c r="AR1" s="506" t="s">
        <v>180</v>
      </c>
      <c r="AS1" s="506" t="s">
        <v>181</v>
      </c>
      <c r="AT1" s="506" t="s">
        <v>182</v>
      </c>
      <c r="AU1" s="506" t="s">
        <v>183</v>
      </c>
      <c r="AV1" s="506" t="s">
        <v>184</v>
      </c>
      <c r="AW1" s="506" t="s">
        <v>185</v>
      </c>
      <c r="AX1" s="506" t="s">
        <v>186</v>
      </c>
      <c r="AY1" s="506" t="s">
        <v>187</v>
      </c>
      <c r="AZ1" s="506" t="s">
        <v>188</v>
      </c>
      <c r="BA1" s="506" t="s">
        <v>189</v>
      </c>
      <c r="BB1" s="506" t="s">
        <v>190</v>
      </c>
      <c r="BC1" s="506" t="s">
        <v>191</v>
      </c>
    </row>
    <row r="2" spans="1:55">
      <c r="C2" s="317"/>
      <c r="D2" s="503"/>
      <c r="E2" s="503"/>
      <c r="F2" s="503"/>
      <c r="G2" s="503"/>
      <c r="H2" s="503"/>
      <c r="I2" s="503"/>
      <c r="J2" s="503"/>
      <c r="K2" s="503"/>
      <c r="L2" s="503"/>
      <c r="M2" s="503"/>
      <c r="N2" s="504"/>
      <c r="O2" s="168"/>
      <c r="P2" s="500" t="s">
        <v>71</v>
      </c>
      <c r="Q2" s="500"/>
      <c r="R2" s="500"/>
      <c r="S2" s="500"/>
      <c r="T2" s="500"/>
      <c r="U2" s="122"/>
      <c r="V2" s="497" t="s">
        <v>72</v>
      </c>
      <c r="W2" s="498"/>
      <c r="X2" s="498"/>
      <c r="Y2" s="498"/>
      <c r="Z2" s="498"/>
      <c r="AA2" s="498"/>
      <c r="AB2" s="498"/>
      <c r="AC2" s="499"/>
      <c r="AD2" s="496" t="s">
        <v>71</v>
      </c>
      <c r="AE2" s="496"/>
      <c r="AF2" s="496"/>
      <c r="AG2" s="496"/>
      <c r="AH2" s="496"/>
      <c r="AI2" s="121"/>
      <c r="AJ2" s="493" t="s">
        <v>72</v>
      </c>
      <c r="AK2" s="494"/>
      <c r="AL2" s="494"/>
      <c r="AM2" s="494"/>
      <c r="AN2" s="494"/>
      <c r="AO2" s="494"/>
      <c r="AP2" s="494"/>
      <c r="AQ2" s="495"/>
      <c r="AR2" s="506"/>
      <c r="AS2" s="506"/>
      <c r="AT2" s="506"/>
      <c r="AU2" s="506"/>
      <c r="AV2" s="506"/>
      <c r="AW2" s="506"/>
      <c r="AX2" s="506"/>
      <c r="AY2" s="506"/>
      <c r="AZ2" s="506"/>
      <c r="BA2" s="506"/>
      <c r="BB2" s="506"/>
      <c r="BC2" s="506"/>
    </row>
    <row r="3" spans="1:55" s="35" customFormat="1" ht="32.25" customHeight="1">
      <c r="C3" s="326" t="s">
        <v>200</v>
      </c>
      <c r="D3" s="33" t="s">
        <v>26</v>
      </c>
      <c r="E3" s="33" t="s">
        <v>148</v>
      </c>
      <c r="F3" s="33" t="s">
        <v>119</v>
      </c>
      <c r="G3" s="33" t="s">
        <v>27</v>
      </c>
      <c r="H3" s="33" t="s">
        <v>28</v>
      </c>
      <c r="I3" s="67" t="s">
        <v>136</v>
      </c>
      <c r="J3" s="67" t="s">
        <v>143</v>
      </c>
      <c r="K3" s="67" t="s">
        <v>131</v>
      </c>
      <c r="L3" s="67" t="s">
        <v>132</v>
      </c>
      <c r="M3" s="67" t="s">
        <v>133</v>
      </c>
      <c r="N3" s="67" t="s">
        <v>142</v>
      </c>
      <c r="O3" s="67" t="s">
        <v>179</v>
      </c>
      <c r="P3" s="34" t="s">
        <v>36</v>
      </c>
      <c r="Q3" s="34" t="s">
        <v>32</v>
      </c>
      <c r="R3" s="34" t="s">
        <v>33</v>
      </c>
      <c r="S3" s="164" t="s">
        <v>178</v>
      </c>
      <c r="T3" s="49" t="s">
        <v>58</v>
      </c>
      <c r="U3" s="34" t="s">
        <v>153</v>
      </c>
      <c r="V3" s="34" t="s">
        <v>56</v>
      </c>
      <c r="W3" s="34" t="s">
        <v>139</v>
      </c>
      <c r="X3" s="34" t="s">
        <v>66</v>
      </c>
      <c r="Y3" s="34" t="s">
        <v>34</v>
      </c>
      <c r="Z3" s="49" t="s">
        <v>60</v>
      </c>
      <c r="AA3" s="52" t="s">
        <v>62</v>
      </c>
      <c r="AB3" s="34" t="s">
        <v>70</v>
      </c>
      <c r="AC3" s="34" t="s">
        <v>76</v>
      </c>
      <c r="AD3" s="47" t="s">
        <v>36</v>
      </c>
      <c r="AE3" s="47" t="s">
        <v>32</v>
      </c>
      <c r="AF3" s="47" t="s">
        <v>33</v>
      </c>
      <c r="AG3" s="136" t="s">
        <v>178</v>
      </c>
      <c r="AH3" s="48" t="s">
        <v>58</v>
      </c>
      <c r="AI3" s="136" t="s">
        <v>154</v>
      </c>
      <c r="AJ3" s="47" t="s">
        <v>56</v>
      </c>
      <c r="AK3" s="47" t="s">
        <v>59</v>
      </c>
      <c r="AL3" s="47" t="s">
        <v>66</v>
      </c>
      <c r="AM3" s="51" t="s">
        <v>34</v>
      </c>
      <c r="AN3" s="48" t="s">
        <v>60</v>
      </c>
      <c r="AO3" s="47" t="s">
        <v>62</v>
      </c>
      <c r="AP3" s="47" t="s">
        <v>70</v>
      </c>
      <c r="AQ3" s="47" t="s">
        <v>76</v>
      </c>
      <c r="AR3" s="506"/>
      <c r="AS3" s="506"/>
      <c r="AT3" s="506"/>
      <c r="AU3" s="506"/>
      <c r="AV3" s="506"/>
      <c r="AW3" s="506"/>
      <c r="AX3" s="506"/>
      <c r="AY3" s="506"/>
      <c r="AZ3" s="506"/>
      <c r="BA3" s="506"/>
      <c r="BB3" s="506"/>
      <c r="BC3" s="506"/>
    </row>
    <row r="4" spans="1:55">
      <c r="C4" s="46"/>
      <c r="D4" s="36"/>
      <c r="E4" s="36"/>
      <c r="F4" s="36"/>
      <c r="G4" s="36"/>
      <c r="H4" s="37"/>
      <c r="I4" s="40"/>
      <c r="J4" s="40">
        <f>SUM(J5:J11)</f>
        <v>0</v>
      </c>
      <c r="K4" s="40">
        <f t="shared" ref="K4:O4" si="0">SUM(K5:K11)</f>
        <v>1771</v>
      </c>
      <c r="L4" s="40">
        <f t="shared" si="0"/>
        <v>0</v>
      </c>
      <c r="M4" s="40">
        <f t="shared" si="0"/>
        <v>0</v>
      </c>
      <c r="N4" s="40">
        <f t="shared" si="0"/>
        <v>1771</v>
      </c>
      <c r="O4" s="40">
        <f t="shared" si="0"/>
        <v>0</v>
      </c>
      <c r="P4" s="40"/>
      <c r="Q4" s="40">
        <f>SUM(Q5:Q11)</f>
        <v>1742</v>
      </c>
      <c r="R4" s="92">
        <f>IFERROR(Q4/K4,0)</f>
        <v>0.98362507058159232</v>
      </c>
      <c r="S4" s="40">
        <f>SUM(S5:S11)</f>
        <v>867</v>
      </c>
      <c r="T4" s="40">
        <f>SUM(T5:T11)</f>
        <v>15</v>
      </c>
      <c r="U4" s="133">
        <f>IFERROR(T4/Q4,0)</f>
        <v>8.6107921928817444E-3</v>
      </c>
      <c r="V4" s="40">
        <f t="shared" ref="V4:AB4" si="1">SUM(V5:V11)</f>
        <v>627</v>
      </c>
      <c r="W4" s="40">
        <f t="shared" si="1"/>
        <v>44</v>
      </c>
      <c r="X4" s="40">
        <f t="shared" si="1"/>
        <v>17</v>
      </c>
      <c r="Y4" s="40">
        <f t="shared" si="1"/>
        <v>0</v>
      </c>
      <c r="Z4" s="40">
        <f t="shared" si="1"/>
        <v>0</v>
      </c>
      <c r="AA4" s="40">
        <f t="shared" si="1"/>
        <v>0</v>
      </c>
      <c r="AB4" s="40">
        <f t="shared" si="1"/>
        <v>1209</v>
      </c>
      <c r="AC4" s="93">
        <f>IFERROR(AB4/Q4,0)</f>
        <v>0.69402985074626866</v>
      </c>
      <c r="AD4" s="40">
        <f>SUM(AD5:AD11)</f>
        <v>0</v>
      </c>
      <c r="AE4" s="40">
        <f>SUM(AE5:AE11)</f>
        <v>328</v>
      </c>
      <c r="AF4" s="92">
        <f>IFERROR(AE4/K4,0)</f>
        <v>0.18520609824957651</v>
      </c>
      <c r="AG4" s="40">
        <f>SUM(AG5:AG11)</f>
        <v>12</v>
      </c>
      <c r="AH4" s="40">
        <f>SUM(AH5:AH11)</f>
        <v>0</v>
      </c>
      <c r="AI4" s="133">
        <f>IFERROR(AH4/AE4,0)</f>
        <v>0</v>
      </c>
      <c r="AJ4" s="40">
        <f t="shared" ref="AJ4:AP4" si="2">SUM(AJ5:AJ11)</f>
        <v>314</v>
      </c>
      <c r="AK4" s="40">
        <f t="shared" si="2"/>
        <v>0</v>
      </c>
      <c r="AL4" s="40">
        <f t="shared" si="2"/>
        <v>0</v>
      </c>
      <c r="AM4" s="40">
        <f t="shared" si="2"/>
        <v>0</v>
      </c>
      <c r="AN4" s="40">
        <f t="shared" si="2"/>
        <v>0</v>
      </c>
      <c r="AO4" s="40">
        <f t="shared" si="2"/>
        <v>0</v>
      </c>
      <c r="AP4" s="40">
        <f t="shared" si="2"/>
        <v>0</v>
      </c>
      <c r="AQ4" s="93">
        <f>IFERROR(AP4/AE4,0)</f>
        <v>0</v>
      </c>
      <c r="AR4" s="40">
        <f t="shared" ref="AR4:BC4" si="3">SUM(AR5:AR11)</f>
        <v>0</v>
      </c>
      <c r="AS4" s="40">
        <f t="shared" si="3"/>
        <v>0</v>
      </c>
      <c r="AT4" s="40">
        <f t="shared" si="3"/>
        <v>0</v>
      </c>
      <c r="AU4" s="40">
        <f t="shared" si="3"/>
        <v>345</v>
      </c>
      <c r="AV4" s="40">
        <f t="shared" si="3"/>
        <v>795</v>
      </c>
      <c r="AW4" s="40">
        <f t="shared" si="3"/>
        <v>155</v>
      </c>
      <c r="AX4" s="40">
        <f t="shared" si="3"/>
        <v>157</v>
      </c>
      <c r="AY4" s="40">
        <f t="shared" si="3"/>
        <v>294</v>
      </c>
      <c r="AZ4" s="40">
        <f t="shared" si="3"/>
        <v>25</v>
      </c>
      <c r="BA4" s="40">
        <f t="shared" si="3"/>
        <v>0</v>
      </c>
      <c r="BB4" s="40">
        <f t="shared" si="3"/>
        <v>0</v>
      </c>
      <c r="BC4" s="40">
        <f t="shared" si="3"/>
        <v>0</v>
      </c>
    </row>
    <row r="5" spans="1:55" s="469" customFormat="1" ht="16.8" customHeight="1">
      <c r="C5" s="470" t="s">
        <v>206</v>
      </c>
      <c r="D5" s="471" t="s">
        <v>207</v>
      </c>
      <c r="E5" s="472" t="str">
        <f>"="&amp;D5&amp;"!Y1"</f>
        <v>=WarningMasterTable!Y1</v>
      </c>
      <c r="F5" s="120" t="s">
        <v>303</v>
      </c>
      <c r="G5" s="120" t="s">
        <v>304</v>
      </c>
      <c r="H5" s="139"/>
      <c r="I5" s="139" t="s">
        <v>137</v>
      </c>
      <c r="J5" s="472"/>
      <c r="K5" s="473">
        <f>SUM(L5:N5)</f>
        <v>795</v>
      </c>
      <c r="L5" s="472">
        <f>WarningMasterTable!J9</f>
        <v>0</v>
      </c>
      <c r="M5" s="472">
        <f>WarningMasterTable!P9</f>
        <v>0</v>
      </c>
      <c r="N5" s="474">
        <f>WarningMasterTable!G9</f>
        <v>795</v>
      </c>
      <c r="O5" s="474">
        <f>WarningMasterTable!V1</f>
        <v>0</v>
      </c>
      <c r="P5" s="474"/>
      <c r="Q5" s="474">
        <f>WarningMasterTable!G10</f>
        <v>795</v>
      </c>
      <c r="R5" s="475">
        <f>IFERROR(Q5/K5,0)</f>
        <v>1</v>
      </c>
      <c r="S5" s="476">
        <f>WarningMasterTable!G5</f>
        <v>717</v>
      </c>
      <c r="T5" s="474">
        <f>WarningMasterTable!G4</f>
        <v>1</v>
      </c>
      <c r="U5" s="477">
        <f>IFERROR(T5/Q5,0)</f>
        <v>1.2578616352201257E-3</v>
      </c>
      <c r="V5" s="474">
        <f>WarningMasterTable!G2</f>
        <v>58</v>
      </c>
      <c r="W5" s="474">
        <f>WarningMasterTable!J3</f>
        <v>24</v>
      </c>
      <c r="X5" s="474">
        <f>WarningMasterTable!J4</f>
        <v>2</v>
      </c>
      <c r="Y5" s="474">
        <f>WarningMasterTable!J5</f>
        <v>0</v>
      </c>
      <c r="Z5" s="474">
        <f>WarningMasterTable!J6</f>
        <v>0</v>
      </c>
      <c r="AA5" s="474">
        <f>WarningMasterTable!J7</f>
        <v>0</v>
      </c>
      <c r="AB5" s="474">
        <f>WarningMasterTable!J10</f>
        <v>787</v>
      </c>
      <c r="AC5" s="478">
        <f>IFERROR(AB5/Q5,0)</f>
        <v>0.989937106918239</v>
      </c>
      <c r="AD5" s="474" t="s">
        <v>195</v>
      </c>
      <c r="AE5" s="474">
        <f>WarningMasterTable!M10</f>
        <v>175</v>
      </c>
      <c r="AF5" s="475">
        <f>IFERROR(AE5/K5,0)</f>
        <v>0.22012578616352202</v>
      </c>
      <c r="AG5" s="476">
        <f>WarningMasterTable!M5</f>
        <v>12</v>
      </c>
      <c r="AH5" s="474">
        <f>WarningMasterTable!M4</f>
        <v>0</v>
      </c>
      <c r="AI5" s="479">
        <f t="shared" ref="AI5:AI11" si="4">IFERROR(AH5/AE5,0)</f>
        <v>0</v>
      </c>
      <c r="AJ5" s="474">
        <f>WarningMasterTable!M2</f>
        <v>163</v>
      </c>
      <c r="AK5" s="474">
        <f>WarningMasterTable!P3</f>
        <v>0</v>
      </c>
      <c r="AL5" s="474">
        <f>WarningMasterTable!P4</f>
        <v>0</v>
      </c>
      <c r="AM5" s="474">
        <f>WarningMasterTable!P5</f>
        <v>0</v>
      </c>
      <c r="AN5" s="474">
        <f>WarningMasterTable!P6</f>
        <v>0</v>
      </c>
      <c r="AO5" s="474">
        <f>WarningMasterTable!P7</f>
        <v>0</v>
      </c>
      <c r="AP5" s="474">
        <f>WarningMasterTable!P10</f>
        <v>0</v>
      </c>
      <c r="AQ5" s="480">
        <f>IFERROR(AP5/AE5,0)</f>
        <v>0</v>
      </c>
      <c r="AR5" s="44">
        <f>WarningMasterTable!Y1</f>
        <v>0</v>
      </c>
      <c r="AS5" s="44">
        <f>WarningMasterTable!Y2</f>
        <v>0</v>
      </c>
      <c r="AT5" s="44">
        <f>WarningMasterTable!Y3</f>
        <v>0</v>
      </c>
      <c r="AU5" s="44">
        <f>WarningMasterTable!Y4</f>
        <v>345</v>
      </c>
      <c r="AV5" s="44">
        <f>WarningMasterTable!Y5</f>
        <v>440</v>
      </c>
      <c r="AW5" s="44">
        <f>WarningMasterTable!Y6</f>
        <v>1</v>
      </c>
      <c r="AX5" s="44">
        <f>WarningMasterTable!Y7</f>
        <v>0</v>
      </c>
      <c r="AY5" s="44">
        <f>WarningMasterTable!Y8</f>
        <v>9</v>
      </c>
      <c r="AZ5" s="44">
        <f>WarningMasterTable!Y9</f>
        <v>0</v>
      </c>
      <c r="BA5" s="44">
        <f>WarningMasterTable!Y10</f>
        <v>0</v>
      </c>
      <c r="BB5" s="44">
        <f>WarningMasterTable!Y11</f>
        <v>0</v>
      </c>
      <c r="BC5" s="44">
        <f>WarningMasterTable!Y12</f>
        <v>0</v>
      </c>
    </row>
    <row r="6" spans="1:55" s="469" customFormat="1" ht="16.8" customHeight="1">
      <c r="C6" s="470" t="s">
        <v>206</v>
      </c>
      <c r="D6" s="471" t="s">
        <v>307</v>
      </c>
      <c r="E6" s="472" t="str">
        <f>"="&amp;D6&amp;"!V1"</f>
        <v>=Warning Message!V1</v>
      </c>
      <c r="F6" s="120" t="s">
        <v>307</v>
      </c>
      <c r="G6" s="120" t="s">
        <v>308</v>
      </c>
      <c r="H6" s="139"/>
      <c r="I6" s="139" t="s">
        <v>137</v>
      </c>
      <c r="J6" s="472"/>
      <c r="K6" s="473">
        <f>SUM(L6:N6)</f>
        <v>52</v>
      </c>
      <c r="L6" s="472">
        <f>WarningMessage!J9</f>
        <v>0</v>
      </c>
      <c r="M6" s="472">
        <f>WarningMessage!P9</f>
        <v>0</v>
      </c>
      <c r="N6" s="474">
        <f>WarningMessage!G9</f>
        <v>52</v>
      </c>
      <c r="O6" s="474">
        <f>WarningMessage!V1</f>
        <v>0</v>
      </c>
      <c r="P6" s="474"/>
      <c r="Q6" s="474">
        <f>WarningMessage!G10</f>
        <v>52</v>
      </c>
      <c r="R6" s="475">
        <f>IFERROR(Q6/K6,0)</f>
        <v>1</v>
      </c>
      <c r="S6" s="476">
        <f>WarningMessage!G5</f>
        <v>17</v>
      </c>
      <c r="T6" s="474">
        <f>WarningMessage!G4</f>
        <v>1</v>
      </c>
      <c r="U6" s="477">
        <f>IFERROR(T6/Q6,0)</f>
        <v>1.9230769230769232E-2</v>
      </c>
      <c r="V6" s="474">
        <f>WarningMessage!G2</f>
        <v>34</v>
      </c>
      <c r="W6" s="474">
        <f>WarningMessage!J3</f>
        <v>0</v>
      </c>
      <c r="X6" s="474">
        <f>WarningMessage!J4</f>
        <v>0</v>
      </c>
      <c r="Y6" s="474">
        <f>WarningMessage!J5</f>
        <v>0</v>
      </c>
      <c r="Z6" s="474">
        <f>WarningMessage!J6</f>
        <v>0</v>
      </c>
      <c r="AA6" s="474">
        <f>WarningMessage!J7</f>
        <v>0</v>
      </c>
      <c r="AB6" s="474">
        <f>WarningMessage!J10</f>
        <v>18</v>
      </c>
      <c r="AC6" s="480">
        <f>IFERROR(AB6/Q6,0)</f>
        <v>0.34615384615384615</v>
      </c>
      <c r="AD6" s="474"/>
      <c r="AE6" s="474">
        <f>WarningMessage!M10</f>
        <v>0</v>
      </c>
      <c r="AF6" s="475">
        <f>IFERROR(AE6/K6,0)</f>
        <v>0</v>
      </c>
      <c r="AG6" s="476">
        <f>WarningMessage!M5</f>
        <v>0</v>
      </c>
      <c r="AH6" s="474">
        <f>WarningMessage!M4</f>
        <v>0</v>
      </c>
      <c r="AI6" s="479">
        <f>IFERROR(AH6/AE6,0)</f>
        <v>0</v>
      </c>
      <c r="AJ6" s="474">
        <f>WarningMessage!M2</f>
        <v>0</v>
      </c>
      <c r="AK6" s="474">
        <f>WarningMessage!P3</f>
        <v>0</v>
      </c>
      <c r="AL6" s="474">
        <f>WarningMessage!P4</f>
        <v>0</v>
      </c>
      <c r="AM6" s="474">
        <f>WarningMessage!P5</f>
        <v>0</v>
      </c>
      <c r="AN6" s="474">
        <f>WarningMessage!P6</f>
        <v>0</v>
      </c>
      <c r="AO6" s="474">
        <f>WarningMessage!P7</f>
        <v>0</v>
      </c>
      <c r="AP6" s="474">
        <f>WarningMessage!P10</f>
        <v>0</v>
      </c>
      <c r="AQ6" s="480">
        <f>IFERROR(AP6/AE6,0)</f>
        <v>0</v>
      </c>
      <c r="AR6" s="44">
        <f>WarningMessage!Y1</f>
        <v>0</v>
      </c>
      <c r="AS6" s="44">
        <f>WarningMessage!Y2</f>
        <v>0</v>
      </c>
      <c r="AT6" s="44">
        <f>WarningMessage!Y3</f>
        <v>0</v>
      </c>
      <c r="AU6" s="44">
        <f>WarningMessage!Y4</f>
        <v>0</v>
      </c>
      <c r="AV6" s="44">
        <f>WarningMessage!Y5</f>
        <v>0</v>
      </c>
      <c r="AW6" s="44">
        <f>WarningMessage!Y6</f>
        <v>0</v>
      </c>
      <c r="AX6" s="44">
        <f>WarningMessage!Y7</f>
        <v>0</v>
      </c>
      <c r="AY6" s="44">
        <f>WarningMessage!Y8</f>
        <v>52</v>
      </c>
      <c r="AZ6" s="44">
        <f>WarningMessage!Y9</f>
        <v>0</v>
      </c>
      <c r="BA6" s="44">
        <f>WarningMessage!Y10</f>
        <v>0</v>
      </c>
      <c r="BB6" s="44">
        <f>WarningMessage!Y11</f>
        <v>0</v>
      </c>
      <c r="BC6" s="44">
        <f>WarningMessage!Y12</f>
        <v>0</v>
      </c>
    </row>
    <row r="7" spans="1:55" s="469" customFormat="1" ht="16.8" customHeight="1">
      <c r="C7" s="470" t="s">
        <v>206</v>
      </c>
      <c r="D7" s="471" t="s">
        <v>326</v>
      </c>
      <c r="E7" s="472" t="str">
        <f t="shared" ref="E7:E11" si="5">"="&amp;D7&amp;"!V1"</f>
        <v>=WarningStatusLight!V1</v>
      </c>
      <c r="F7" s="120" t="s">
        <v>327</v>
      </c>
      <c r="G7" s="120" t="s">
        <v>328</v>
      </c>
      <c r="H7" s="139"/>
      <c r="I7" s="139" t="s">
        <v>137</v>
      </c>
      <c r="J7" s="472"/>
      <c r="K7" s="473">
        <f t="shared" ref="K7:K10" si="6">SUM(L7:N7)</f>
        <v>538</v>
      </c>
      <c r="L7" s="472">
        <f>WarningStatusLight!J9</f>
        <v>0</v>
      </c>
      <c r="M7" s="472">
        <f>WarningStatusLight!P9</f>
        <v>0</v>
      </c>
      <c r="N7" s="472">
        <f>WarningStatusLight!G9</f>
        <v>538</v>
      </c>
      <c r="O7" s="472">
        <f>WarningStatusLight!V1</f>
        <v>0</v>
      </c>
      <c r="P7" s="474"/>
      <c r="Q7" s="474">
        <f>WarningStatusLight!G10</f>
        <v>509</v>
      </c>
      <c r="R7" s="475">
        <f t="shared" ref="R7:R11" si="7">IFERROR(Q7/K7,0)</f>
        <v>0.94609665427509293</v>
      </c>
      <c r="S7" s="476">
        <f>WarningStatusLight!G5</f>
        <v>64</v>
      </c>
      <c r="T7" s="474">
        <f>WarningStatusLight!G4</f>
        <v>3</v>
      </c>
      <c r="U7" s="477">
        <f t="shared" ref="U7:U11" si="8">IFERROR(T7/Q7,0)</f>
        <v>5.893909626719057E-3</v>
      </c>
      <c r="V7" s="474">
        <f>WarningStatusLight!G2</f>
        <v>329</v>
      </c>
      <c r="W7" s="474">
        <f>WarningStatusLight!J3</f>
        <v>9</v>
      </c>
      <c r="X7" s="474">
        <f>WarningStatusLight!J4</f>
        <v>14</v>
      </c>
      <c r="Y7" s="474">
        <f>WarningStatusLight!J5</f>
        <v>0</v>
      </c>
      <c r="Z7" s="474">
        <f>WarningStatusLight!J6</f>
        <v>0</v>
      </c>
      <c r="AA7" s="474">
        <f>WarningStatusLight!J7</f>
        <v>0</v>
      </c>
      <c r="AB7" s="474">
        <f>WarningStatusLight!J10</f>
        <v>92</v>
      </c>
      <c r="AC7" s="480">
        <f t="shared" ref="AC7:AC11" si="9">IFERROR(AB7/Q7,0)</f>
        <v>0.18074656188605109</v>
      </c>
      <c r="AD7" s="474" t="s">
        <v>195</v>
      </c>
      <c r="AE7" s="474">
        <f>WarningStatusLight!M10</f>
        <v>113</v>
      </c>
      <c r="AF7" s="475">
        <f t="shared" ref="AF7:AF11" si="10">IFERROR(AE7/K7,0)</f>
        <v>0.2100371747211896</v>
      </c>
      <c r="AG7" s="476">
        <f>WarningStatusLight!M5</f>
        <v>0</v>
      </c>
      <c r="AH7" s="474">
        <f>WarningStatusLight!M4</f>
        <v>0</v>
      </c>
      <c r="AI7" s="479">
        <f t="shared" si="4"/>
        <v>0</v>
      </c>
      <c r="AJ7" s="474">
        <f>WarningStatusLight!M2</f>
        <v>111</v>
      </c>
      <c r="AK7" s="474">
        <f>WarningStatusLight!P3</f>
        <v>0</v>
      </c>
      <c r="AL7" s="474">
        <f>WarningStatusLight!P4</f>
        <v>0</v>
      </c>
      <c r="AM7" s="474">
        <f>WarningStatusLight!P5</f>
        <v>0</v>
      </c>
      <c r="AN7" s="474">
        <f>WarningStatusLight!P6</f>
        <v>0</v>
      </c>
      <c r="AO7" s="474">
        <f>WarningStatusLight!P7</f>
        <v>0</v>
      </c>
      <c r="AP7" s="474">
        <f>WarningStatusLight!P10</f>
        <v>0</v>
      </c>
      <c r="AQ7" s="480">
        <f t="shared" ref="AQ7:AQ11" si="11">IFERROR(AP7/AE7,0)</f>
        <v>0</v>
      </c>
      <c r="AR7" s="44">
        <f>WarningStatusLight!Y1</f>
        <v>0</v>
      </c>
      <c r="AS7" s="44">
        <f>WarningStatusLight!Y2</f>
        <v>0</v>
      </c>
      <c r="AT7" s="44">
        <f>WarningStatusLight!Y3</f>
        <v>0</v>
      </c>
      <c r="AU7" s="44">
        <f>WarningStatusLight!Y4</f>
        <v>0</v>
      </c>
      <c r="AV7" s="44">
        <f>WarningStatusLight!Y5</f>
        <v>355</v>
      </c>
      <c r="AW7" s="44">
        <f>WarningStatusLight!Y6</f>
        <v>6</v>
      </c>
      <c r="AX7" s="44">
        <f>WarningStatusLight!Y7</f>
        <v>0</v>
      </c>
      <c r="AY7" s="44">
        <f>WarningStatusLight!Y8</f>
        <v>177</v>
      </c>
      <c r="AZ7" s="44">
        <f>WarningStatusLight!Y9</f>
        <v>0</v>
      </c>
      <c r="BA7" s="44">
        <f>WarningStatusLight!Y10</f>
        <v>0</v>
      </c>
      <c r="BB7" s="44">
        <f>WarningStatusLight!Y11</f>
        <v>0</v>
      </c>
      <c r="BC7" s="44">
        <f>WarningStatusLight!Y12</f>
        <v>0</v>
      </c>
    </row>
    <row r="8" spans="1:55" ht="15.6" customHeight="1">
      <c r="C8" s="327" t="s">
        <v>206</v>
      </c>
      <c r="D8" s="89" t="s">
        <v>379</v>
      </c>
      <c r="E8" s="38" t="str">
        <f t="shared" ref="E8" si="12">"="&amp;D8&amp;"!V1"</f>
        <v>=WarningLight!V1</v>
      </c>
      <c r="F8" s="54" t="s">
        <v>380</v>
      </c>
      <c r="G8" s="54" t="s">
        <v>381</v>
      </c>
      <c r="H8" s="53"/>
      <c r="I8" s="53" t="s">
        <v>137</v>
      </c>
      <c r="J8" s="38"/>
      <c r="K8" s="325">
        <f>SUM(L8:N8)</f>
        <v>5</v>
      </c>
      <c r="L8" s="38">
        <f>WarningLight!J9</f>
        <v>0</v>
      </c>
      <c r="M8" s="38">
        <f>WarningLight!P9</f>
        <v>0</v>
      </c>
      <c r="N8" s="38">
        <f>WarningLight!G9</f>
        <v>5</v>
      </c>
      <c r="O8" s="38">
        <f>WarningLight!V1</f>
        <v>0</v>
      </c>
      <c r="P8" s="94"/>
      <c r="Q8" s="94">
        <f>WarningLight!G10</f>
        <v>5</v>
      </c>
      <c r="R8" s="95">
        <f t="shared" ref="R8" si="13">IFERROR(Q8/K8,0)</f>
        <v>1</v>
      </c>
      <c r="S8" s="165">
        <f>WarningLight!G5</f>
        <v>2</v>
      </c>
      <c r="T8" s="94">
        <f>WarningLight!G4</f>
        <v>0</v>
      </c>
      <c r="U8" s="132">
        <f t="shared" si="8"/>
        <v>0</v>
      </c>
      <c r="V8" s="94">
        <f>WarningLight!G2</f>
        <v>3</v>
      </c>
      <c r="W8" s="94">
        <f>WarningLight!J3</f>
        <v>0</v>
      </c>
      <c r="X8" s="94">
        <f>WarningLight!J4</f>
        <v>0</v>
      </c>
      <c r="Y8" s="94">
        <f>WarningLight!J5</f>
        <v>0</v>
      </c>
      <c r="Z8" s="94">
        <f>WarningLight!J6</f>
        <v>0</v>
      </c>
      <c r="AA8" s="94">
        <f>WarningLight!J7</f>
        <v>0</v>
      </c>
      <c r="AB8" s="94">
        <f>WarningLight!J10</f>
        <v>0</v>
      </c>
      <c r="AC8" s="96">
        <f t="shared" ref="AC8" si="14">IFERROR(AB8/Q8,0)</f>
        <v>0</v>
      </c>
      <c r="AD8" s="94"/>
      <c r="AE8" s="94">
        <f>WarningLight!M10</f>
        <v>0</v>
      </c>
      <c r="AF8" s="95">
        <f t="shared" ref="AF8" si="15">IFERROR(AE8/K8,0)</f>
        <v>0</v>
      </c>
      <c r="AG8" s="165">
        <f>WarningLight!M5</f>
        <v>0</v>
      </c>
      <c r="AH8" s="94">
        <f>WarningLight!M4</f>
        <v>0</v>
      </c>
      <c r="AI8" s="137">
        <f t="shared" ref="AI8" si="16">IFERROR(AH8/AE8,0)</f>
        <v>0</v>
      </c>
      <c r="AJ8" s="94">
        <f>WarningLight!M2</f>
        <v>0</v>
      </c>
      <c r="AK8" s="94">
        <f>WarningLight!P3</f>
        <v>0</v>
      </c>
      <c r="AL8" s="94">
        <f>WarningLight!P4</f>
        <v>0</v>
      </c>
      <c r="AM8" s="94">
        <f>WarningLight!P5</f>
        <v>0</v>
      </c>
      <c r="AN8" s="94">
        <f>WarningLight!P6</f>
        <v>0</v>
      </c>
      <c r="AO8" s="94">
        <f>WarningLight!P7</f>
        <v>0</v>
      </c>
      <c r="AP8" s="94">
        <f>WarningLight!P10</f>
        <v>0</v>
      </c>
      <c r="AQ8" s="96">
        <f t="shared" ref="AQ8" si="17">IFERROR(AP8/AE8,0)</f>
        <v>0</v>
      </c>
      <c r="AR8" s="32">
        <f>WarningLight!Y1</f>
        <v>0</v>
      </c>
      <c r="AS8" s="32">
        <f>WarningLight!Y2</f>
        <v>0</v>
      </c>
      <c r="AT8" s="32">
        <f>WarningLight!Y3</f>
        <v>0</v>
      </c>
      <c r="AU8" s="32">
        <f>WarningLight!Y4</f>
        <v>0</v>
      </c>
      <c r="AV8" s="32">
        <f>WarningLight!Y5</f>
        <v>0</v>
      </c>
      <c r="AW8" s="32">
        <f>WarningLight!Y6</f>
        <v>0</v>
      </c>
      <c r="AX8" s="32">
        <f>WarningLight!Y7</f>
        <v>0</v>
      </c>
      <c r="AY8" s="32">
        <f>WarningLight!Y8</f>
        <v>5</v>
      </c>
      <c r="AZ8" s="32">
        <f>WarningLight!Y9</f>
        <v>0</v>
      </c>
      <c r="BA8" s="32">
        <f>WarningLight!Y10</f>
        <v>0</v>
      </c>
      <c r="BB8" s="32">
        <f>WarningLight!Y11</f>
        <v>0</v>
      </c>
      <c r="BC8" s="32">
        <f>WarningLight!Y12</f>
        <v>0</v>
      </c>
    </row>
    <row r="9" spans="1:55" ht="15.6" customHeight="1">
      <c r="C9" s="327" t="s">
        <v>206</v>
      </c>
      <c r="D9" s="89" t="s">
        <v>452</v>
      </c>
      <c r="E9" s="38" t="str">
        <f t="shared" si="5"/>
        <v>=Diagnostics!V1</v>
      </c>
      <c r="F9" s="54" t="s">
        <v>453</v>
      </c>
      <c r="G9" s="54" t="s">
        <v>454</v>
      </c>
      <c r="H9" s="53"/>
      <c r="I9" s="53" t="s">
        <v>137</v>
      </c>
      <c r="J9" s="38"/>
      <c r="K9" s="325">
        <f t="shared" si="6"/>
        <v>190</v>
      </c>
      <c r="L9" s="38">
        <f>Diagnostics!J9</f>
        <v>0</v>
      </c>
      <c r="M9" s="38">
        <f>Diagnostics!P9</f>
        <v>0</v>
      </c>
      <c r="N9" s="94">
        <f>Diagnostics!G9</f>
        <v>190</v>
      </c>
      <c r="O9" s="94">
        <f>Diagnostics!V1</f>
        <v>0</v>
      </c>
      <c r="P9" s="94"/>
      <c r="Q9" s="94">
        <f>Diagnostics!G10</f>
        <v>190</v>
      </c>
      <c r="R9" s="95">
        <f t="shared" si="7"/>
        <v>1</v>
      </c>
      <c r="S9" s="165">
        <f>Diagnostics!G5</f>
        <v>0</v>
      </c>
      <c r="T9" s="94">
        <f>Diagnostics!G4</f>
        <v>9</v>
      </c>
      <c r="U9" s="132">
        <f t="shared" si="8"/>
        <v>4.736842105263158E-2</v>
      </c>
      <c r="V9" s="94">
        <f>Diagnostics!G2</f>
        <v>117</v>
      </c>
      <c r="W9" s="94">
        <f>Diagnostics!J3</f>
        <v>11</v>
      </c>
      <c r="X9" s="94">
        <f>Diagnostics!J4</f>
        <v>1</v>
      </c>
      <c r="Y9" s="94">
        <f>Diagnostics!J5</f>
        <v>0</v>
      </c>
      <c r="Z9" s="94">
        <f>Diagnostics!J6</f>
        <v>0</v>
      </c>
      <c r="AA9" s="94">
        <f>Diagnostics!J7</f>
        <v>0</v>
      </c>
      <c r="AB9" s="94">
        <f>Diagnostics!J10</f>
        <v>167</v>
      </c>
      <c r="AC9" s="96">
        <f t="shared" si="9"/>
        <v>0.87894736842105259</v>
      </c>
      <c r="AD9" s="94" t="s">
        <v>195</v>
      </c>
      <c r="AE9" s="94">
        <f>Diagnostics!M10</f>
        <v>40</v>
      </c>
      <c r="AF9" s="95">
        <f t="shared" si="10"/>
        <v>0.21052631578947367</v>
      </c>
      <c r="AG9" s="165">
        <f>Diagnostics!M5</f>
        <v>0</v>
      </c>
      <c r="AH9" s="94">
        <f>Diagnostics!M4</f>
        <v>0</v>
      </c>
      <c r="AI9" s="137">
        <f t="shared" si="4"/>
        <v>0</v>
      </c>
      <c r="AJ9" s="94">
        <f>Diagnostics!M2</f>
        <v>40</v>
      </c>
      <c r="AK9" s="94">
        <f>Diagnostics!P3</f>
        <v>0</v>
      </c>
      <c r="AL9" s="94">
        <f>Diagnostics!P4</f>
        <v>0</v>
      </c>
      <c r="AM9" s="94">
        <f>Diagnostics!P5</f>
        <v>0</v>
      </c>
      <c r="AN9" s="94">
        <f>Diagnostics!P6</f>
        <v>0</v>
      </c>
      <c r="AO9" s="94">
        <f>Diagnostics!P7</f>
        <v>0</v>
      </c>
      <c r="AP9" s="94">
        <f>Diagnostics!P10</f>
        <v>0</v>
      </c>
      <c r="AQ9" s="96">
        <f t="shared" si="11"/>
        <v>0</v>
      </c>
      <c r="AR9" s="32">
        <f>Diagnostics!Y1</f>
        <v>0</v>
      </c>
      <c r="AS9" s="32">
        <f>Diagnostics!Y2</f>
        <v>0</v>
      </c>
      <c r="AT9" s="32">
        <f>Diagnostics!Y3</f>
        <v>0</v>
      </c>
      <c r="AU9" s="32">
        <f>Diagnostics!Y4</f>
        <v>0</v>
      </c>
      <c r="AV9" s="32">
        <f>Diagnostics!Y5</f>
        <v>0</v>
      </c>
      <c r="AW9" s="32">
        <f>Diagnostics!Y6</f>
        <v>148</v>
      </c>
      <c r="AX9" s="32">
        <f>Diagnostics!Y7</f>
        <v>0</v>
      </c>
      <c r="AY9" s="32">
        <f>Diagnostics!Y8</f>
        <v>42</v>
      </c>
      <c r="AZ9" s="32">
        <f>Diagnostics!Y9</f>
        <v>0</v>
      </c>
      <c r="BA9" s="32">
        <f>Diagnostics!Y10</f>
        <v>0</v>
      </c>
      <c r="BB9" s="32">
        <f>Diagnostics!Y11</f>
        <v>0</v>
      </c>
      <c r="BC9" s="32">
        <f>Diagnostics!Y12</f>
        <v>0</v>
      </c>
    </row>
    <row r="10" spans="1:55" ht="17.399999999999999" customHeight="1">
      <c r="C10" s="327" t="s">
        <v>206</v>
      </c>
      <c r="D10" s="89" t="s">
        <v>455</v>
      </c>
      <c r="E10" s="38" t="str">
        <f t="shared" si="5"/>
        <v>=BeltWarning!V1</v>
      </c>
      <c r="F10" s="54" t="s">
        <v>456</v>
      </c>
      <c r="G10" s="54" t="s">
        <v>457</v>
      </c>
      <c r="H10" s="53"/>
      <c r="I10" s="53" t="s">
        <v>137</v>
      </c>
      <c r="J10" s="38"/>
      <c r="K10" s="325">
        <f t="shared" si="6"/>
        <v>166</v>
      </c>
      <c r="L10" s="38">
        <f>BeltWarning!J9</f>
        <v>0</v>
      </c>
      <c r="M10" s="38">
        <f>BeltWarning!P9</f>
        <v>0</v>
      </c>
      <c r="N10" s="94">
        <f>BeltWarning!G9</f>
        <v>166</v>
      </c>
      <c r="O10" s="94">
        <f>BeltWarning!V1</f>
        <v>0</v>
      </c>
      <c r="P10" s="94"/>
      <c r="Q10" s="94">
        <f>BeltWarning!G10</f>
        <v>166</v>
      </c>
      <c r="R10" s="95">
        <f t="shared" si="7"/>
        <v>1</v>
      </c>
      <c r="S10" s="165">
        <f>BeltWarning!G5</f>
        <v>67</v>
      </c>
      <c r="T10" s="94">
        <f>BeltWarning!G4</f>
        <v>1</v>
      </c>
      <c r="U10" s="132">
        <f t="shared" si="8"/>
        <v>6.024096385542169E-3</v>
      </c>
      <c r="V10" s="94">
        <f>BeltWarning!G2</f>
        <v>61</v>
      </c>
      <c r="W10" s="94">
        <f>BeltWarning!J3</f>
        <v>0</v>
      </c>
      <c r="X10" s="94">
        <f>BeltWarning!J4</f>
        <v>0</v>
      </c>
      <c r="Y10" s="94">
        <f>BeltWarning!J5</f>
        <v>0</v>
      </c>
      <c r="Z10" s="94">
        <f>BeltWarning!J6</f>
        <v>0</v>
      </c>
      <c r="AA10" s="94">
        <f>BeltWarning!J7</f>
        <v>0</v>
      </c>
      <c r="AB10" s="94">
        <f>BeltWarning!J10</f>
        <v>145</v>
      </c>
      <c r="AC10" s="96">
        <f t="shared" si="9"/>
        <v>0.87349397590361444</v>
      </c>
      <c r="AD10" s="94"/>
      <c r="AE10" s="94">
        <f>BeltWarning!M10</f>
        <v>0</v>
      </c>
      <c r="AF10" s="95">
        <f t="shared" si="10"/>
        <v>0</v>
      </c>
      <c r="AG10" s="165">
        <f>BeltWarning!M5</f>
        <v>0</v>
      </c>
      <c r="AH10" s="94">
        <f>BeltWarning!M4</f>
        <v>0</v>
      </c>
      <c r="AI10" s="137">
        <f t="shared" si="4"/>
        <v>0</v>
      </c>
      <c r="AJ10" s="94">
        <f>BeltWarning!M2</f>
        <v>0</v>
      </c>
      <c r="AK10" s="94">
        <f>BeltWarning!P3</f>
        <v>0</v>
      </c>
      <c r="AL10" s="94">
        <f>BeltWarning!P4</f>
        <v>0</v>
      </c>
      <c r="AM10" s="94">
        <f>BeltWarning!P5</f>
        <v>0</v>
      </c>
      <c r="AN10" s="94">
        <f>BeltWarning!P6</f>
        <v>0</v>
      </c>
      <c r="AO10" s="94">
        <f>BeltWarning!P7</f>
        <v>0</v>
      </c>
      <c r="AP10" s="94">
        <f>BeltWarning!P10</f>
        <v>0</v>
      </c>
      <c r="AQ10" s="96">
        <f t="shared" si="11"/>
        <v>0</v>
      </c>
      <c r="AR10" s="32">
        <f>BeltWarning!Y1</f>
        <v>0</v>
      </c>
      <c r="AS10" s="32">
        <f>BeltWarning!Y2</f>
        <v>0</v>
      </c>
      <c r="AT10" s="32">
        <f>BeltWarning!Y3</f>
        <v>0</v>
      </c>
      <c r="AU10" s="32">
        <f>BeltWarning!Y4</f>
        <v>0</v>
      </c>
      <c r="AV10" s="32">
        <f>BeltWarning!Y5</f>
        <v>0</v>
      </c>
      <c r="AW10" s="32">
        <f>BeltWarning!Y6</f>
        <v>0</v>
      </c>
      <c r="AX10" s="32">
        <f>BeltWarning!Y7</f>
        <v>157</v>
      </c>
      <c r="AY10" s="32">
        <f>BeltWarning!Y8</f>
        <v>9</v>
      </c>
      <c r="AZ10" s="32">
        <f>BeltWarning!Y9</f>
        <v>0</v>
      </c>
      <c r="BA10" s="32">
        <f>BeltWarning!Y10</f>
        <v>0</v>
      </c>
      <c r="BB10" s="32">
        <f>BeltWarning!Y11</f>
        <v>0</v>
      </c>
      <c r="BC10" s="32">
        <f>BeltWarning!Y12</f>
        <v>0</v>
      </c>
    </row>
    <row r="11" spans="1:55" ht="18" customHeight="1">
      <c r="C11" s="327" t="s">
        <v>206</v>
      </c>
      <c r="D11" s="89" t="s">
        <v>527</v>
      </c>
      <c r="E11" s="38" t="str">
        <f t="shared" si="5"/>
        <v>=DiagramTC!V1</v>
      </c>
      <c r="F11" s="54" t="s">
        <v>528</v>
      </c>
      <c r="G11" s="97" t="s">
        <v>529</v>
      </c>
      <c r="H11" s="53"/>
      <c r="I11" s="53" t="s">
        <v>137</v>
      </c>
      <c r="J11" s="38"/>
      <c r="K11" s="325">
        <f>SUM(L11:N11)</f>
        <v>25</v>
      </c>
      <c r="L11" s="38">
        <f>DiagramTC!J9</f>
        <v>0</v>
      </c>
      <c r="M11" s="38">
        <f>DiagramTC!P9</f>
        <v>0</v>
      </c>
      <c r="N11" s="94">
        <f>DiagramTC!G9</f>
        <v>25</v>
      </c>
      <c r="O11" s="94">
        <f>DiagramTC!V1</f>
        <v>0</v>
      </c>
      <c r="P11" s="94"/>
      <c r="Q11" s="94">
        <f>DiagramTC!G10</f>
        <v>25</v>
      </c>
      <c r="R11" s="95">
        <f t="shared" si="7"/>
        <v>1</v>
      </c>
      <c r="S11" s="165">
        <f>DiagramTC!G5</f>
        <v>0</v>
      </c>
      <c r="T11" s="94">
        <f>DiagramTC!G4</f>
        <v>0</v>
      </c>
      <c r="U11" s="132">
        <f t="shared" si="8"/>
        <v>0</v>
      </c>
      <c r="V11" s="94">
        <f>DiagramTC!G2</f>
        <v>25</v>
      </c>
      <c r="W11" s="94">
        <f>DiagramTC!J3</f>
        <v>0</v>
      </c>
      <c r="X11" s="94">
        <f>DiagramTC!J4</f>
        <v>0</v>
      </c>
      <c r="Y11" s="94">
        <f>DiagramTC!J5</f>
        <v>0</v>
      </c>
      <c r="Z11" s="94">
        <f>DiagramTC!J6</f>
        <v>0</v>
      </c>
      <c r="AA11" s="94">
        <f>DiagramTC!J7</f>
        <v>0</v>
      </c>
      <c r="AB11" s="94">
        <f>DiagramTC!J10</f>
        <v>0</v>
      </c>
      <c r="AC11" s="96">
        <f t="shared" si="9"/>
        <v>0</v>
      </c>
      <c r="AD11" s="94"/>
      <c r="AE11" s="94">
        <f>DiagramTC!M10</f>
        <v>0</v>
      </c>
      <c r="AF11" s="95">
        <f t="shared" si="10"/>
        <v>0</v>
      </c>
      <c r="AG11" s="165">
        <f>DiagramTC!M5</f>
        <v>0</v>
      </c>
      <c r="AH11" s="94">
        <f>DiagramTC!M4</f>
        <v>0</v>
      </c>
      <c r="AI11" s="137">
        <f t="shared" si="4"/>
        <v>0</v>
      </c>
      <c r="AJ11" s="94">
        <f>DiagramTC!M2</f>
        <v>0</v>
      </c>
      <c r="AK11" s="94">
        <f>DiagramTC!P3</f>
        <v>0</v>
      </c>
      <c r="AL11" s="94">
        <f>DiagramTC!P4</f>
        <v>0</v>
      </c>
      <c r="AM11" s="94">
        <f>DiagramTC!P5</f>
        <v>0</v>
      </c>
      <c r="AN11" s="94">
        <f>DiagramTC!P6</f>
        <v>0</v>
      </c>
      <c r="AO11" s="94">
        <f>DiagramTC!P7</f>
        <v>0</v>
      </c>
      <c r="AP11" s="94">
        <f>DiagramTC!P10</f>
        <v>0</v>
      </c>
      <c r="AQ11" s="96">
        <f t="shared" si="11"/>
        <v>0</v>
      </c>
      <c r="AR11" s="32">
        <f>DiagramTC!Y1</f>
        <v>0</v>
      </c>
      <c r="AS11" s="32">
        <f>DiagramTC!Y2</f>
        <v>0</v>
      </c>
      <c r="AT11" s="32">
        <f>DiagramTC!Y3</f>
        <v>0</v>
      </c>
      <c r="AU11" s="32">
        <f>DiagramTC!Y4</f>
        <v>0</v>
      </c>
      <c r="AV11" s="32">
        <f>DiagramTC!Y5</f>
        <v>0</v>
      </c>
      <c r="AW11" s="32">
        <f>DiagramTC!Y6</f>
        <v>0</v>
      </c>
      <c r="AX11" s="32">
        <f>DiagramTC!Y7</f>
        <v>0</v>
      </c>
      <c r="AY11" s="32">
        <f>DiagramTC!Y8</f>
        <v>0</v>
      </c>
      <c r="AZ11" s="32">
        <f>DiagramTC!Y9</f>
        <v>25</v>
      </c>
      <c r="BA11" s="32">
        <f>DiagramTC!Y10</f>
        <v>0</v>
      </c>
      <c r="BB11" s="32">
        <f>DiagramTC!Y11</f>
        <v>0</v>
      </c>
      <c r="BC11" s="32">
        <f>DiagramTC!Y12</f>
        <v>0</v>
      </c>
    </row>
    <row r="12" spans="1:55" ht="28.8" hidden="1">
      <c r="C12" s="327"/>
      <c r="D12" s="89" t="s">
        <v>197</v>
      </c>
      <c r="E12" s="38" t="str">
        <f>"="&amp;D12&amp;"!V1"</f>
        <v>=3727-Multi-Signal-TC!V1</v>
      </c>
      <c r="F12" s="54" t="s">
        <v>198</v>
      </c>
      <c r="G12" s="54" t="s">
        <v>205</v>
      </c>
      <c r="H12" s="53"/>
      <c r="I12" s="53" t="s">
        <v>137</v>
      </c>
      <c r="J12" s="38">
        <v>917</v>
      </c>
      <c r="K12" s="325">
        <f>SUM(L12:N12)</f>
        <v>0</v>
      </c>
      <c r="L12" s="38">
        <f>YYY!J9</f>
        <v>0</v>
      </c>
      <c r="M12" s="38">
        <f>YYY!P9</f>
        <v>0</v>
      </c>
      <c r="N12" s="94">
        <f>YYY!G9</f>
        <v>0</v>
      </c>
      <c r="O12" s="94">
        <f>YYY!V1</f>
        <v>0</v>
      </c>
      <c r="P12" s="94"/>
      <c r="Q12" s="94">
        <f>YYY!G10</f>
        <v>0</v>
      </c>
      <c r="R12" s="95">
        <f>IFERROR(Q12/K12,0)</f>
        <v>0</v>
      </c>
      <c r="S12" s="165">
        <f>YYY!G5</f>
        <v>0</v>
      </c>
      <c r="T12" s="94">
        <f>YYY!G4</f>
        <v>0</v>
      </c>
      <c r="U12" s="132">
        <f>IFERROR(T12/Q12,0)</f>
        <v>0</v>
      </c>
      <c r="V12" s="94">
        <f>YYY!G2</f>
        <v>0</v>
      </c>
      <c r="W12" s="94">
        <f>YYY!J3</f>
        <v>0</v>
      </c>
      <c r="X12" s="94">
        <f>YYY!J4</f>
        <v>0</v>
      </c>
      <c r="Y12" s="94">
        <f>YYY!J5</f>
        <v>0</v>
      </c>
      <c r="Z12" s="94">
        <f>YYY!J6</f>
        <v>0</v>
      </c>
      <c r="AA12" s="94">
        <f>YYY!J7</f>
        <v>0</v>
      </c>
      <c r="AB12" s="94">
        <f>YYY!J10</f>
        <v>0</v>
      </c>
      <c r="AC12" s="96">
        <f>IFERROR(AB12/Q12,0)</f>
        <v>0</v>
      </c>
      <c r="AD12" s="94" t="s">
        <v>195</v>
      </c>
      <c r="AE12" s="94">
        <f>YYY!M10</f>
        <v>0</v>
      </c>
      <c r="AF12" s="95">
        <f>IFERROR(AE12/K12,0)</f>
        <v>0</v>
      </c>
      <c r="AG12" s="165">
        <f>YYY!M5</f>
        <v>0</v>
      </c>
      <c r="AH12" s="94">
        <f>YYY!M4</f>
        <v>0</v>
      </c>
      <c r="AI12" s="137">
        <f>IFERROR(AH12/AE12,0)</f>
        <v>0</v>
      </c>
      <c r="AJ12" s="94">
        <f>YYY!M2</f>
        <v>0</v>
      </c>
      <c r="AK12" s="94">
        <f>YYY!P3</f>
        <v>0</v>
      </c>
      <c r="AL12" s="94">
        <f>YYY!P4</f>
        <v>0</v>
      </c>
      <c r="AM12" s="94">
        <f>YYY!P5</f>
        <v>0</v>
      </c>
      <c r="AN12" s="94">
        <f>YYY!P6</f>
        <v>0</v>
      </c>
      <c r="AO12" s="94">
        <f>YYY!P7</f>
        <v>0</v>
      </c>
      <c r="AP12" s="94">
        <f>YYY!P10</f>
        <v>0</v>
      </c>
      <c r="AQ12" s="96">
        <f>IFERROR(AP12/AE12,0)</f>
        <v>0</v>
      </c>
      <c r="AR12" s="32">
        <f>YYY!Y1</f>
        <v>17</v>
      </c>
      <c r="AS12" s="32">
        <f>YYY!Y2</f>
        <v>0</v>
      </c>
      <c r="AT12" s="32">
        <f>YYY!Y3</f>
        <v>0</v>
      </c>
      <c r="AU12" s="32">
        <f>YYY!Y4</f>
        <v>0</v>
      </c>
      <c r="AV12" s="32">
        <f>YYY!Y5</f>
        <v>0</v>
      </c>
      <c r="AW12" s="32">
        <f>YYY!Y6</f>
        <v>0</v>
      </c>
      <c r="AX12" s="32">
        <f>YYY!Y7</f>
        <v>0</v>
      </c>
      <c r="AY12" s="32">
        <f>YYY!Y8</f>
        <v>0</v>
      </c>
      <c r="AZ12" s="32">
        <f>YYY!Y9</f>
        <v>0</v>
      </c>
      <c r="BA12" s="32">
        <f>YYY!Y10</f>
        <v>0</v>
      </c>
      <c r="BB12" s="32">
        <f>YYY!Y11</f>
        <v>0</v>
      </c>
      <c r="BC12" s="32">
        <f>YYY!Y12</f>
        <v>0</v>
      </c>
    </row>
    <row r="13" spans="1:55" ht="28.8" hidden="1">
      <c r="C13" s="327"/>
      <c r="D13" s="89" t="s">
        <v>196</v>
      </c>
      <c r="E13" s="38" t="str">
        <f>"="&amp;D13&amp;"!V1"</f>
        <v>=3727-HMI-TC!V1</v>
      </c>
      <c r="F13" s="54" t="s">
        <v>198</v>
      </c>
      <c r="G13" s="54" t="s">
        <v>204</v>
      </c>
      <c r="H13" s="53"/>
      <c r="I13" s="53" t="s">
        <v>137</v>
      </c>
      <c r="J13" s="38">
        <v>154</v>
      </c>
      <c r="K13" s="325">
        <f>SUM(L13:N13)</f>
        <v>0</v>
      </c>
      <c r="L13" s="38">
        <f>ZZZ!J9</f>
        <v>0</v>
      </c>
      <c r="M13" s="38">
        <f>ZZZ!P9</f>
        <v>0</v>
      </c>
      <c r="N13" s="38">
        <f>ZZZ!G9</f>
        <v>0</v>
      </c>
      <c r="O13" s="38">
        <f>ZZZ!V1</f>
        <v>0</v>
      </c>
      <c r="P13" s="94"/>
      <c r="Q13" s="94">
        <f>ZZZ!G10</f>
        <v>0</v>
      </c>
      <c r="R13" s="95">
        <f>IFERROR(Q13/K13,0)</f>
        <v>0</v>
      </c>
      <c r="S13" s="165">
        <f>ZZZ!G5</f>
        <v>0</v>
      </c>
      <c r="T13" s="94">
        <f>ZZZ!G4</f>
        <v>0</v>
      </c>
      <c r="U13" s="132">
        <f>IFERROR(T13/Q13,0)</f>
        <v>0</v>
      </c>
      <c r="V13" s="94">
        <f>ZZZ!G2</f>
        <v>0</v>
      </c>
      <c r="W13" s="94">
        <f>ZZZ!J3</f>
        <v>0</v>
      </c>
      <c r="X13" s="94">
        <f>ZZZ!J4</f>
        <v>0</v>
      </c>
      <c r="Y13" s="94">
        <f>ZZZ!J5</f>
        <v>0</v>
      </c>
      <c r="Z13" s="94">
        <f>ZZZ!J6</f>
        <v>0</v>
      </c>
      <c r="AA13" s="94">
        <f>ZZZ!J7</f>
        <v>0</v>
      </c>
      <c r="AB13" s="94">
        <f>ZZZ!J10</f>
        <v>0</v>
      </c>
      <c r="AC13" s="96">
        <f>IFERROR(AB13/Q13,0)</f>
        <v>0</v>
      </c>
      <c r="AD13" s="94" t="s">
        <v>195</v>
      </c>
      <c r="AE13" s="94">
        <f>ZZZ!M10</f>
        <v>0</v>
      </c>
      <c r="AF13" s="95">
        <f>IFERROR(AE13/K13,0)</f>
        <v>0</v>
      </c>
      <c r="AG13" s="165">
        <f>ZZZ!M5</f>
        <v>0</v>
      </c>
      <c r="AH13" s="94">
        <f>ZZZ!M4</f>
        <v>0</v>
      </c>
      <c r="AI13" s="137">
        <f>IFERROR(AH13/AE13,0)</f>
        <v>0</v>
      </c>
      <c r="AJ13" s="94">
        <f>ZZZ!M2</f>
        <v>0</v>
      </c>
      <c r="AK13" s="94">
        <f>ZZZ!P3</f>
        <v>0</v>
      </c>
      <c r="AL13" s="94">
        <f>ZZZ!P4</f>
        <v>0</v>
      </c>
      <c r="AM13" s="94">
        <f>ZZZ!P5</f>
        <v>0</v>
      </c>
      <c r="AN13" s="94">
        <f>ZZZ!P6</f>
        <v>0</v>
      </c>
      <c r="AO13" s="94">
        <f>ZZZ!P7</f>
        <v>0</v>
      </c>
      <c r="AP13" s="94">
        <f>ZZZ!P10</f>
        <v>0</v>
      </c>
      <c r="AQ13" s="96">
        <f>IFERROR(AP13/AE13,0)</f>
        <v>0</v>
      </c>
      <c r="AR13" s="32">
        <f>ZZZ!Y1</f>
        <v>66</v>
      </c>
      <c r="AS13" s="32">
        <f>ZZZ!Y2</f>
        <v>0</v>
      </c>
      <c r="AT13" s="32">
        <f>ZZZ!Y3</f>
        <v>0</v>
      </c>
      <c r="AU13" s="32">
        <f>ZZZ!Y4</f>
        <v>0</v>
      </c>
      <c r="AV13" s="32">
        <f>ZZZ!Y5</f>
        <v>0</v>
      </c>
      <c r="AW13" s="32">
        <f>ZZZ!Y6</f>
        <v>0</v>
      </c>
      <c r="AX13" s="32">
        <f>ZZZ!Y7</f>
        <v>0</v>
      </c>
      <c r="AY13" s="32">
        <f>ZZZ!Y8</f>
        <v>0</v>
      </c>
      <c r="AZ13" s="32">
        <f>ZZZ!Y9</f>
        <v>0</v>
      </c>
      <c r="BA13" s="32">
        <f>ZZZ!Y10</f>
        <v>0</v>
      </c>
      <c r="BB13" s="32">
        <f>ZZZ!Y11</f>
        <v>0</v>
      </c>
      <c r="BC13" s="32">
        <f>ZZZ!Y12</f>
        <v>0</v>
      </c>
    </row>
    <row r="14" spans="1:55">
      <c r="C14" s="453"/>
      <c r="D14" s="454"/>
      <c r="E14" s="456"/>
      <c r="F14" s="457"/>
      <c r="G14" s="457"/>
      <c r="H14" s="458"/>
      <c r="I14" s="458"/>
      <c r="J14" s="456"/>
      <c r="L14" s="456"/>
      <c r="M14" s="456"/>
      <c r="N14" s="456"/>
      <c r="O14" s="456"/>
      <c r="P14" s="455"/>
      <c r="Q14" s="455"/>
      <c r="R14" s="459"/>
      <c r="S14" s="460"/>
      <c r="T14" s="455"/>
      <c r="U14" s="461"/>
      <c r="V14" s="455"/>
      <c r="W14" s="455"/>
      <c r="X14" s="455"/>
      <c r="Y14" s="455"/>
      <c r="Z14" s="455"/>
      <c r="AA14" s="455"/>
      <c r="AB14" s="455"/>
      <c r="AC14" s="462"/>
      <c r="AD14" s="455"/>
      <c r="AE14" s="455"/>
      <c r="AF14" s="459"/>
      <c r="AG14" s="460"/>
      <c r="AH14" s="455"/>
      <c r="AI14" s="463"/>
      <c r="AJ14" s="455"/>
      <c r="AK14" s="455"/>
      <c r="AL14" s="455"/>
      <c r="AM14" s="455"/>
      <c r="AN14" s="455"/>
      <c r="AO14" s="455"/>
      <c r="AP14" s="455"/>
      <c r="AQ14" s="462"/>
      <c r="AR14" s="464"/>
      <c r="AS14" s="464"/>
      <c r="AT14" s="464"/>
      <c r="AU14" s="464"/>
      <c r="AV14" s="464"/>
      <c r="AW14" s="464"/>
      <c r="AX14" s="464"/>
      <c r="AY14" s="464"/>
      <c r="AZ14" s="464"/>
      <c r="BA14" s="464"/>
      <c r="BB14" s="464"/>
      <c r="BC14" s="464"/>
    </row>
    <row r="16" spans="1:55">
      <c r="C16" s="326" t="s">
        <v>200</v>
      </c>
      <c r="D16" s="67" t="s">
        <v>26</v>
      </c>
      <c r="E16" s="505" t="s">
        <v>526</v>
      </c>
      <c r="F16" s="505"/>
      <c r="G16" s="505"/>
      <c r="H16" s="497" t="s">
        <v>158</v>
      </c>
      <c r="I16" s="499"/>
      <c r="J16" s="497" t="s">
        <v>532</v>
      </c>
      <c r="K16" s="499"/>
    </row>
    <row r="17" spans="3:43">
      <c r="C17" s="46"/>
      <c r="D17" s="36"/>
      <c r="E17" s="409" t="s">
        <v>524</v>
      </c>
      <c r="F17" s="452" t="s">
        <v>523</v>
      </c>
      <c r="G17" s="452" t="s">
        <v>531</v>
      </c>
      <c r="H17" s="409" t="s">
        <v>524</v>
      </c>
      <c r="I17" s="452" t="s">
        <v>523</v>
      </c>
      <c r="J17" s="409" t="s">
        <v>524</v>
      </c>
      <c r="K17" s="452" t="s">
        <v>523</v>
      </c>
    </row>
    <row r="18" spans="3:43">
      <c r="C18" s="327" t="s">
        <v>206</v>
      </c>
      <c r="D18" t="s">
        <v>207</v>
      </c>
      <c r="E18" s="94">
        <f>WarningMasterTable!V5</f>
        <v>608</v>
      </c>
      <c r="F18" s="94">
        <f>WarningMasterTable!V6</f>
        <v>170</v>
      </c>
      <c r="G18" s="451">
        <v>17</v>
      </c>
      <c r="H18" s="451">
        <f>WarningMasterTable!AB2</f>
        <v>1</v>
      </c>
      <c r="I18" s="94">
        <f>WarningMasterTable!AB3</f>
        <v>0</v>
      </c>
      <c r="J18" s="94">
        <v>0</v>
      </c>
      <c r="K18" s="94">
        <v>0</v>
      </c>
    </row>
    <row r="19" spans="3:43">
      <c r="C19" s="327" t="s">
        <v>206</v>
      </c>
      <c r="D19" s="89" t="s">
        <v>307</v>
      </c>
      <c r="E19" s="94">
        <f>WarningMessage!V5</f>
        <v>29</v>
      </c>
      <c r="F19" s="451">
        <f>WarningMessage!V6</f>
        <v>23</v>
      </c>
      <c r="G19" s="451">
        <v>0</v>
      </c>
      <c r="H19" s="451">
        <f>WarningMessage!AB2</f>
        <v>1</v>
      </c>
      <c r="I19" s="94">
        <f>WarningMessage!AB3</f>
        <v>0</v>
      </c>
      <c r="J19" s="94">
        <v>0</v>
      </c>
      <c r="K19" s="94">
        <v>0</v>
      </c>
    </row>
    <row r="20" spans="3:43">
      <c r="C20" s="327" t="s">
        <v>206</v>
      </c>
      <c r="D20" s="89" t="s">
        <v>326</v>
      </c>
      <c r="E20" s="94">
        <f>WarningStatusLight!V5</f>
        <v>306</v>
      </c>
      <c r="F20" s="451">
        <f>WarningStatusLight!V6</f>
        <v>232</v>
      </c>
      <c r="G20" s="451">
        <v>0</v>
      </c>
      <c r="H20" s="451">
        <f>WarningStatusLight!AB2</f>
        <v>3</v>
      </c>
      <c r="I20" s="94">
        <f>WarningStatusLight!AB3</f>
        <v>0</v>
      </c>
      <c r="J20" s="94">
        <v>0</v>
      </c>
      <c r="K20" s="94">
        <v>0</v>
      </c>
    </row>
    <row r="21" spans="3:43">
      <c r="C21" s="327" t="s">
        <v>206</v>
      </c>
      <c r="D21" s="89" t="s">
        <v>379</v>
      </c>
      <c r="E21" s="94">
        <f>WarningLight!V5</f>
        <v>5</v>
      </c>
      <c r="F21" s="451">
        <f>WarningLight!V6</f>
        <v>0</v>
      </c>
      <c r="G21" s="451">
        <v>0</v>
      </c>
      <c r="H21" s="451">
        <f>WarningLight!AB2</f>
        <v>0</v>
      </c>
      <c r="I21" s="94">
        <f>WarningLight!AB3</f>
        <v>0</v>
      </c>
      <c r="J21" s="94">
        <v>0</v>
      </c>
      <c r="K21" s="94">
        <v>0</v>
      </c>
    </row>
    <row r="22" spans="3:43">
      <c r="C22" s="327" t="s">
        <v>206</v>
      </c>
      <c r="D22" s="89" t="s">
        <v>452</v>
      </c>
      <c r="E22" s="94">
        <f>Diagnostics!V5</f>
        <v>122</v>
      </c>
      <c r="F22" s="451">
        <f>Diagnostics!V6</f>
        <v>66</v>
      </c>
      <c r="G22" s="451">
        <v>2</v>
      </c>
      <c r="H22" s="451">
        <f>Diagnostics!AB2</f>
        <v>8</v>
      </c>
      <c r="I22" s="94">
        <f>Diagnostics!AB3</f>
        <v>1</v>
      </c>
      <c r="J22" s="94">
        <v>0</v>
      </c>
      <c r="K22" s="94">
        <v>0</v>
      </c>
    </row>
    <row r="23" spans="3:43">
      <c r="C23" s="327" t="s">
        <v>206</v>
      </c>
      <c r="D23" s="89" t="s">
        <v>455</v>
      </c>
      <c r="E23" s="94">
        <f>BeltWarning!V5</f>
        <v>87</v>
      </c>
      <c r="F23" s="451">
        <f>BeltWarning!V6</f>
        <v>79</v>
      </c>
      <c r="G23" s="451">
        <v>0</v>
      </c>
      <c r="H23" s="451">
        <f>BeltWarning!AB2</f>
        <v>0</v>
      </c>
      <c r="I23" s="94">
        <f>BeltWarning!AB3</f>
        <v>1</v>
      </c>
      <c r="J23" s="94">
        <v>0</v>
      </c>
      <c r="K23" s="94">
        <v>0</v>
      </c>
    </row>
    <row r="24" spans="3:43">
      <c r="C24" s="327" t="s">
        <v>206</v>
      </c>
      <c r="D24" s="89" t="s">
        <v>527</v>
      </c>
      <c r="E24" s="94">
        <f>DiagramTC!V5</f>
        <v>9</v>
      </c>
      <c r="F24" s="451">
        <f>DiagramTC!V6</f>
        <v>16</v>
      </c>
      <c r="G24" s="451">
        <v>0</v>
      </c>
      <c r="H24" s="451">
        <f>DiagramTC!AB2</f>
        <v>0</v>
      </c>
      <c r="I24" s="94">
        <f>DiagramTC!AB3</f>
        <v>0</v>
      </c>
      <c r="J24" s="94">
        <v>0</v>
      </c>
      <c r="K24" s="94">
        <v>0</v>
      </c>
    </row>
    <row r="27" spans="3:43" hidden="1">
      <c r="D27" s="111" t="s">
        <v>149</v>
      </c>
    </row>
    <row r="28" spans="3:43" hidden="1"/>
    <row r="29" spans="3:43" hidden="1"/>
    <row r="30" spans="3:43" hidden="1">
      <c r="D30" s="501"/>
      <c r="E30" s="501"/>
      <c r="F30" s="501"/>
      <c r="G30" s="501"/>
      <c r="H30" s="501"/>
      <c r="I30" s="501"/>
      <c r="J30" s="501"/>
      <c r="K30" s="501"/>
      <c r="L30" s="501"/>
      <c r="M30" s="501"/>
      <c r="N30" s="502"/>
      <c r="O30" s="185"/>
      <c r="P30" s="497" t="s">
        <v>37</v>
      </c>
      <c r="Q30" s="498"/>
      <c r="R30" s="498"/>
      <c r="S30" s="498"/>
      <c r="T30" s="498"/>
      <c r="U30" s="498"/>
      <c r="V30" s="498"/>
      <c r="W30" s="498"/>
      <c r="X30" s="498"/>
      <c r="Y30" s="498"/>
      <c r="Z30" s="498"/>
      <c r="AA30" s="498"/>
      <c r="AB30" s="498"/>
      <c r="AC30" s="499"/>
      <c r="AD30" s="493" t="s">
        <v>73</v>
      </c>
      <c r="AE30" s="494"/>
      <c r="AF30" s="494"/>
      <c r="AG30" s="494"/>
      <c r="AH30" s="494"/>
      <c r="AI30" s="494"/>
      <c r="AJ30" s="494"/>
      <c r="AK30" s="494"/>
      <c r="AL30" s="494"/>
      <c r="AM30" s="494"/>
      <c r="AN30" s="494"/>
      <c r="AO30" s="494"/>
      <c r="AP30" s="494"/>
      <c r="AQ30" s="495"/>
    </row>
    <row r="31" spans="3:43" hidden="1">
      <c r="D31" s="503"/>
      <c r="E31" s="503"/>
      <c r="F31" s="503"/>
      <c r="G31" s="503"/>
      <c r="H31" s="503"/>
      <c r="I31" s="503"/>
      <c r="J31" s="503"/>
      <c r="K31" s="503"/>
      <c r="L31" s="503"/>
      <c r="M31" s="503"/>
      <c r="N31" s="504"/>
      <c r="O31" s="168"/>
      <c r="P31" s="500" t="s">
        <v>71</v>
      </c>
      <c r="Q31" s="500"/>
      <c r="R31" s="500"/>
      <c r="S31" s="500"/>
      <c r="T31" s="500"/>
      <c r="U31" s="122"/>
      <c r="V31" s="497" t="s">
        <v>72</v>
      </c>
      <c r="W31" s="498"/>
      <c r="X31" s="498"/>
      <c r="Y31" s="498"/>
      <c r="Z31" s="498"/>
      <c r="AA31" s="498"/>
      <c r="AB31" s="498"/>
      <c r="AC31" s="499"/>
      <c r="AD31" s="496" t="s">
        <v>71</v>
      </c>
      <c r="AE31" s="496"/>
      <c r="AF31" s="496"/>
      <c r="AG31" s="496"/>
      <c r="AH31" s="496"/>
      <c r="AI31" s="169"/>
      <c r="AJ31" s="493" t="s">
        <v>72</v>
      </c>
      <c r="AK31" s="494"/>
      <c r="AL31" s="494"/>
      <c r="AM31" s="494"/>
      <c r="AN31" s="494"/>
      <c r="AO31" s="494"/>
      <c r="AP31" s="494"/>
      <c r="AQ31" s="495"/>
    </row>
    <row r="32" spans="3:43" ht="28.8" hidden="1">
      <c r="D32" s="67" t="s">
        <v>26</v>
      </c>
      <c r="E32" s="67" t="s">
        <v>120</v>
      </c>
      <c r="F32" s="67" t="s">
        <v>119</v>
      </c>
      <c r="G32" s="67" t="s">
        <v>27</v>
      </c>
      <c r="H32" s="67" t="s">
        <v>28</v>
      </c>
      <c r="I32" s="67" t="s">
        <v>136</v>
      </c>
      <c r="J32" s="67" t="s">
        <v>143</v>
      </c>
      <c r="K32" s="67" t="s">
        <v>131</v>
      </c>
      <c r="L32" s="67" t="s">
        <v>132</v>
      </c>
      <c r="M32" s="67" t="s">
        <v>133</v>
      </c>
      <c r="N32" s="67" t="s">
        <v>142</v>
      </c>
      <c r="O32" s="67" t="s">
        <v>179</v>
      </c>
      <c r="P32" s="34" t="s">
        <v>36</v>
      </c>
      <c r="Q32" s="34" t="s">
        <v>32</v>
      </c>
      <c r="R32" s="34" t="s">
        <v>33</v>
      </c>
      <c r="S32" s="164" t="s">
        <v>178</v>
      </c>
      <c r="T32" s="49" t="s">
        <v>58</v>
      </c>
      <c r="U32" s="34" t="s">
        <v>153</v>
      </c>
      <c r="V32" s="34" t="s">
        <v>56</v>
      </c>
      <c r="W32" s="34" t="s">
        <v>139</v>
      </c>
      <c r="X32" s="34" t="s">
        <v>66</v>
      </c>
      <c r="Y32" s="34" t="s">
        <v>34</v>
      </c>
      <c r="Z32" s="49" t="s">
        <v>60</v>
      </c>
      <c r="AA32" s="52" t="s">
        <v>62</v>
      </c>
      <c r="AB32" s="34" t="s">
        <v>70</v>
      </c>
      <c r="AC32" s="34" t="s">
        <v>76</v>
      </c>
      <c r="AD32" s="47" t="s">
        <v>36</v>
      </c>
      <c r="AE32" s="47" t="s">
        <v>32</v>
      </c>
      <c r="AF32" s="47" t="s">
        <v>33</v>
      </c>
      <c r="AG32" s="136" t="s">
        <v>178</v>
      </c>
      <c r="AH32" s="48" t="s">
        <v>58</v>
      </c>
      <c r="AI32" s="136" t="s">
        <v>154</v>
      </c>
      <c r="AJ32" s="47" t="s">
        <v>56</v>
      </c>
      <c r="AK32" s="47" t="s">
        <v>59</v>
      </c>
      <c r="AL32" s="47" t="s">
        <v>66</v>
      </c>
      <c r="AM32" s="51" t="s">
        <v>34</v>
      </c>
      <c r="AN32" s="48" t="s">
        <v>60</v>
      </c>
      <c r="AO32" s="47" t="s">
        <v>62</v>
      </c>
      <c r="AP32" s="47" t="s">
        <v>70</v>
      </c>
      <c r="AQ32" s="47" t="s">
        <v>76</v>
      </c>
    </row>
    <row r="33" spans="4:43" hidden="1">
      <c r="D33" s="36"/>
      <c r="E33" s="36"/>
      <c r="F33" s="36"/>
      <c r="G33" s="36" t="s">
        <v>157</v>
      </c>
      <c r="H33" s="40"/>
      <c r="I33" s="40"/>
      <c r="J33" s="40">
        <f t="shared" ref="J33:O33" si="18">J38+J56</f>
        <v>0</v>
      </c>
      <c r="K33" s="40">
        <f t="shared" si="18"/>
        <v>0</v>
      </c>
      <c r="L33" s="40">
        <f t="shared" si="18"/>
        <v>0</v>
      </c>
      <c r="M33" s="40">
        <f t="shared" si="18"/>
        <v>0</v>
      </c>
      <c r="N33" s="40">
        <f t="shared" si="18"/>
        <v>0</v>
      </c>
      <c r="O33" s="40">
        <f t="shared" si="18"/>
        <v>0</v>
      </c>
      <c r="P33" s="40"/>
      <c r="Q33" s="40">
        <f>Q38+Q56</f>
        <v>0</v>
      </c>
      <c r="R33" s="92">
        <f>IFERROR(Q33/K33,0)</f>
        <v>0</v>
      </c>
      <c r="S33" s="40">
        <f>S38+S56</f>
        <v>0</v>
      </c>
      <c r="T33" s="40">
        <f>T38+T56</f>
        <v>0</v>
      </c>
      <c r="U33" s="133">
        <f>IFERROR(T33/Q33,0)</f>
        <v>0</v>
      </c>
      <c r="V33" s="40">
        <f t="shared" ref="V33:AB33" si="19">V38+V56</f>
        <v>0</v>
      </c>
      <c r="W33" s="40">
        <f t="shared" si="19"/>
        <v>0</v>
      </c>
      <c r="X33" s="40">
        <f t="shared" si="19"/>
        <v>0</v>
      </c>
      <c r="Y33" s="40">
        <f t="shared" si="19"/>
        <v>0</v>
      </c>
      <c r="Z33" s="40">
        <f t="shared" si="19"/>
        <v>0</v>
      </c>
      <c r="AA33" s="40">
        <f t="shared" si="19"/>
        <v>0</v>
      </c>
      <c r="AB33" s="40">
        <f t="shared" si="19"/>
        <v>0</v>
      </c>
      <c r="AC33" s="93">
        <f>IFERROR(AB33/Q33,0)</f>
        <v>0</v>
      </c>
      <c r="AD33" s="40"/>
      <c r="AE33" s="40">
        <f t="shared" ref="AE33:AP33" si="20">AE38+AE56</f>
        <v>0</v>
      </c>
      <c r="AF33" s="92">
        <f>IFERROR(AE33/K33,0)</f>
        <v>0</v>
      </c>
      <c r="AG33" s="40">
        <f t="shared" si="20"/>
        <v>0</v>
      </c>
      <c r="AH33" s="40">
        <f t="shared" si="20"/>
        <v>0</v>
      </c>
      <c r="AI33" s="133">
        <f t="shared" ref="AI33:AI56" si="21">IFERROR(AH33/AE33,0)</f>
        <v>0</v>
      </c>
      <c r="AJ33" s="40">
        <f t="shared" si="20"/>
        <v>0</v>
      </c>
      <c r="AK33" s="40">
        <f t="shared" si="20"/>
        <v>0</v>
      </c>
      <c r="AL33" s="40">
        <f t="shared" si="20"/>
        <v>0</v>
      </c>
      <c r="AM33" s="40">
        <f t="shared" si="20"/>
        <v>0</v>
      </c>
      <c r="AN33" s="40">
        <f t="shared" si="20"/>
        <v>0</v>
      </c>
      <c r="AO33" s="40">
        <f t="shared" si="20"/>
        <v>0</v>
      </c>
      <c r="AP33" s="40">
        <f t="shared" si="20"/>
        <v>0</v>
      </c>
      <c r="AQ33" s="93">
        <f t="shared" ref="AQ33:AQ56" si="22">IFERROR(AP33/AE33,0)</f>
        <v>0</v>
      </c>
    </row>
    <row r="34" spans="4:43" hidden="1">
      <c r="D34" s="89" t="s">
        <v>121</v>
      </c>
      <c r="E34" s="38">
        <v>1</v>
      </c>
      <c r="F34" s="54" t="s">
        <v>121</v>
      </c>
      <c r="G34" s="54" t="s">
        <v>117</v>
      </c>
      <c r="H34" s="53" t="s">
        <v>126</v>
      </c>
      <c r="I34" s="53" t="s">
        <v>137</v>
      </c>
      <c r="J34" s="38">
        <f>SUMIFS($J$5:$J$11, $G$5:$G$11,F34)</f>
        <v>0</v>
      </c>
      <c r="K34" s="38">
        <f>SUMIFS($K$5:$K$11, $G$5:$G$11,F34)</f>
        <v>0</v>
      </c>
      <c r="L34" s="38">
        <f>SUMIFS($L$5:$L$11, $G$5:$G$11,F34)</f>
        <v>0</v>
      </c>
      <c r="M34" s="38">
        <f>SUMIFS($M$5:$M$11, $G$5:$G$11,F34)</f>
        <v>0</v>
      </c>
      <c r="N34" s="38">
        <f>SUMIFS($N$5:$N$11, $G$5:$G$11,F34)</f>
        <v>0</v>
      </c>
      <c r="O34" s="38">
        <f>SUMIFS($O$5:$O$11, $G$5:$G$11,F34)</f>
        <v>0</v>
      </c>
      <c r="P34" s="94"/>
      <c r="Q34" s="38">
        <f>SUMIFS($Q$5:$Q$11, $G$5:$G$11,F34)</f>
        <v>0</v>
      </c>
      <c r="R34" s="95">
        <f>IFERROR(Q34/K34,0)</f>
        <v>0</v>
      </c>
      <c r="S34" s="165">
        <f>SUMIFS($S$5:$S$11, $G$5:$G$11,F34)</f>
        <v>0</v>
      </c>
      <c r="T34" s="38">
        <f>SUMIFS($T$5:$T$11, $G$5:$G$11,F34)</f>
        <v>0</v>
      </c>
      <c r="U34" s="134">
        <f>IFERROR(T34/Q34,0)</f>
        <v>0</v>
      </c>
      <c r="V34" s="38">
        <f>SUMIFS($V$5:$V$11, $G$5:$G$11,F34)</f>
        <v>0</v>
      </c>
      <c r="W34" s="38">
        <f>SUMIFS($W$5:$W$11, $G$5:$G$11,F34)</f>
        <v>0</v>
      </c>
      <c r="X34" s="38">
        <f>SUMIFS($X$5:$X$11, $G$5:$G$11,F34)</f>
        <v>0</v>
      </c>
      <c r="Y34" s="38">
        <f>SUMIFS($Y$5:$Y$11, $G$5:$G$11,F34)</f>
        <v>0</v>
      </c>
      <c r="Z34" s="38">
        <f>SUMIFS($Z$5:$Z$11, $G$5:$G$11,F34)</f>
        <v>0</v>
      </c>
      <c r="AA34" s="38">
        <f>SUMIFS($AA$5:$AA$11, $G$5:$G$11,F34)</f>
        <v>0</v>
      </c>
      <c r="AB34" s="38">
        <f>SUMIFS($AB$5:$AB$11, $G$5:$G$11,F34)</f>
        <v>0</v>
      </c>
      <c r="AC34" s="96">
        <f>IFERROR(AB34/Q34,0)</f>
        <v>0</v>
      </c>
      <c r="AD34" s="94"/>
      <c r="AE34" s="38">
        <f>SUMIFS($AE$5:$AE$11, $G$5:$G$11,F34)</f>
        <v>0</v>
      </c>
      <c r="AF34" s="95">
        <f t="shared" ref="AF34:AF56" si="23">IFERROR(AE34/K34,0)</f>
        <v>0</v>
      </c>
      <c r="AG34" s="165">
        <f>SUMIFS($AG$5:$AG$11, $G$5:$G$11,F34)</f>
        <v>0</v>
      </c>
      <c r="AH34" s="38">
        <f>SUMIFS($AH$5:$AH$11, $G$5:$G$11,F34)</f>
        <v>0</v>
      </c>
      <c r="AI34" s="137">
        <f t="shared" si="21"/>
        <v>0</v>
      </c>
      <c r="AJ34" s="38">
        <f>SUMIFS($AJ$5:$AJ$11, $G$5:$G$11,F34)</f>
        <v>0</v>
      </c>
      <c r="AK34" s="38">
        <f>SUMIFS($AK$5:$AK$11, $G$5:$G$11,F34)</f>
        <v>0</v>
      </c>
      <c r="AL34" s="38">
        <f>SUMIFS($AL$5:$AL$11, $G$5:$G$11,F34)</f>
        <v>0</v>
      </c>
      <c r="AM34" s="38">
        <f>SUMIFS($AM$5:$AM$11, $G$5:$G$11,F34)</f>
        <v>0</v>
      </c>
      <c r="AN34" s="38">
        <f>SUMIFS($AN$5:$AN$11, $G$5:$G$11,F34)</f>
        <v>0</v>
      </c>
      <c r="AO34" s="38">
        <f>SUMIFS($AO$5:$AO$11, $G$5:$G$11,F34)</f>
        <v>0</v>
      </c>
      <c r="AP34" s="38">
        <f>SUMIFS($AP$5:$AP$11, $G$5:$G$11,F34)</f>
        <v>0</v>
      </c>
      <c r="AQ34" s="96">
        <f t="shared" si="22"/>
        <v>0</v>
      </c>
    </row>
    <row r="35" spans="4:43" hidden="1">
      <c r="D35" s="89"/>
      <c r="E35" s="38">
        <v>2</v>
      </c>
      <c r="F35" s="54" t="s">
        <v>146</v>
      </c>
      <c r="G35" s="54" t="s">
        <v>117</v>
      </c>
      <c r="H35" s="53" t="s">
        <v>129</v>
      </c>
      <c r="I35" s="53" t="s">
        <v>138</v>
      </c>
      <c r="J35" s="38">
        <f>SUMIFS($J$5:$J$11, $G$5:$G$11,F35)</f>
        <v>0</v>
      </c>
      <c r="K35" s="38">
        <f>SUMIFS($K$5:$K$11, $G$5:$G$11,F35)</f>
        <v>0</v>
      </c>
      <c r="L35" s="38">
        <f>SUMIFS($L$5:$L$11, $G$5:$G$11,F35)</f>
        <v>0</v>
      </c>
      <c r="M35" s="38">
        <f>SUMIFS($M$5:$M$11, $G$5:$G$11,F35)</f>
        <v>0</v>
      </c>
      <c r="N35" s="38">
        <f>SUMIFS($N$5:$N$11, $G$5:$G$11,F35)</f>
        <v>0</v>
      </c>
      <c r="O35" s="38">
        <f>SUMIFS($O$5:$O$11, $G$5:$G$11,F35)</f>
        <v>0</v>
      </c>
      <c r="P35" s="94"/>
      <c r="Q35" s="38">
        <f>SUMIFS($Q$5:$Q$11, $G$5:$G$11,F35)</f>
        <v>0</v>
      </c>
      <c r="R35" s="95">
        <f t="shared" ref="R35:R56" si="24">IFERROR(Q35/K35,0)</f>
        <v>0</v>
      </c>
      <c r="S35" s="165">
        <f>SUMIFS($S$5:$S$11, $G$5:$G$11,F35)</f>
        <v>0</v>
      </c>
      <c r="T35" s="38">
        <f>SUMIFS($T$5:$T$11, $G$5:$G$11,F35)</f>
        <v>0</v>
      </c>
      <c r="U35" s="134">
        <f t="shared" ref="U35:U56" si="25">IFERROR(T35/Q35,0)</f>
        <v>0</v>
      </c>
      <c r="V35" s="38">
        <f>SUMIFS($V$5:$V$11, $G$5:$G$11,F35)</f>
        <v>0</v>
      </c>
      <c r="W35" s="38">
        <f>SUMIFS($W$5:$W$11, $G$5:$G$11,F35)</f>
        <v>0</v>
      </c>
      <c r="X35" s="38">
        <f>SUMIFS($X$5:$X$11, $G$5:$G$11,F35)</f>
        <v>0</v>
      </c>
      <c r="Y35" s="38">
        <f>SUMIFS($Y$5:$Y$11, $G$5:$G$11,F35)</f>
        <v>0</v>
      </c>
      <c r="Z35" s="38">
        <f>SUMIFS($Z$5:$Z$11, $G$5:$G$11,F35)</f>
        <v>0</v>
      </c>
      <c r="AA35" s="38">
        <f>SUMIFS($AA$5:$AA$11, $G$5:$G$11,F35)</f>
        <v>0</v>
      </c>
      <c r="AB35" s="38">
        <f>SUMIFS($AB$5:$AB$11, $G$5:$G$11,F35)</f>
        <v>0</v>
      </c>
      <c r="AC35" s="96">
        <f t="shared" ref="AC35:AC56" si="26">IFERROR(AB35/Q35,0)</f>
        <v>0</v>
      </c>
      <c r="AD35" s="94"/>
      <c r="AE35" s="38">
        <f>SUMIFS($AE$5:$AE$11, $G$5:$G$11,F35)</f>
        <v>0</v>
      </c>
      <c r="AF35" s="95">
        <f t="shared" si="23"/>
        <v>0</v>
      </c>
      <c r="AG35" s="165">
        <f>SUMIFS($AG$5:$AG$11, $G$5:$G$11,F35)</f>
        <v>0</v>
      </c>
      <c r="AH35" s="38">
        <f>SUMIFS($AH$5:$AH$11, $G$5:$G$11,F35)</f>
        <v>0</v>
      </c>
      <c r="AI35" s="137">
        <f t="shared" si="21"/>
        <v>0</v>
      </c>
      <c r="AJ35" s="38">
        <f>SUMIFS($AJ$5:$AJ$11, $G$5:$G$11,F35)</f>
        <v>0</v>
      </c>
      <c r="AK35" s="38">
        <f>SUMIFS($AK$5:$AK$11, $G$5:$G$11,F35)</f>
        <v>0</v>
      </c>
      <c r="AL35" s="38">
        <f>SUMIFS($AL$5:$AL$11, $G$5:$G$11,F35)</f>
        <v>0</v>
      </c>
      <c r="AM35" s="38">
        <f>SUMIFS($AM$5:$AM$11, $G$5:$G$11,F35)</f>
        <v>0</v>
      </c>
      <c r="AN35" s="38">
        <f>SUMIFS($AN$5:$AN$11, $G$5:$G$11,F35)</f>
        <v>0</v>
      </c>
      <c r="AO35" s="38">
        <f>SUMIFS($AO$5:$AO$11, $G$5:$G$11,F35)</f>
        <v>0</v>
      </c>
      <c r="AP35" s="38">
        <f>SUMIFS($AP$5:$AP$11, $G$5:$G$11,F35)</f>
        <v>0</v>
      </c>
      <c r="AQ35" s="96">
        <f t="shared" si="22"/>
        <v>0</v>
      </c>
    </row>
    <row r="36" spans="4:43" hidden="1">
      <c r="D36" s="89" t="s">
        <v>115</v>
      </c>
      <c r="E36" s="38">
        <v>3</v>
      </c>
      <c r="F36" s="54" t="s">
        <v>115</v>
      </c>
      <c r="G36" s="54" t="s">
        <v>117</v>
      </c>
      <c r="H36" s="53" t="s">
        <v>128</v>
      </c>
      <c r="I36" s="53" t="s">
        <v>137</v>
      </c>
      <c r="J36" s="38">
        <f>SUMIFS($J$5:$J$11, $G$5:$G$11,F36)</f>
        <v>0</v>
      </c>
      <c r="K36" s="38">
        <f>SUMIFS($K$5:$K$11, $G$5:$G$11,F36)</f>
        <v>0</v>
      </c>
      <c r="L36" s="38">
        <f>SUMIFS($L$5:$L$11, $G$5:$G$11,F36)</f>
        <v>0</v>
      </c>
      <c r="M36" s="38">
        <f>SUMIFS($M$5:$M$11, $G$5:$G$11,F36)</f>
        <v>0</v>
      </c>
      <c r="N36" s="38">
        <f>SUMIFS($N$5:$N$11, $G$5:$G$11,F36)</f>
        <v>0</v>
      </c>
      <c r="O36" s="38">
        <f>SUMIFS($O$5:$O$11, $G$5:$G$11,F36)</f>
        <v>0</v>
      </c>
      <c r="P36" s="94"/>
      <c r="Q36" s="38">
        <f>SUMIFS($Q$5:$Q$11, $G$5:$G$11,F36)</f>
        <v>0</v>
      </c>
      <c r="R36" s="95">
        <f t="shared" si="24"/>
        <v>0</v>
      </c>
      <c r="S36" s="165">
        <f>SUMIFS($S$5:$S$11, $G$5:$G$11,F36)</f>
        <v>0</v>
      </c>
      <c r="T36" s="38">
        <f>SUMIFS($T$5:$T$11, $G$5:$G$11,F36)</f>
        <v>0</v>
      </c>
      <c r="U36" s="134">
        <f t="shared" si="25"/>
        <v>0</v>
      </c>
      <c r="V36" s="38">
        <f>SUMIFS($V$5:$V$11, $G$5:$G$11,F36)</f>
        <v>0</v>
      </c>
      <c r="W36" s="38">
        <f>SUMIFS($W$5:$W$11, $G$5:$G$11,F36)</f>
        <v>0</v>
      </c>
      <c r="X36" s="38">
        <f>SUMIFS($X$5:$X$11, $G$5:$G$11,F36)</f>
        <v>0</v>
      </c>
      <c r="Y36" s="38">
        <f>SUMIFS($Y$5:$Y$11, $G$5:$G$11,F36)</f>
        <v>0</v>
      </c>
      <c r="Z36" s="38">
        <f>SUMIFS($Z$5:$Z$11, $G$5:$G$11,F36)</f>
        <v>0</v>
      </c>
      <c r="AA36" s="38">
        <f>SUMIFS($AA$5:$AA$11, $G$5:$G$11,F36)</f>
        <v>0</v>
      </c>
      <c r="AB36" s="38">
        <f>SUMIFS($AB$5:$AB$11, $G$5:$G$11,F36)</f>
        <v>0</v>
      </c>
      <c r="AC36" s="96">
        <f t="shared" si="26"/>
        <v>0</v>
      </c>
      <c r="AD36" s="94"/>
      <c r="AE36" s="38">
        <f>SUMIFS($AE$5:$AE$11, $G$5:$G$11,F36)</f>
        <v>0</v>
      </c>
      <c r="AF36" s="95">
        <f t="shared" si="23"/>
        <v>0</v>
      </c>
      <c r="AG36" s="165">
        <f>SUMIFS($AG$5:$AG$11, $G$5:$G$11,F36)</f>
        <v>0</v>
      </c>
      <c r="AH36" s="38">
        <f>SUMIFS($AH$5:$AH$11, $G$5:$G$11,F36)</f>
        <v>0</v>
      </c>
      <c r="AI36" s="137">
        <f t="shared" si="21"/>
        <v>0</v>
      </c>
      <c r="AJ36" s="38">
        <f>SUMIFS($AJ$5:$AJ$11, $G$5:$G$11,F36)</f>
        <v>0</v>
      </c>
      <c r="AK36" s="38">
        <f>SUMIFS($AK$5:$AK$11, $G$5:$G$11,F36)</f>
        <v>0</v>
      </c>
      <c r="AL36" s="38">
        <f>SUMIFS($AL$5:$AL$11, $G$5:$G$11,F36)</f>
        <v>0</v>
      </c>
      <c r="AM36" s="38">
        <f>SUMIFS($AM$5:$AM$11, $G$5:$G$11,F36)</f>
        <v>0</v>
      </c>
      <c r="AN36" s="38">
        <f>SUMIFS($AN$5:$AN$11, $G$5:$G$11,F36)</f>
        <v>0</v>
      </c>
      <c r="AO36" s="38">
        <f>SUMIFS($AO$5:$AO$11, $G$5:$G$11,F36)</f>
        <v>0</v>
      </c>
      <c r="AP36" s="38">
        <f>SUMIFS($AP$5:$AP$11, $G$5:$G$11,F36)</f>
        <v>0</v>
      </c>
      <c r="AQ36" s="96">
        <f t="shared" si="22"/>
        <v>0</v>
      </c>
    </row>
    <row r="37" spans="4:43" hidden="1">
      <c r="D37" s="89" t="s">
        <v>118</v>
      </c>
      <c r="E37" s="38">
        <v>4</v>
      </c>
      <c r="F37" s="54" t="s">
        <v>118</v>
      </c>
      <c r="G37" s="54" t="s">
        <v>117</v>
      </c>
      <c r="H37" s="53" t="s">
        <v>128</v>
      </c>
      <c r="I37" s="53" t="s">
        <v>137</v>
      </c>
      <c r="J37" s="38">
        <f>SUMIFS($J$5:$J$11, $G$5:$G$11,F37)</f>
        <v>0</v>
      </c>
      <c r="K37" s="38">
        <f>SUMIFS($K$5:$K$11, $G$5:$G$11,F37)</f>
        <v>0</v>
      </c>
      <c r="L37" s="38">
        <f>SUMIFS($L$5:$L$11, $G$5:$G$11,F37)</f>
        <v>0</v>
      </c>
      <c r="M37" s="38">
        <f>SUMIFS($M$5:$M$11, $G$5:$G$11,F37)</f>
        <v>0</v>
      </c>
      <c r="N37" s="38">
        <f>SUMIFS($N$5:$N$11, $G$5:$G$11,F37)</f>
        <v>0</v>
      </c>
      <c r="O37" s="38">
        <f>SUMIFS($O$5:$O$11, $G$5:$G$11,F37)</f>
        <v>0</v>
      </c>
      <c r="P37" s="94"/>
      <c r="Q37" s="38">
        <f>SUMIFS($Q$5:$Q$11, $G$5:$G$11,F37)</f>
        <v>0</v>
      </c>
      <c r="R37" s="95">
        <f t="shared" si="24"/>
        <v>0</v>
      </c>
      <c r="S37" s="165">
        <f>SUMIFS($S$5:$S$11, $G$5:$G$11,F37)</f>
        <v>0</v>
      </c>
      <c r="T37" s="38">
        <f>SUMIFS($T$5:$T$11, $G$5:$G$11,F37)</f>
        <v>0</v>
      </c>
      <c r="U37" s="134">
        <f t="shared" si="25"/>
        <v>0</v>
      </c>
      <c r="V37" s="38">
        <f>SUMIFS($V$5:$V$11, $G$5:$G$11,F37)</f>
        <v>0</v>
      </c>
      <c r="W37" s="38">
        <f>SUMIFS($W$5:$W$11, $G$5:$G$11,F37)</f>
        <v>0</v>
      </c>
      <c r="X37" s="38">
        <f>SUMIFS($X$5:$X$11, $G$5:$G$11,F37)</f>
        <v>0</v>
      </c>
      <c r="Y37" s="38">
        <f>SUMIFS($Y$5:$Y$11, $G$5:$G$11,F37)</f>
        <v>0</v>
      </c>
      <c r="Z37" s="38">
        <f>SUMIFS($Z$5:$Z$11, $G$5:$G$11,F37)</f>
        <v>0</v>
      </c>
      <c r="AA37" s="38">
        <f>SUMIFS($AA$5:$AA$11, $G$5:$G$11,F37)</f>
        <v>0</v>
      </c>
      <c r="AB37" s="38">
        <f>SUMIFS($AB$5:$AB$11, $G$5:$G$11,F37)</f>
        <v>0</v>
      </c>
      <c r="AC37" s="96">
        <f t="shared" si="26"/>
        <v>0</v>
      </c>
      <c r="AD37" s="94"/>
      <c r="AE37" s="38">
        <f>SUMIFS($AE$5:$AE$11, $G$5:$G$11,F37)</f>
        <v>0</v>
      </c>
      <c r="AF37" s="95">
        <f t="shared" si="23"/>
        <v>0</v>
      </c>
      <c r="AG37" s="165">
        <f>SUMIFS($AG$5:$AG$11, $G$5:$G$11,F37)</f>
        <v>0</v>
      </c>
      <c r="AH37" s="38">
        <f>SUMIFS($AH$5:$AH$11, $G$5:$G$11,F37)</f>
        <v>0</v>
      </c>
      <c r="AI37" s="137">
        <f t="shared" si="21"/>
        <v>0</v>
      </c>
      <c r="AJ37" s="38">
        <f>SUMIFS($AJ$5:$AJ$11, $G$5:$G$11,F37)</f>
        <v>0</v>
      </c>
      <c r="AK37" s="38">
        <f>SUMIFS($AK$5:$AK$11, $G$5:$G$11,F37)</f>
        <v>0</v>
      </c>
      <c r="AL37" s="38">
        <f>SUMIFS($AL$5:$AL$11, $G$5:$G$11,F37)</f>
        <v>0</v>
      </c>
      <c r="AM37" s="38">
        <f>SUMIFS($AM$5:$AM$11, $G$5:$G$11,F37)</f>
        <v>0</v>
      </c>
      <c r="AN37" s="38">
        <f>SUMIFS($AN$5:$AN$11, $G$5:$G$11,F37)</f>
        <v>0</v>
      </c>
      <c r="AO37" s="38">
        <f>SUMIFS($AO$5:$AO$11, $G$5:$G$11,F37)</f>
        <v>0</v>
      </c>
      <c r="AP37" s="38">
        <f>SUMIFS($AP$5:$AP$11, $G$5:$G$11,F37)</f>
        <v>0</v>
      </c>
      <c r="AQ37" s="96">
        <f t="shared" si="22"/>
        <v>0</v>
      </c>
    </row>
    <row r="38" spans="4:43" hidden="1">
      <c r="D38" s="126"/>
      <c r="E38" s="127"/>
      <c r="F38" s="128"/>
      <c r="G38" s="128" t="s">
        <v>155</v>
      </c>
      <c r="H38" s="129"/>
      <c r="I38" s="129"/>
      <c r="J38" s="127">
        <f t="shared" ref="J38:O38" si="27">SUM(J34:J37)</f>
        <v>0</v>
      </c>
      <c r="K38" s="127">
        <f t="shared" si="27"/>
        <v>0</v>
      </c>
      <c r="L38" s="127">
        <f t="shared" si="27"/>
        <v>0</v>
      </c>
      <c r="M38" s="127">
        <f t="shared" si="27"/>
        <v>0</v>
      </c>
      <c r="N38" s="127">
        <f t="shared" si="27"/>
        <v>0</v>
      </c>
      <c r="O38" s="127">
        <f t="shared" si="27"/>
        <v>0</v>
      </c>
      <c r="P38" s="127"/>
      <c r="Q38" s="127">
        <f>SUM(Q34:Q37)</f>
        <v>0</v>
      </c>
      <c r="R38" s="130">
        <f t="shared" si="24"/>
        <v>0</v>
      </c>
      <c r="S38" s="127">
        <f>SUM(S34:S37)</f>
        <v>0</v>
      </c>
      <c r="T38" s="127">
        <f>SUM(T34:T37)</f>
        <v>0</v>
      </c>
      <c r="U38" s="135">
        <f t="shared" si="25"/>
        <v>0</v>
      </c>
      <c r="V38" s="127">
        <f t="shared" ref="V38:AB38" si="28">SUM(V34:V37)</f>
        <v>0</v>
      </c>
      <c r="W38" s="127">
        <f t="shared" si="28"/>
        <v>0</v>
      </c>
      <c r="X38" s="127">
        <f t="shared" si="28"/>
        <v>0</v>
      </c>
      <c r="Y38" s="127">
        <f t="shared" si="28"/>
        <v>0</v>
      </c>
      <c r="Z38" s="127">
        <f t="shared" si="28"/>
        <v>0</v>
      </c>
      <c r="AA38" s="127">
        <f t="shared" si="28"/>
        <v>0</v>
      </c>
      <c r="AB38" s="127">
        <f t="shared" si="28"/>
        <v>0</v>
      </c>
      <c r="AC38" s="131">
        <f>IFERROR(AB38/Q38,0)</f>
        <v>0</v>
      </c>
      <c r="AD38" s="127"/>
      <c r="AE38" s="127">
        <f>SUM(AE34:AE37)</f>
        <v>0</v>
      </c>
      <c r="AF38" s="130">
        <f t="shared" si="23"/>
        <v>0</v>
      </c>
      <c r="AG38" s="127">
        <f>SUM(AG34:AG37)</f>
        <v>0</v>
      </c>
      <c r="AH38" s="127">
        <f>SUM(AH34:AH37)</f>
        <v>0</v>
      </c>
      <c r="AI38" s="135">
        <f t="shared" si="21"/>
        <v>0</v>
      </c>
      <c r="AJ38" s="127">
        <f t="shared" ref="AJ38:AP38" si="29">SUM(AJ34:AJ37)</f>
        <v>0</v>
      </c>
      <c r="AK38" s="127">
        <f t="shared" si="29"/>
        <v>0</v>
      </c>
      <c r="AL38" s="127">
        <f t="shared" si="29"/>
        <v>0</v>
      </c>
      <c r="AM38" s="127">
        <f t="shared" si="29"/>
        <v>0</v>
      </c>
      <c r="AN38" s="127">
        <f t="shared" si="29"/>
        <v>0</v>
      </c>
      <c r="AO38" s="127">
        <f t="shared" si="29"/>
        <v>0</v>
      </c>
      <c r="AP38" s="127">
        <f t="shared" si="29"/>
        <v>0</v>
      </c>
      <c r="AQ38" s="131">
        <f t="shared" si="22"/>
        <v>0</v>
      </c>
    </row>
    <row r="39" spans="4:43" hidden="1">
      <c r="D39" s="89"/>
      <c r="E39" s="38">
        <v>5</v>
      </c>
      <c r="F39" s="54" t="s">
        <v>145</v>
      </c>
      <c r="G39" s="54" t="s">
        <v>116</v>
      </c>
      <c r="H39" s="53" t="s">
        <v>122</v>
      </c>
      <c r="I39" s="53" t="s">
        <v>137</v>
      </c>
      <c r="J39" s="38">
        <f t="shared" ref="J39:J55" si="30">SUMIFS($J$5:$J$11, $G$5:$G$11,F39)</f>
        <v>0</v>
      </c>
      <c r="K39" s="38">
        <f t="shared" ref="K39:K55" si="31">SUMIFS($K$5:$K$11, $G$5:$G$11,F39)</f>
        <v>0</v>
      </c>
      <c r="L39" s="38">
        <f t="shared" ref="L39:L55" si="32">SUMIFS($L$5:$L$11, $G$5:$G$11,F39)</f>
        <v>0</v>
      </c>
      <c r="M39" s="38">
        <f t="shared" ref="M39:M55" si="33">SUMIFS($M$5:$M$11, $G$5:$G$11,F39)</f>
        <v>0</v>
      </c>
      <c r="N39" s="38">
        <f t="shared" ref="N39:N55" si="34">SUMIFS($N$5:$N$11, $G$5:$G$11,F39)</f>
        <v>0</v>
      </c>
      <c r="O39" s="38">
        <f t="shared" ref="O39:O55" si="35">SUMIFS($O$5:$O$11, $G$5:$G$11,F39)</f>
        <v>0</v>
      </c>
      <c r="P39" s="94"/>
      <c r="Q39" s="38">
        <f t="shared" ref="Q39:Q55" si="36">SUMIFS($Q$5:$Q$11, $G$5:$G$11,F39)</f>
        <v>0</v>
      </c>
      <c r="R39" s="95">
        <f t="shared" si="24"/>
        <v>0</v>
      </c>
      <c r="S39" s="165">
        <f t="shared" ref="S39:S55" si="37">SUMIFS($S$5:$S$11, $G$5:$G$11,F39)</f>
        <v>0</v>
      </c>
      <c r="T39" s="38">
        <f t="shared" ref="T39:T55" si="38">SUMIFS($T$5:$T$11, $G$5:$G$11,F39)</f>
        <v>0</v>
      </c>
      <c r="U39" s="134">
        <f t="shared" si="25"/>
        <v>0</v>
      </c>
      <c r="V39" s="38">
        <f t="shared" ref="V39:V55" si="39">SUMIFS($V$5:$V$11, $G$5:$G$11,F39)</f>
        <v>0</v>
      </c>
      <c r="W39" s="38">
        <f t="shared" ref="W39:W55" si="40">SUMIFS($W$5:$W$11, $G$5:$G$11,F39)</f>
        <v>0</v>
      </c>
      <c r="X39" s="38">
        <f t="shared" ref="X39:X55" si="41">SUMIFS($X$5:$X$11, $G$5:$G$11,F39)</f>
        <v>0</v>
      </c>
      <c r="Y39" s="38">
        <f t="shared" ref="Y39:Y55" si="42">SUMIFS($Y$5:$Y$11, $G$5:$G$11,F39)</f>
        <v>0</v>
      </c>
      <c r="Z39" s="38">
        <f t="shared" ref="Z39:Z55" si="43">SUMIFS($Z$5:$Z$11, $G$5:$G$11,F39)</f>
        <v>0</v>
      </c>
      <c r="AA39" s="38">
        <f t="shared" ref="AA39:AA55" si="44">SUMIFS($AA$5:$AA$11, $G$5:$G$11,F39)</f>
        <v>0</v>
      </c>
      <c r="AB39" s="38">
        <f t="shared" ref="AB39:AB55" si="45">SUMIFS($AB$5:$AB$11, $G$5:$G$11,F39)</f>
        <v>0</v>
      </c>
      <c r="AC39" s="96">
        <f t="shared" si="26"/>
        <v>0</v>
      </c>
      <c r="AD39" s="94"/>
      <c r="AE39" s="38">
        <f t="shared" ref="AE39:AE55" si="46">SUMIFS($AE$5:$AE$11, $G$5:$G$11,F39)</f>
        <v>0</v>
      </c>
      <c r="AF39" s="95">
        <f t="shared" si="23"/>
        <v>0</v>
      </c>
      <c r="AG39" s="165">
        <f t="shared" ref="AG39:AG55" si="47">SUMIFS($AG$5:$AG$11, $G$5:$G$11,F39)</f>
        <v>0</v>
      </c>
      <c r="AH39" s="38">
        <f t="shared" ref="AH39:AH55" si="48">SUMIFS($AH$5:$AH$11, $G$5:$G$11,F39)</f>
        <v>0</v>
      </c>
      <c r="AI39" s="137">
        <f t="shared" si="21"/>
        <v>0</v>
      </c>
      <c r="AJ39" s="38">
        <f t="shared" ref="AJ39:AJ55" si="49">SUMIFS($AJ$5:$AJ$11, $G$5:$G$11,F39)</f>
        <v>0</v>
      </c>
      <c r="AK39" s="38">
        <f t="shared" ref="AK39:AK55" si="50">SUMIFS($AK$5:$AK$11, $G$5:$G$11,F39)</f>
        <v>0</v>
      </c>
      <c r="AL39" s="38">
        <f t="shared" ref="AL39:AL55" si="51">SUMIFS($AL$5:$AL$11, $G$5:$G$11,F39)</f>
        <v>0</v>
      </c>
      <c r="AM39" s="38">
        <f t="shared" ref="AM39:AM55" si="52">SUMIFS($AM$5:$AM$11, $G$5:$G$11,F39)</f>
        <v>0</v>
      </c>
      <c r="AN39" s="38">
        <f t="shared" ref="AN39:AN55" si="53">SUMIFS($AN$5:$AN$11, $G$5:$G$11,F39)</f>
        <v>0</v>
      </c>
      <c r="AO39" s="38">
        <f t="shared" ref="AO39:AO55" si="54">SUMIFS($AO$5:$AO$11, $G$5:$G$11,F39)</f>
        <v>0</v>
      </c>
      <c r="AP39" s="38">
        <f t="shared" ref="AP39:AP55" si="55">SUMIFS($AP$5:$AP$11, $G$5:$G$11,F39)</f>
        <v>0</v>
      </c>
      <c r="AQ39" s="96">
        <f t="shared" si="22"/>
        <v>0</v>
      </c>
    </row>
    <row r="40" spans="4:43" hidden="1">
      <c r="D40" s="89" t="s">
        <v>30</v>
      </c>
      <c r="E40" s="38">
        <v>6</v>
      </c>
      <c r="F40" s="54" t="s">
        <v>30</v>
      </c>
      <c r="G40" s="54" t="s">
        <v>116</v>
      </c>
      <c r="H40" s="53" t="s">
        <v>123</v>
      </c>
      <c r="I40" s="53" t="s">
        <v>138</v>
      </c>
      <c r="J40" s="38">
        <f t="shared" si="30"/>
        <v>0</v>
      </c>
      <c r="K40" s="38">
        <f t="shared" si="31"/>
        <v>0</v>
      </c>
      <c r="L40" s="38">
        <f t="shared" si="32"/>
        <v>0</v>
      </c>
      <c r="M40" s="38">
        <f t="shared" si="33"/>
        <v>0</v>
      </c>
      <c r="N40" s="38">
        <f t="shared" si="34"/>
        <v>0</v>
      </c>
      <c r="O40" s="38">
        <f t="shared" si="35"/>
        <v>0</v>
      </c>
      <c r="P40" s="94"/>
      <c r="Q40" s="38">
        <f t="shared" si="36"/>
        <v>0</v>
      </c>
      <c r="R40" s="95">
        <f t="shared" si="24"/>
        <v>0</v>
      </c>
      <c r="S40" s="165">
        <f t="shared" si="37"/>
        <v>0</v>
      </c>
      <c r="T40" s="38">
        <f t="shared" si="38"/>
        <v>0</v>
      </c>
      <c r="U40" s="134">
        <f t="shared" si="25"/>
        <v>0</v>
      </c>
      <c r="V40" s="38">
        <f t="shared" si="39"/>
        <v>0</v>
      </c>
      <c r="W40" s="38">
        <f t="shared" si="40"/>
        <v>0</v>
      </c>
      <c r="X40" s="38">
        <f t="shared" si="41"/>
        <v>0</v>
      </c>
      <c r="Y40" s="38">
        <f t="shared" si="42"/>
        <v>0</v>
      </c>
      <c r="Z40" s="38">
        <f t="shared" si="43"/>
        <v>0</v>
      </c>
      <c r="AA40" s="38">
        <f t="shared" si="44"/>
        <v>0</v>
      </c>
      <c r="AB40" s="38">
        <f t="shared" si="45"/>
        <v>0</v>
      </c>
      <c r="AC40" s="96">
        <f t="shared" si="26"/>
        <v>0</v>
      </c>
      <c r="AD40" s="94"/>
      <c r="AE40" s="38">
        <f t="shared" si="46"/>
        <v>0</v>
      </c>
      <c r="AF40" s="95">
        <f t="shared" si="23"/>
        <v>0</v>
      </c>
      <c r="AG40" s="165">
        <f t="shared" si="47"/>
        <v>0</v>
      </c>
      <c r="AH40" s="38">
        <f t="shared" si="48"/>
        <v>0</v>
      </c>
      <c r="AI40" s="137">
        <f t="shared" si="21"/>
        <v>0</v>
      </c>
      <c r="AJ40" s="38">
        <f t="shared" si="49"/>
        <v>0</v>
      </c>
      <c r="AK40" s="38">
        <f t="shared" si="50"/>
        <v>0</v>
      </c>
      <c r="AL40" s="38">
        <f t="shared" si="51"/>
        <v>0</v>
      </c>
      <c r="AM40" s="38">
        <f t="shared" si="52"/>
        <v>0</v>
      </c>
      <c r="AN40" s="38">
        <f t="shared" si="53"/>
        <v>0</v>
      </c>
      <c r="AO40" s="38">
        <f t="shared" si="54"/>
        <v>0</v>
      </c>
      <c r="AP40" s="38">
        <f t="shared" si="55"/>
        <v>0</v>
      </c>
      <c r="AQ40" s="96">
        <f t="shared" si="22"/>
        <v>0</v>
      </c>
    </row>
    <row r="41" spans="4:43" hidden="1">
      <c r="D41" s="89" t="s">
        <v>102</v>
      </c>
      <c r="E41" s="38">
        <v>7</v>
      </c>
      <c r="F41" s="54" t="s">
        <v>102</v>
      </c>
      <c r="G41" s="54" t="s">
        <v>116</v>
      </c>
      <c r="H41" s="53" t="s">
        <v>122</v>
      </c>
      <c r="I41" s="53" t="s">
        <v>137</v>
      </c>
      <c r="J41" s="38">
        <f t="shared" si="30"/>
        <v>0</v>
      </c>
      <c r="K41" s="38">
        <f t="shared" si="31"/>
        <v>0</v>
      </c>
      <c r="L41" s="38">
        <f t="shared" si="32"/>
        <v>0</v>
      </c>
      <c r="M41" s="38">
        <f t="shared" si="33"/>
        <v>0</v>
      </c>
      <c r="N41" s="38">
        <f t="shared" si="34"/>
        <v>0</v>
      </c>
      <c r="O41" s="38">
        <f t="shared" si="35"/>
        <v>0</v>
      </c>
      <c r="P41" s="94"/>
      <c r="Q41" s="38">
        <f t="shared" si="36"/>
        <v>0</v>
      </c>
      <c r="R41" s="95">
        <f t="shared" si="24"/>
        <v>0</v>
      </c>
      <c r="S41" s="165">
        <f t="shared" si="37"/>
        <v>0</v>
      </c>
      <c r="T41" s="38">
        <f t="shared" si="38"/>
        <v>0</v>
      </c>
      <c r="U41" s="134">
        <f t="shared" si="25"/>
        <v>0</v>
      </c>
      <c r="V41" s="38">
        <f t="shared" si="39"/>
        <v>0</v>
      </c>
      <c r="W41" s="38">
        <f t="shared" si="40"/>
        <v>0</v>
      </c>
      <c r="X41" s="38">
        <f t="shared" si="41"/>
        <v>0</v>
      </c>
      <c r="Y41" s="38">
        <f t="shared" si="42"/>
        <v>0</v>
      </c>
      <c r="Z41" s="38">
        <f t="shared" si="43"/>
        <v>0</v>
      </c>
      <c r="AA41" s="38">
        <f t="shared" si="44"/>
        <v>0</v>
      </c>
      <c r="AB41" s="38">
        <f t="shared" si="45"/>
        <v>0</v>
      </c>
      <c r="AC41" s="96">
        <f t="shared" si="26"/>
        <v>0</v>
      </c>
      <c r="AD41" s="94"/>
      <c r="AE41" s="38">
        <f t="shared" si="46"/>
        <v>0</v>
      </c>
      <c r="AF41" s="95">
        <f t="shared" si="23"/>
        <v>0</v>
      </c>
      <c r="AG41" s="165">
        <f t="shared" si="47"/>
        <v>0</v>
      </c>
      <c r="AH41" s="38">
        <f t="shared" si="48"/>
        <v>0</v>
      </c>
      <c r="AI41" s="137">
        <f t="shared" si="21"/>
        <v>0</v>
      </c>
      <c r="AJ41" s="38">
        <f t="shared" si="49"/>
        <v>0</v>
      </c>
      <c r="AK41" s="38">
        <f t="shared" si="50"/>
        <v>0</v>
      </c>
      <c r="AL41" s="38">
        <f t="shared" si="51"/>
        <v>0</v>
      </c>
      <c r="AM41" s="38">
        <f t="shared" si="52"/>
        <v>0</v>
      </c>
      <c r="AN41" s="38">
        <f t="shared" si="53"/>
        <v>0</v>
      </c>
      <c r="AO41" s="38">
        <f t="shared" si="54"/>
        <v>0</v>
      </c>
      <c r="AP41" s="38">
        <f t="shared" si="55"/>
        <v>0</v>
      </c>
      <c r="AQ41" s="96">
        <f t="shared" si="22"/>
        <v>0</v>
      </c>
    </row>
    <row r="42" spans="4:43" hidden="1">
      <c r="D42" s="89"/>
      <c r="E42" s="38">
        <v>8</v>
      </c>
      <c r="F42" s="54" t="s">
        <v>144</v>
      </c>
      <c r="G42" s="54" t="s">
        <v>116</v>
      </c>
      <c r="H42" s="53" t="s">
        <v>124</v>
      </c>
      <c r="I42" s="53" t="s">
        <v>138</v>
      </c>
      <c r="J42" s="38">
        <f t="shared" si="30"/>
        <v>0</v>
      </c>
      <c r="K42" s="38">
        <f t="shared" si="31"/>
        <v>0</v>
      </c>
      <c r="L42" s="38">
        <f t="shared" si="32"/>
        <v>0</v>
      </c>
      <c r="M42" s="38">
        <f t="shared" si="33"/>
        <v>0</v>
      </c>
      <c r="N42" s="38">
        <f t="shared" si="34"/>
        <v>0</v>
      </c>
      <c r="O42" s="38">
        <f t="shared" si="35"/>
        <v>0</v>
      </c>
      <c r="P42" s="94"/>
      <c r="Q42" s="38">
        <f t="shared" si="36"/>
        <v>0</v>
      </c>
      <c r="R42" s="95">
        <f t="shared" si="24"/>
        <v>0</v>
      </c>
      <c r="S42" s="165">
        <f t="shared" si="37"/>
        <v>0</v>
      </c>
      <c r="T42" s="38">
        <f t="shared" si="38"/>
        <v>0</v>
      </c>
      <c r="U42" s="134">
        <f t="shared" si="25"/>
        <v>0</v>
      </c>
      <c r="V42" s="38">
        <f t="shared" si="39"/>
        <v>0</v>
      </c>
      <c r="W42" s="38">
        <f t="shared" si="40"/>
        <v>0</v>
      </c>
      <c r="X42" s="38">
        <f t="shared" si="41"/>
        <v>0</v>
      </c>
      <c r="Y42" s="38">
        <f t="shared" si="42"/>
        <v>0</v>
      </c>
      <c r="Z42" s="38">
        <f t="shared" si="43"/>
        <v>0</v>
      </c>
      <c r="AA42" s="38">
        <f t="shared" si="44"/>
        <v>0</v>
      </c>
      <c r="AB42" s="38">
        <f t="shared" si="45"/>
        <v>0</v>
      </c>
      <c r="AC42" s="96">
        <f t="shared" si="26"/>
        <v>0</v>
      </c>
      <c r="AD42" s="94"/>
      <c r="AE42" s="38">
        <f t="shared" si="46"/>
        <v>0</v>
      </c>
      <c r="AF42" s="95">
        <f t="shared" si="23"/>
        <v>0</v>
      </c>
      <c r="AG42" s="165">
        <f t="shared" si="47"/>
        <v>0</v>
      </c>
      <c r="AH42" s="38">
        <f t="shared" si="48"/>
        <v>0</v>
      </c>
      <c r="AI42" s="137">
        <f t="shared" si="21"/>
        <v>0</v>
      </c>
      <c r="AJ42" s="38">
        <f t="shared" si="49"/>
        <v>0</v>
      </c>
      <c r="AK42" s="38">
        <f t="shared" si="50"/>
        <v>0</v>
      </c>
      <c r="AL42" s="38">
        <f t="shared" si="51"/>
        <v>0</v>
      </c>
      <c r="AM42" s="38">
        <f t="shared" si="52"/>
        <v>0</v>
      </c>
      <c r="AN42" s="38">
        <f t="shared" si="53"/>
        <v>0</v>
      </c>
      <c r="AO42" s="38">
        <f t="shared" si="54"/>
        <v>0</v>
      </c>
      <c r="AP42" s="38">
        <f t="shared" si="55"/>
        <v>0</v>
      </c>
      <c r="AQ42" s="96">
        <f t="shared" si="22"/>
        <v>0</v>
      </c>
    </row>
    <row r="43" spans="4:43" hidden="1">
      <c r="D43" s="89" t="s">
        <v>103</v>
      </c>
      <c r="E43" s="38">
        <v>9</v>
      </c>
      <c r="F43" s="54" t="s">
        <v>103</v>
      </c>
      <c r="G43" s="54" t="s">
        <v>116</v>
      </c>
      <c r="H43" s="53" t="s">
        <v>125</v>
      </c>
      <c r="I43" s="53" t="s">
        <v>138</v>
      </c>
      <c r="J43" s="38">
        <f t="shared" si="30"/>
        <v>0</v>
      </c>
      <c r="K43" s="38">
        <f t="shared" si="31"/>
        <v>0</v>
      </c>
      <c r="L43" s="38">
        <f t="shared" si="32"/>
        <v>0</v>
      </c>
      <c r="M43" s="38">
        <f t="shared" si="33"/>
        <v>0</v>
      </c>
      <c r="N43" s="38">
        <f t="shared" si="34"/>
        <v>0</v>
      </c>
      <c r="O43" s="38">
        <f t="shared" si="35"/>
        <v>0</v>
      </c>
      <c r="P43" s="94"/>
      <c r="Q43" s="38">
        <f t="shared" si="36"/>
        <v>0</v>
      </c>
      <c r="R43" s="95">
        <f t="shared" si="24"/>
        <v>0</v>
      </c>
      <c r="S43" s="165">
        <f t="shared" si="37"/>
        <v>0</v>
      </c>
      <c r="T43" s="38">
        <f t="shared" si="38"/>
        <v>0</v>
      </c>
      <c r="U43" s="134">
        <f t="shared" si="25"/>
        <v>0</v>
      </c>
      <c r="V43" s="38">
        <f t="shared" si="39"/>
        <v>0</v>
      </c>
      <c r="W43" s="38">
        <f t="shared" si="40"/>
        <v>0</v>
      </c>
      <c r="X43" s="38">
        <f t="shared" si="41"/>
        <v>0</v>
      </c>
      <c r="Y43" s="38">
        <f t="shared" si="42"/>
        <v>0</v>
      </c>
      <c r="Z43" s="38">
        <f t="shared" si="43"/>
        <v>0</v>
      </c>
      <c r="AA43" s="38">
        <f t="shared" si="44"/>
        <v>0</v>
      </c>
      <c r="AB43" s="38">
        <f t="shared" si="45"/>
        <v>0</v>
      </c>
      <c r="AC43" s="96">
        <f t="shared" si="26"/>
        <v>0</v>
      </c>
      <c r="AD43" s="94" t="s">
        <v>124</v>
      </c>
      <c r="AE43" s="38">
        <f t="shared" si="46"/>
        <v>0</v>
      </c>
      <c r="AF43" s="95">
        <f t="shared" si="23"/>
        <v>0</v>
      </c>
      <c r="AG43" s="165">
        <f t="shared" si="47"/>
        <v>0</v>
      </c>
      <c r="AH43" s="38">
        <f t="shared" si="48"/>
        <v>0</v>
      </c>
      <c r="AI43" s="137">
        <f t="shared" si="21"/>
        <v>0</v>
      </c>
      <c r="AJ43" s="38">
        <f t="shared" si="49"/>
        <v>0</v>
      </c>
      <c r="AK43" s="38">
        <f t="shared" si="50"/>
        <v>0</v>
      </c>
      <c r="AL43" s="38">
        <f t="shared" si="51"/>
        <v>0</v>
      </c>
      <c r="AM43" s="38">
        <f t="shared" si="52"/>
        <v>0</v>
      </c>
      <c r="AN43" s="38">
        <f t="shared" si="53"/>
        <v>0</v>
      </c>
      <c r="AO43" s="38">
        <f t="shared" si="54"/>
        <v>0</v>
      </c>
      <c r="AP43" s="38">
        <f t="shared" si="55"/>
        <v>0</v>
      </c>
      <c r="AQ43" s="96">
        <f t="shared" si="22"/>
        <v>0</v>
      </c>
    </row>
    <row r="44" spans="4:43" ht="17.25" hidden="1" customHeight="1">
      <c r="D44" s="89"/>
      <c r="E44" s="38">
        <v>10</v>
      </c>
      <c r="F44" s="54" t="s">
        <v>147</v>
      </c>
      <c r="G44" s="54" t="s">
        <v>116</v>
      </c>
      <c r="H44" s="53" t="s">
        <v>127</v>
      </c>
      <c r="I44" s="53" t="s">
        <v>138</v>
      </c>
      <c r="J44" s="38">
        <f t="shared" si="30"/>
        <v>0</v>
      </c>
      <c r="K44" s="38">
        <f t="shared" si="31"/>
        <v>0</v>
      </c>
      <c r="L44" s="38">
        <f t="shared" si="32"/>
        <v>0</v>
      </c>
      <c r="M44" s="38">
        <f t="shared" si="33"/>
        <v>0</v>
      </c>
      <c r="N44" s="38">
        <f t="shared" si="34"/>
        <v>0</v>
      </c>
      <c r="O44" s="38">
        <f t="shared" si="35"/>
        <v>0</v>
      </c>
      <c r="P44" s="94"/>
      <c r="Q44" s="38">
        <f t="shared" si="36"/>
        <v>0</v>
      </c>
      <c r="R44" s="95">
        <f t="shared" si="24"/>
        <v>0</v>
      </c>
      <c r="S44" s="165">
        <f t="shared" si="37"/>
        <v>0</v>
      </c>
      <c r="T44" s="38">
        <f t="shared" si="38"/>
        <v>0</v>
      </c>
      <c r="U44" s="134">
        <f t="shared" si="25"/>
        <v>0</v>
      </c>
      <c r="V44" s="38">
        <f t="shared" si="39"/>
        <v>0</v>
      </c>
      <c r="W44" s="38">
        <f t="shared" si="40"/>
        <v>0</v>
      </c>
      <c r="X44" s="38">
        <f t="shared" si="41"/>
        <v>0</v>
      </c>
      <c r="Y44" s="38">
        <f t="shared" si="42"/>
        <v>0</v>
      </c>
      <c r="Z44" s="38">
        <f t="shared" si="43"/>
        <v>0</v>
      </c>
      <c r="AA44" s="38">
        <f t="shared" si="44"/>
        <v>0</v>
      </c>
      <c r="AB44" s="38">
        <f t="shared" si="45"/>
        <v>0</v>
      </c>
      <c r="AC44" s="96">
        <f t="shared" si="26"/>
        <v>0</v>
      </c>
      <c r="AD44" s="94"/>
      <c r="AE44" s="38">
        <f t="shared" si="46"/>
        <v>0</v>
      </c>
      <c r="AF44" s="95">
        <f t="shared" si="23"/>
        <v>0</v>
      </c>
      <c r="AG44" s="165">
        <f t="shared" si="47"/>
        <v>0</v>
      </c>
      <c r="AH44" s="38">
        <f t="shared" si="48"/>
        <v>0</v>
      </c>
      <c r="AI44" s="137">
        <f t="shared" si="21"/>
        <v>0</v>
      </c>
      <c r="AJ44" s="38">
        <f t="shared" si="49"/>
        <v>0</v>
      </c>
      <c r="AK44" s="38">
        <f t="shared" si="50"/>
        <v>0</v>
      </c>
      <c r="AL44" s="38">
        <f t="shared" si="51"/>
        <v>0</v>
      </c>
      <c r="AM44" s="38">
        <f t="shared" si="52"/>
        <v>0</v>
      </c>
      <c r="AN44" s="38">
        <f t="shared" si="53"/>
        <v>0</v>
      </c>
      <c r="AO44" s="38">
        <f t="shared" si="54"/>
        <v>0</v>
      </c>
      <c r="AP44" s="38">
        <f t="shared" si="55"/>
        <v>0</v>
      </c>
      <c r="AQ44" s="96">
        <f t="shared" si="22"/>
        <v>0</v>
      </c>
    </row>
    <row r="45" spans="4:43" hidden="1">
      <c r="D45" s="89" t="s">
        <v>104</v>
      </c>
      <c r="E45" s="38">
        <v>11</v>
      </c>
      <c r="F45" s="54" t="s">
        <v>104</v>
      </c>
      <c r="G45" s="54" t="s">
        <v>116</v>
      </c>
      <c r="H45" s="53" t="s">
        <v>126</v>
      </c>
      <c r="I45" s="53" t="s">
        <v>137</v>
      </c>
      <c r="J45" s="38">
        <f t="shared" si="30"/>
        <v>0</v>
      </c>
      <c r="K45" s="38">
        <f t="shared" si="31"/>
        <v>0</v>
      </c>
      <c r="L45" s="38">
        <f t="shared" si="32"/>
        <v>0</v>
      </c>
      <c r="M45" s="38">
        <f t="shared" si="33"/>
        <v>0</v>
      </c>
      <c r="N45" s="38">
        <f t="shared" si="34"/>
        <v>0</v>
      </c>
      <c r="O45" s="38">
        <f t="shared" si="35"/>
        <v>0</v>
      </c>
      <c r="P45" s="94"/>
      <c r="Q45" s="38">
        <f t="shared" si="36"/>
        <v>0</v>
      </c>
      <c r="R45" s="95">
        <f t="shared" si="24"/>
        <v>0</v>
      </c>
      <c r="S45" s="165">
        <f t="shared" si="37"/>
        <v>0</v>
      </c>
      <c r="T45" s="38">
        <f t="shared" si="38"/>
        <v>0</v>
      </c>
      <c r="U45" s="134">
        <f t="shared" si="25"/>
        <v>0</v>
      </c>
      <c r="V45" s="38">
        <f t="shared" si="39"/>
        <v>0</v>
      </c>
      <c r="W45" s="38">
        <f t="shared" si="40"/>
        <v>0</v>
      </c>
      <c r="X45" s="38">
        <f t="shared" si="41"/>
        <v>0</v>
      </c>
      <c r="Y45" s="38">
        <f t="shared" si="42"/>
        <v>0</v>
      </c>
      <c r="Z45" s="38">
        <f t="shared" si="43"/>
        <v>0</v>
      </c>
      <c r="AA45" s="38">
        <f t="shared" si="44"/>
        <v>0</v>
      </c>
      <c r="AB45" s="38">
        <f t="shared" si="45"/>
        <v>0</v>
      </c>
      <c r="AC45" s="96">
        <f t="shared" si="26"/>
        <v>0</v>
      </c>
      <c r="AD45" s="94"/>
      <c r="AE45" s="38">
        <f t="shared" si="46"/>
        <v>0</v>
      </c>
      <c r="AF45" s="95">
        <f t="shared" si="23"/>
        <v>0</v>
      </c>
      <c r="AG45" s="165">
        <f t="shared" si="47"/>
        <v>0</v>
      </c>
      <c r="AH45" s="38">
        <f t="shared" si="48"/>
        <v>0</v>
      </c>
      <c r="AI45" s="137">
        <f t="shared" si="21"/>
        <v>0</v>
      </c>
      <c r="AJ45" s="38">
        <f t="shared" si="49"/>
        <v>0</v>
      </c>
      <c r="AK45" s="38">
        <f t="shared" si="50"/>
        <v>0</v>
      </c>
      <c r="AL45" s="38">
        <f t="shared" si="51"/>
        <v>0</v>
      </c>
      <c r="AM45" s="38">
        <f t="shared" si="52"/>
        <v>0</v>
      </c>
      <c r="AN45" s="38">
        <f t="shared" si="53"/>
        <v>0</v>
      </c>
      <c r="AO45" s="38">
        <f t="shared" si="54"/>
        <v>0</v>
      </c>
      <c r="AP45" s="38">
        <f t="shared" si="55"/>
        <v>0</v>
      </c>
      <c r="AQ45" s="96">
        <f t="shared" si="22"/>
        <v>0</v>
      </c>
    </row>
    <row r="46" spans="4:43" hidden="1">
      <c r="D46" s="89" t="s">
        <v>105</v>
      </c>
      <c r="E46" s="38">
        <v>12</v>
      </c>
      <c r="F46" s="54" t="s">
        <v>105</v>
      </c>
      <c r="G46" s="54" t="s">
        <v>116</v>
      </c>
      <c r="H46" s="53" t="s">
        <v>123</v>
      </c>
      <c r="I46" s="53" t="s">
        <v>138</v>
      </c>
      <c r="J46" s="38">
        <f t="shared" si="30"/>
        <v>0</v>
      </c>
      <c r="K46" s="38">
        <f t="shared" si="31"/>
        <v>0</v>
      </c>
      <c r="L46" s="38">
        <f t="shared" si="32"/>
        <v>0</v>
      </c>
      <c r="M46" s="38">
        <f t="shared" si="33"/>
        <v>0</v>
      </c>
      <c r="N46" s="38">
        <f t="shared" si="34"/>
        <v>0</v>
      </c>
      <c r="O46" s="38">
        <f t="shared" si="35"/>
        <v>0</v>
      </c>
      <c r="P46" s="94"/>
      <c r="Q46" s="38">
        <f t="shared" si="36"/>
        <v>0</v>
      </c>
      <c r="R46" s="95">
        <f t="shared" si="24"/>
        <v>0</v>
      </c>
      <c r="S46" s="165">
        <f t="shared" si="37"/>
        <v>0</v>
      </c>
      <c r="T46" s="38">
        <f t="shared" si="38"/>
        <v>0</v>
      </c>
      <c r="U46" s="134">
        <f t="shared" si="25"/>
        <v>0</v>
      </c>
      <c r="V46" s="38">
        <f t="shared" si="39"/>
        <v>0</v>
      </c>
      <c r="W46" s="38">
        <f t="shared" si="40"/>
        <v>0</v>
      </c>
      <c r="X46" s="38">
        <f t="shared" si="41"/>
        <v>0</v>
      </c>
      <c r="Y46" s="38">
        <f t="shared" si="42"/>
        <v>0</v>
      </c>
      <c r="Z46" s="38">
        <f t="shared" si="43"/>
        <v>0</v>
      </c>
      <c r="AA46" s="38">
        <f t="shared" si="44"/>
        <v>0</v>
      </c>
      <c r="AB46" s="38">
        <f t="shared" si="45"/>
        <v>0</v>
      </c>
      <c r="AC46" s="96">
        <f t="shared" si="26"/>
        <v>0</v>
      </c>
      <c r="AD46" s="94"/>
      <c r="AE46" s="38">
        <f t="shared" si="46"/>
        <v>0</v>
      </c>
      <c r="AF46" s="95">
        <f t="shared" si="23"/>
        <v>0</v>
      </c>
      <c r="AG46" s="165">
        <f t="shared" si="47"/>
        <v>0</v>
      </c>
      <c r="AH46" s="38">
        <f t="shared" si="48"/>
        <v>0</v>
      </c>
      <c r="AI46" s="137">
        <f t="shared" si="21"/>
        <v>0</v>
      </c>
      <c r="AJ46" s="38">
        <f t="shared" si="49"/>
        <v>0</v>
      </c>
      <c r="AK46" s="38">
        <f t="shared" si="50"/>
        <v>0</v>
      </c>
      <c r="AL46" s="38">
        <f t="shared" si="51"/>
        <v>0</v>
      </c>
      <c r="AM46" s="38">
        <f t="shared" si="52"/>
        <v>0</v>
      </c>
      <c r="AN46" s="38">
        <f t="shared" si="53"/>
        <v>0</v>
      </c>
      <c r="AO46" s="38">
        <f t="shared" si="54"/>
        <v>0</v>
      </c>
      <c r="AP46" s="38">
        <f t="shared" si="55"/>
        <v>0</v>
      </c>
      <c r="AQ46" s="96">
        <f t="shared" si="22"/>
        <v>0</v>
      </c>
    </row>
    <row r="47" spans="4:43" hidden="1">
      <c r="D47" s="89" t="s">
        <v>106</v>
      </c>
      <c r="E47" s="38">
        <v>13</v>
      </c>
      <c r="F47" s="54" t="s">
        <v>106</v>
      </c>
      <c r="G47" s="54" t="s">
        <v>116</v>
      </c>
      <c r="H47" s="53" t="s">
        <v>122</v>
      </c>
      <c r="I47" s="53" t="s">
        <v>137</v>
      </c>
      <c r="J47" s="38">
        <f t="shared" si="30"/>
        <v>0</v>
      </c>
      <c r="K47" s="38">
        <f t="shared" si="31"/>
        <v>0</v>
      </c>
      <c r="L47" s="38">
        <f t="shared" si="32"/>
        <v>0</v>
      </c>
      <c r="M47" s="38">
        <f t="shared" si="33"/>
        <v>0</v>
      </c>
      <c r="N47" s="38">
        <f t="shared" si="34"/>
        <v>0</v>
      </c>
      <c r="O47" s="38">
        <f t="shared" si="35"/>
        <v>0</v>
      </c>
      <c r="P47" s="94"/>
      <c r="Q47" s="38">
        <f t="shared" si="36"/>
        <v>0</v>
      </c>
      <c r="R47" s="95">
        <f t="shared" si="24"/>
        <v>0</v>
      </c>
      <c r="S47" s="165">
        <f t="shared" si="37"/>
        <v>0</v>
      </c>
      <c r="T47" s="38">
        <f t="shared" si="38"/>
        <v>0</v>
      </c>
      <c r="U47" s="134">
        <f t="shared" si="25"/>
        <v>0</v>
      </c>
      <c r="V47" s="38">
        <f t="shared" si="39"/>
        <v>0</v>
      </c>
      <c r="W47" s="38">
        <f t="shared" si="40"/>
        <v>0</v>
      </c>
      <c r="X47" s="38">
        <f t="shared" si="41"/>
        <v>0</v>
      </c>
      <c r="Y47" s="38">
        <f t="shared" si="42"/>
        <v>0</v>
      </c>
      <c r="Z47" s="38">
        <f t="shared" si="43"/>
        <v>0</v>
      </c>
      <c r="AA47" s="38">
        <f t="shared" si="44"/>
        <v>0</v>
      </c>
      <c r="AB47" s="38">
        <f t="shared" si="45"/>
        <v>0</v>
      </c>
      <c r="AC47" s="96">
        <f t="shared" si="26"/>
        <v>0</v>
      </c>
      <c r="AD47" s="94"/>
      <c r="AE47" s="38">
        <f t="shared" si="46"/>
        <v>0</v>
      </c>
      <c r="AF47" s="95">
        <f t="shared" si="23"/>
        <v>0</v>
      </c>
      <c r="AG47" s="165">
        <f t="shared" si="47"/>
        <v>0</v>
      </c>
      <c r="AH47" s="38">
        <f t="shared" si="48"/>
        <v>0</v>
      </c>
      <c r="AI47" s="137">
        <f t="shared" si="21"/>
        <v>0</v>
      </c>
      <c r="AJ47" s="38">
        <f t="shared" si="49"/>
        <v>0</v>
      </c>
      <c r="AK47" s="38">
        <f t="shared" si="50"/>
        <v>0</v>
      </c>
      <c r="AL47" s="38">
        <f t="shared" si="51"/>
        <v>0</v>
      </c>
      <c r="AM47" s="38">
        <f t="shared" si="52"/>
        <v>0</v>
      </c>
      <c r="AN47" s="38">
        <f t="shared" si="53"/>
        <v>0</v>
      </c>
      <c r="AO47" s="38">
        <f t="shared" si="54"/>
        <v>0</v>
      </c>
      <c r="AP47" s="38">
        <f t="shared" si="55"/>
        <v>0</v>
      </c>
      <c r="AQ47" s="96">
        <f t="shared" si="22"/>
        <v>0</v>
      </c>
    </row>
    <row r="48" spans="4:43" hidden="1">
      <c r="D48" s="89" t="s">
        <v>107</v>
      </c>
      <c r="E48" s="38">
        <v>14</v>
      </c>
      <c r="F48" s="54" t="s">
        <v>107</v>
      </c>
      <c r="G48" s="54" t="s">
        <v>116</v>
      </c>
      <c r="H48" s="53" t="s">
        <v>128</v>
      </c>
      <c r="I48" s="53" t="s">
        <v>137</v>
      </c>
      <c r="J48" s="38">
        <f t="shared" si="30"/>
        <v>0</v>
      </c>
      <c r="K48" s="38">
        <f t="shared" si="31"/>
        <v>0</v>
      </c>
      <c r="L48" s="38">
        <f t="shared" si="32"/>
        <v>0</v>
      </c>
      <c r="M48" s="38">
        <f t="shared" si="33"/>
        <v>0</v>
      </c>
      <c r="N48" s="38">
        <f t="shared" si="34"/>
        <v>0</v>
      </c>
      <c r="O48" s="38">
        <f t="shared" si="35"/>
        <v>0</v>
      </c>
      <c r="P48" s="94"/>
      <c r="Q48" s="38">
        <f t="shared" si="36"/>
        <v>0</v>
      </c>
      <c r="R48" s="95">
        <f t="shared" si="24"/>
        <v>0</v>
      </c>
      <c r="S48" s="165">
        <f t="shared" si="37"/>
        <v>0</v>
      </c>
      <c r="T48" s="38">
        <f t="shared" si="38"/>
        <v>0</v>
      </c>
      <c r="U48" s="134">
        <f t="shared" si="25"/>
        <v>0</v>
      </c>
      <c r="V48" s="38">
        <f t="shared" si="39"/>
        <v>0</v>
      </c>
      <c r="W48" s="38">
        <f t="shared" si="40"/>
        <v>0</v>
      </c>
      <c r="X48" s="38">
        <f t="shared" si="41"/>
        <v>0</v>
      </c>
      <c r="Y48" s="38">
        <f t="shared" si="42"/>
        <v>0</v>
      </c>
      <c r="Z48" s="38">
        <f t="shared" si="43"/>
        <v>0</v>
      </c>
      <c r="AA48" s="38">
        <f t="shared" si="44"/>
        <v>0</v>
      </c>
      <c r="AB48" s="38">
        <f t="shared" si="45"/>
        <v>0</v>
      </c>
      <c r="AC48" s="96">
        <f t="shared" si="26"/>
        <v>0</v>
      </c>
      <c r="AD48" s="94"/>
      <c r="AE48" s="38">
        <f t="shared" si="46"/>
        <v>0</v>
      </c>
      <c r="AF48" s="95">
        <f t="shared" si="23"/>
        <v>0</v>
      </c>
      <c r="AG48" s="165">
        <f t="shared" si="47"/>
        <v>0</v>
      </c>
      <c r="AH48" s="38">
        <f t="shared" si="48"/>
        <v>0</v>
      </c>
      <c r="AI48" s="137">
        <f t="shared" si="21"/>
        <v>0</v>
      </c>
      <c r="AJ48" s="38">
        <f t="shared" si="49"/>
        <v>0</v>
      </c>
      <c r="AK48" s="38">
        <f t="shared" si="50"/>
        <v>0</v>
      </c>
      <c r="AL48" s="38">
        <f t="shared" si="51"/>
        <v>0</v>
      </c>
      <c r="AM48" s="38">
        <f t="shared" si="52"/>
        <v>0</v>
      </c>
      <c r="AN48" s="38">
        <f t="shared" si="53"/>
        <v>0</v>
      </c>
      <c r="AO48" s="38">
        <f t="shared" si="54"/>
        <v>0</v>
      </c>
      <c r="AP48" s="38">
        <f t="shared" si="55"/>
        <v>0</v>
      </c>
      <c r="AQ48" s="96">
        <f t="shared" si="22"/>
        <v>0</v>
      </c>
    </row>
    <row r="49" spans="3:43" hidden="1">
      <c r="D49" s="89" t="s">
        <v>108</v>
      </c>
      <c r="E49" s="38">
        <v>15</v>
      </c>
      <c r="F49" s="54" t="s">
        <v>108</v>
      </c>
      <c r="G49" s="54" t="s">
        <v>116</v>
      </c>
      <c r="H49" s="53" t="s">
        <v>130</v>
      </c>
      <c r="I49" s="53" t="s">
        <v>137</v>
      </c>
      <c r="J49" s="38">
        <f t="shared" si="30"/>
        <v>0</v>
      </c>
      <c r="K49" s="38">
        <f t="shared" si="31"/>
        <v>0</v>
      </c>
      <c r="L49" s="38">
        <f t="shared" si="32"/>
        <v>0</v>
      </c>
      <c r="M49" s="38">
        <f t="shared" si="33"/>
        <v>0</v>
      </c>
      <c r="N49" s="38">
        <f t="shared" si="34"/>
        <v>0</v>
      </c>
      <c r="O49" s="38">
        <f t="shared" si="35"/>
        <v>0</v>
      </c>
      <c r="P49" s="94"/>
      <c r="Q49" s="38">
        <f t="shared" si="36"/>
        <v>0</v>
      </c>
      <c r="R49" s="95">
        <f t="shared" si="24"/>
        <v>0</v>
      </c>
      <c r="S49" s="165">
        <f t="shared" si="37"/>
        <v>0</v>
      </c>
      <c r="T49" s="38">
        <f t="shared" si="38"/>
        <v>0</v>
      </c>
      <c r="U49" s="134">
        <f t="shared" si="25"/>
        <v>0</v>
      </c>
      <c r="V49" s="38">
        <f t="shared" si="39"/>
        <v>0</v>
      </c>
      <c r="W49" s="38">
        <f t="shared" si="40"/>
        <v>0</v>
      </c>
      <c r="X49" s="38">
        <f t="shared" si="41"/>
        <v>0</v>
      </c>
      <c r="Y49" s="38">
        <f t="shared" si="42"/>
        <v>0</v>
      </c>
      <c r="Z49" s="38">
        <f t="shared" si="43"/>
        <v>0</v>
      </c>
      <c r="AA49" s="38">
        <f t="shared" si="44"/>
        <v>0</v>
      </c>
      <c r="AB49" s="38">
        <f t="shared" si="45"/>
        <v>0</v>
      </c>
      <c r="AC49" s="96">
        <f t="shared" si="26"/>
        <v>0</v>
      </c>
      <c r="AD49" s="94"/>
      <c r="AE49" s="38">
        <f t="shared" si="46"/>
        <v>0</v>
      </c>
      <c r="AF49" s="95">
        <f t="shared" si="23"/>
        <v>0</v>
      </c>
      <c r="AG49" s="165">
        <f t="shared" si="47"/>
        <v>0</v>
      </c>
      <c r="AH49" s="38">
        <f t="shared" si="48"/>
        <v>0</v>
      </c>
      <c r="AI49" s="137">
        <f t="shared" si="21"/>
        <v>0</v>
      </c>
      <c r="AJ49" s="38">
        <f t="shared" si="49"/>
        <v>0</v>
      </c>
      <c r="AK49" s="38">
        <f t="shared" si="50"/>
        <v>0</v>
      </c>
      <c r="AL49" s="38">
        <f t="shared" si="51"/>
        <v>0</v>
      </c>
      <c r="AM49" s="38">
        <f t="shared" si="52"/>
        <v>0</v>
      </c>
      <c r="AN49" s="38">
        <f t="shared" si="53"/>
        <v>0</v>
      </c>
      <c r="AO49" s="38">
        <f t="shared" si="54"/>
        <v>0</v>
      </c>
      <c r="AP49" s="38">
        <f t="shared" si="55"/>
        <v>0</v>
      </c>
      <c r="AQ49" s="96">
        <f t="shared" si="22"/>
        <v>0</v>
      </c>
    </row>
    <row r="50" spans="3:43" hidden="1">
      <c r="D50" s="89" t="s">
        <v>109</v>
      </c>
      <c r="E50" s="38">
        <v>16</v>
      </c>
      <c r="F50" s="54" t="s">
        <v>109</v>
      </c>
      <c r="G50" s="54" t="s">
        <v>116</v>
      </c>
      <c r="H50" s="53" t="s">
        <v>130</v>
      </c>
      <c r="I50" s="53" t="s">
        <v>137</v>
      </c>
      <c r="J50" s="38">
        <f t="shared" si="30"/>
        <v>0</v>
      </c>
      <c r="K50" s="38">
        <f t="shared" si="31"/>
        <v>0</v>
      </c>
      <c r="L50" s="38">
        <f t="shared" si="32"/>
        <v>0</v>
      </c>
      <c r="M50" s="38">
        <f t="shared" si="33"/>
        <v>0</v>
      </c>
      <c r="N50" s="38">
        <f t="shared" si="34"/>
        <v>0</v>
      </c>
      <c r="O50" s="38">
        <f t="shared" si="35"/>
        <v>0</v>
      </c>
      <c r="P50" s="94"/>
      <c r="Q50" s="38">
        <f t="shared" si="36"/>
        <v>0</v>
      </c>
      <c r="R50" s="95">
        <f t="shared" si="24"/>
        <v>0</v>
      </c>
      <c r="S50" s="165">
        <f t="shared" si="37"/>
        <v>0</v>
      </c>
      <c r="T50" s="38">
        <f t="shared" si="38"/>
        <v>0</v>
      </c>
      <c r="U50" s="134">
        <f t="shared" si="25"/>
        <v>0</v>
      </c>
      <c r="V50" s="38">
        <f t="shared" si="39"/>
        <v>0</v>
      </c>
      <c r="W50" s="38">
        <f t="shared" si="40"/>
        <v>0</v>
      </c>
      <c r="X50" s="38">
        <f t="shared" si="41"/>
        <v>0</v>
      </c>
      <c r="Y50" s="38">
        <f t="shared" si="42"/>
        <v>0</v>
      </c>
      <c r="Z50" s="38">
        <f t="shared" si="43"/>
        <v>0</v>
      </c>
      <c r="AA50" s="38">
        <f t="shared" si="44"/>
        <v>0</v>
      </c>
      <c r="AB50" s="38">
        <f t="shared" si="45"/>
        <v>0</v>
      </c>
      <c r="AC50" s="96">
        <f t="shared" si="26"/>
        <v>0</v>
      </c>
      <c r="AD50" s="94"/>
      <c r="AE50" s="38">
        <f t="shared" si="46"/>
        <v>0</v>
      </c>
      <c r="AF50" s="95">
        <f t="shared" si="23"/>
        <v>0</v>
      </c>
      <c r="AG50" s="165">
        <f t="shared" si="47"/>
        <v>0</v>
      </c>
      <c r="AH50" s="38">
        <f t="shared" si="48"/>
        <v>0</v>
      </c>
      <c r="AI50" s="137">
        <f t="shared" si="21"/>
        <v>0</v>
      </c>
      <c r="AJ50" s="38">
        <f t="shared" si="49"/>
        <v>0</v>
      </c>
      <c r="AK50" s="38">
        <f t="shared" si="50"/>
        <v>0</v>
      </c>
      <c r="AL50" s="38">
        <f t="shared" si="51"/>
        <v>0</v>
      </c>
      <c r="AM50" s="38">
        <f t="shared" si="52"/>
        <v>0</v>
      </c>
      <c r="AN50" s="38">
        <f t="shared" si="53"/>
        <v>0</v>
      </c>
      <c r="AO50" s="38">
        <f t="shared" si="54"/>
        <v>0</v>
      </c>
      <c r="AP50" s="38">
        <f t="shared" si="55"/>
        <v>0</v>
      </c>
      <c r="AQ50" s="96">
        <f t="shared" si="22"/>
        <v>0</v>
      </c>
    </row>
    <row r="51" spans="3:43" hidden="1">
      <c r="D51" s="89" t="s">
        <v>110</v>
      </c>
      <c r="E51" s="38">
        <v>17</v>
      </c>
      <c r="F51" s="54" t="s">
        <v>110</v>
      </c>
      <c r="G51" s="54" t="s">
        <v>116</v>
      </c>
      <c r="H51" s="53" t="s">
        <v>130</v>
      </c>
      <c r="I51" s="53" t="s">
        <v>137</v>
      </c>
      <c r="J51" s="38">
        <f t="shared" si="30"/>
        <v>0</v>
      </c>
      <c r="K51" s="38">
        <f t="shared" si="31"/>
        <v>0</v>
      </c>
      <c r="L51" s="38">
        <f t="shared" si="32"/>
        <v>0</v>
      </c>
      <c r="M51" s="38">
        <f t="shared" si="33"/>
        <v>0</v>
      </c>
      <c r="N51" s="38">
        <f t="shared" si="34"/>
        <v>0</v>
      </c>
      <c r="O51" s="38">
        <f t="shared" si="35"/>
        <v>0</v>
      </c>
      <c r="P51" s="94"/>
      <c r="Q51" s="38">
        <f t="shared" si="36"/>
        <v>0</v>
      </c>
      <c r="R51" s="95">
        <f t="shared" si="24"/>
        <v>0</v>
      </c>
      <c r="S51" s="165">
        <f t="shared" si="37"/>
        <v>0</v>
      </c>
      <c r="T51" s="38">
        <f t="shared" si="38"/>
        <v>0</v>
      </c>
      <c r="U51" s="134">
        <f t="shared" si="25"/>
        <v>0</v>
      </c>
      <c r="V51" s="38">
        <f t="shared" si="39"/>
        <v>0</v>
      </c>
      <c r="W51" s="38">
        <f t="shared" si="40"/>
        <v>0</v>
      </c>
      <c r="X51" s="38">
        <f t="shared" si="41"/>
        <v>0</v>
      </c>
      <c r="Y51" s="38">
        <f t="shared" si="42"/>
        <v>0</v>
      </c>
      <c r="Z51" s="38">
        <f t="shared" si="43"/>
        <v>0</v>
      </c>
      <c r="AA51" s="38">
        <f t="shared" si="44"/>
        <v>0</v>
      </c>
      <c r="AB51" s="38">
        <f t="shared" si="45"/>
        <v>0</v>
      </c>
      <c r="AC51" s="96">
        <f t="shared" si="26"/>
        <v>0</v>
      </c>
      <c r="AD51" s="94"/>
      <c r="AE51" s="38">
        <f t="shared" si="46"/>
        <v>0</v>
      </c>
      <c r="AF51" s="95">
        <f t="shared" si="23"/>
        <v>0</v>
      </c>
      <c r="AG51" s="165">
        <f t="shared" si="47"/>
        <v>0</v>
      </c>
      <c r="AH51" s="38">
        <f t="shared" si="48"/>
        <v>0</v>
      </c>
      <c r="AI51" s="137">
        <f t="shared" si="21"/>
        <v>0</v>
      </c>
      <c r="AJ51" s="38">
        <f t="shared" si="49"/>
        <v>0</v>
      </c>
      <c r="AK51" s="38">
        <f t="shared" si="50"/>
        <v>0</v>
      </c>
      <c r="AL51" s="38">
        <f t="shared" si="51"/>
        <v>0</v>
      </c>
      <c r="AM51" s="38">
        <f t="shared" si="52"/>
        <v>0</v>
      </c>
      <c r="AN51" s="38">
        <f t="shared" si="53"/>
        <v>0</v>
      </c>
      <c r="AO51" s="38">
        <f t="shared" si="54"/>
        <v>0</v>
      </c>
      <c r="AP51" s="38">
        <f t="shared" si="55"/>
        <v>0</v>
      </c>
      <c r="AQ51" s="96">
        <f t="shared" si="22"/>
        <v>0</v>
      </c>
    </row>
    <row r="52" spans="3:43" hidden="1">
      <c r="D52" s="89" t="s">
        <v>111</v>
      </c>
      <c r="E52" s="38">
        <v>18</v>
      </c>
      <c r="F52" s="54" t="s">
        <v>111</v>
      </c>
      <c r="G52" s="54" t="s">
        <v>116</v>
      </c>
      <c r="H52" s="53" t="s">
        <v>130</v>
      </c>
      <c r="I52" s="53" t="s">
        <v>137</v>
      </c>
      <c r="J52" s="38">
        <f t="shared" si="30"/>
        <v>0</v>
      </c>
      <c r="K52" s="38">
        <f t="shared" si="31"/>
        <v>0</v>
      </c>
      <c r="L52" s="38">
        <f t="shared" si="32"/>
        <v>0</v>
      </c>
      <c r="M52" s="38">
        <f t="shared" si="33"/>
        <v>0</v>
      </c>
      <c r="N52" s="38">
        <f t="shared" si="34"/>
        <v>0</v>
      </c>
      <c r="O52" s="38">
        <f t="shared" si="35"/>
        <v>0</v>
      </c>
      <c r="P52" s="94"/>
      <c r="Q52" s="38">
        <f t="shared" si="36"/>
        <v>0</v>
      </c>
      <c r="R52" s="95">
        <f t="shared" si="24"/>
        <v>0</v>
      </c>
      <c r="S52" s="165">
        <f t="shared" si="37"/>
        <v>0</v>
      </c>
      <c r="T52" s="38">
        <f t="shared" si="38"/>
        <v>0</v>
      </c>
      <c r="U52" s="134">
        <f t="shared" si="25"/>
        <v>0</v>
      </c>
      <c r="V52" s="38">
        <f t="shared" si="39"/>
        <v>0</v>
      </c>
      <c r="W52" s="38">
        <f t="shared" si="40"/>
        <v>0</v>
      </c>
      <c r="X52" s="38">
        <f t="shared" si="41"/>
        <v>0</v>
      </c>
      <c r="Y52" s="38">
        <f t="shared" si="42"/>
        <v>0</v>
      </c>
      <c r="Z52" s="38">
        <f t="shared" si="43"/>
        <v>0</v>
      </c>
      <c r="AA52" s="38">
        <f t="shared" si="44"/>
        <v>0</v>
      </c>
      <c r="AB52" s="38">
        <f t="shared" si="45"/>
        <v>0</v>
      </c>
      <c r="AC52" s="96">
        <f t="shared" si="26"/>
        <v>0</v>
      </c>
      <c r="AD52" s="94"/>
      <c r="AE52" s="38">
        <f t="shared" si="46"/>
        <v>0</v>
      </c>
      <c r="AF52" s="95">
        <f t="shared" si="23"/>
        <v>0</v>
      </c>
      <c r="AG52" s="165">
        <f t="shared" si="47"/>
        <v>0</v>
      </c>
      <c r="AH52" s="38">
        <f t="shared" si="48"/>
        <v>0</v>
      </c>
      <c r="AI52" s="137">
        <f t="shared" si="21"/>
        <v>0</v>
      </c>
      <c r="AJ52" s="38">
        <f t="shared" si="49"/>
        <v>0</v>
      </c>
      <c r="AK52" s="38">
        <f t="shared" si="50"/>
        <v>0</v>
      </c>
      <c r="AL52" s="38">
        <f t="shared" si="51"/>
        <v>0</v>
      </c>
      <c r="AM52" s="38">
        <f t="shared" si="52"/>
        <v>0</v>
      </c>
      <c r="AN52" s="38">
        <f t="shared" si="53"/>
        <v>0</v>
      </c>
      <c r="AO52" s="38">
        <f t="shared" si="54"/>
        <v>0</v>
      </c>
      <c r="AP52" s="38">
        <f t="shared" si="55"/>
        <v>0</v>
      </c>
      <c r="AQ52" s="96">
        <f t="shared" si="22"/>
        <v>0</v>
      </c>
    </row>
    <row r="53" spans="3:43" hidden="1">
      <c r="D53" s="89" t="s">
        <v>112</v>
      </c>
      <c r="E53" s="38">
        <v>19</v>
      </c>
      <c r="F53" s="54" t="s">
        <v>112</v>
      </c>
      <c r="G53" s="54" t="s">
        <v>116</v>
      </c>
      <c r="H53" s="53" t="s">
        <v>130</v>
      </c>
      <c r="I53" s="53" t="s">
        <v>137</v>
      </c>
      <c r="J53" s="38">
        <f t="shared" si="30"/>
        <v>0</v>
      </c>
      <c r="K53" s="38">
        <f t="shared" si="31"/>
        <v>0</v>
      </c>
      <c r="L53" s="38">
        <f t="shared" si="32"/>
        <v>0</v>
      </c>
      <c r="M53" s="38">
        <f t="shared" si="33"/>
        <v>0</v>
      </c>
      <c r="N53" s="38">
        <f t="shared" si="34"/>
        <v>0</v>
      </c>
      <c r="O53" s="38">
        <f t="shared" si="35"/>
        <v>0</v>
      </c>
      <c r="P53" s="94"/>
      <c r="Q53" s="38">
        <f t="shared" si="36"/>
        <v>0</v>
      </c>
      <c r="R53" s="95">
        <f t="shared" si="24"/>
        <v>0</v>
      </c>
      <c r="S53" s="165">
        <f t="shared" si="37"/>
        <v>0</v>
      </c>
      <c r="T53" s="38">
        <f t="shared" si="38"/>
        <v>0</v>
      </c>
      <c r="U53" s="134">
        <f t="shared" si="25"/>
        <v>0</v>
      </c>
      <c r="V53" s="38">
        <f t="shared" si="39"/>
        <v>0</v>
      </c>
      <c r="W53" s="38">
        <f t="shared" si="40"/>
        <v>0</v>
      </c>
      <c r="X53" s="38">
        <f t="shared" si="41"/>
        <v>0</v>
      </c>
      <c r="Y53" s="38">
        <f t="shared" si="42"/>
        <v>0</v>
      </c>
      <c r="Z53" s="38">
        <f t="shared" si="43"/>
        <v>0</v>
      </c>
      <c r="AA53" s="38">
        <f t="shared" si="44"/>
        <v>0</v>
      </c>
      <c r="AB53" s="38">
        <f t="shared" si="45"/>
        <v>0</v>
      </c>
      <c r="AC53" s="96">
        <f t="shared" si="26"/>
        <v>0</v>
      </c>
      <c r="AD53" s="94"/>
      <c r="AE53" s="38">
        <f t="shared" si="46"/>
        <v>0</v>
      </c>
      <c r="AF53" s="95">
        <f t="shared" si="23"/>
        <v>0</v>
      </c>
      <c r="AG53" s="165">
        <f t="shared" si="47"/>
        <v>0</v>
      </c>
      <c r="AH53" s="38">
        <f t="shared" si="48"/>
        <v>0</v>
      </c>
      <c r="AI53" s="137">
        <f t="shared" si="21"/>
        <v>0</v>
      </c>
      <c r="AJ53" s="38">
        <f t="shared" si="49"/>
        <v>0</v>
      </c>
      <c r="AK53" s="38">
        <f t="shared" si="50"/>
        <v>0</v>
      </c>
      <c r="AL53" s="38">
        <f t="shared" si="51"/>
        <v>0</v>
      </c>
      <c r="AM53" s="38">
        <f t="shared" si="52"/>
        <v>0</v>
      </c>
      <c r="AN53" s="38">
        <f t="shared" si="53"/>
        <v>0</v>
      </c>
      <c r="AO53" s="38">
        <f t="shared" si="54"/>
        <v>0</v>
      </c>
      <c r="AP53" s="38">
        <f t="shared" si="55"/>
        <v>0</v>
      </c>
      <c r="AQ53" s="96">
        <f t="shared" si="22"/>
        <v>0</v>
      </c>
    </row>
    <row r="54" spans="3:43" hidden="1">
      <c r="D54" s="89" t="s">
        <v>113</v>
      </c>
      <c r="E54" s="38">
        <v>20</v>
      </c>
      <c r="F54" s="54" t="s">
        <v>113</v>
      </c>
      <c r="G54" s="54" t="s">
        <v>116</v>
      </c>
      <c r="H54" s="53" t="s">
        <v>128</v>
      </c>
      <c r="I54" s="53" t="s">
        <v>137</v>
      </c>
      <c r="J54" s="38">
        <f t="shared" si="30"/>
        <v>0</v>
      </c>
      <c r="K54" s="38">
        <f t="shared" si="31"/>
        <v>0</v>
      </c>
      <c r="L54" s="38">
        <f t="shared" si="32"/>
        <v>0</v>
      </c>
      <c r="M54" s="38">
        <f t="shared" si="33"/>
        <v>0</v>
      </c>
      <c r="N54" s="38">
        <f t="shared" si="34"/>
        <v>0</v>
      </c>
      <c r="O54" s="38">
        <f t="shared" si="35"/>
        <v>0</v>
      </c>
      <c r="P54" s="94"/>
      <c r="Q54" s="38">
        <f t="shared" si="36"/>
        <v>0</v>
      </c>
      <c r="R54" s="95">
        <f t="shared" si="24"/>
        <v>0</v>
      </c>
      <c r="S54" s="165">
        <f t="shared" si="37"/>
        <v>0</v>
      </c>
      <c r="T54" s="38">
        <f t="shared" si="38"/>
        <v>0</v>
      </c>
      <c r="U54" s="134">
        <f t="shared" si="25"/>
        <v>0</v>
      </c>
      <c r="V54" s="38">
        <f t="shared" si="39"/>
        <v>0</v>
      </c>
      <c r="W54" s="38">
        <f t="shared" si="40"/>
        <v>0</v>
      </c>
      <c r="X54" s="38">
        <f t="shared" si="41"/>
        <v>0</v>
      </c>
      <c r="Y54" s="38">
        <f t="shared" si="42"/>
        <v>0</v>
      </c>
      <c r="Z54" s="38">
        <f t="shared" si="43"/>
        <v>0</v>
      </c>
      <c r="AA54" s="38">
        <f t="shared" si="44"/>
        <v>0</v>
      </c>
      <c r="AB54" s="38">
        <f t="shared" si="45"/>
        <v>0</v>
      </c>
      <c r="AC54" s="96">
        <f t="shared" si="26"/>
        <v>0</v>
      </c>
      <c r="AD54" s="94"/>
      <c r="AE54" s="38">
        <f t="shared" si="46"/>
        <v>0</v>
      </c>
      <c r="AF54" s="95">
        <f t="shared" si="23"/>
        <v>0</v>
      </c>
      <c r="AG54" s="165">
        <f t="shared" si="47"/>
        <v>0</v>
      </c>
      <c r="AH54" s="38">
        <f t="shared" si="48"/>
        <v>0</v>
      </c>
      <c r="AI54" s="137">
        <f t="shared" si="21"/>
        <v>0</v>
      </c>
      <c r="AJ54" s="38">
        <f t="shared" si="49"/>
        <v>0</v>
      </c>
      <c r="AK54" s="38">
        <f t="shared" si="50"/>
        <v>0</v>
      </c>
      <c r="AL54" s="38">
        <f t="shared" si="51"/>
        <v>0</v>
      </c>
      <c r="AM54" s="38">
        <f t="shared" si="52"/>
        <v>0</v>
      </c>
      <c r="AN54" s="38">
        <f t="shared" si="53"/>
        <v>0</v>
      </c>
      <c r="AO54" s="38">
        <f t="shared" si="54"/>
        <v>0</v>
      </c>
      <c r="AP54" s="38">
        <f t="shared" si="55"/>
        <v>0</v>
      </c>
      <c r="AQ54" s="96">
        <f t="shared" si="22"/>
        <v>0</v>
      </c>
    </row>
    <row r="55" spans="3:43" hidden="1">
      <c r="D55" s="89" t="s">
        <v>114</v>
      </c>
      <c r="E55" s="38">
        <v>21</v>
      </c>
      <c r="F55" s="54" t="s">
        <v>114</v>
      </c>
      <c r="G55" s="54" t="s">
        <v>116</v>
      </c>
      <c r="H55" s="53" t="s">
        <v>127</v>
      </c>
      <c r="I55" s="53" t="s">
        <v>138</v>
      </c>
      <c r="J55" s="38">
        <f t="shared" si="30"/>
        <v>0</v>
      </c>
      <c r="K55" s="38">
        <f t="shared" si="31"/>
        <v>0</v>
      </c>
      <c r="L55" s="38">
        <f t="shared" si="32"/>
        <v>0</v>
      </c>
      <c r="M55" s="38">
        <f t="shared" si="33"/>
        <v>0</v>
      </c>
      <c r="N55" s="38">
        <f t="shared" si="34"/>
        <v>0</v>
      </c>
      <c r="O55" s="38">
        <f t="shared" si="35"/>
        <v>0</v>
      </c>
      <c r="P55" s="94"/>
      <c r="Q55" s="38">
        <f t="shared" si="36"/>
        <v>0</v>
      </c>
      <c r="R55" s="95">
        <f t="shared" si="24"/>
        <v>0</v>
      </c>
      <c r="S55" s="165">
        <f t="shared" si="37"/>
        <v>0</v>
      </c>
      <c r="T55" s="38">
        <f t="shared" si="38"/>
        <v>0</v>
      </c>
      <c r="U55" s="134">
        <f t="shared" si="25"/>
        <v>0</v>
      </c>
      <c r="V55" s="38">
        <f t="shared" si="39"/>
        <v>0</v>
      </c>
      <c r="W55" s="38">
        <f t="shared" si="40"/>
        <v>0</v>
      </c>
      <c r="X55" s="38">
        <f t="shared" si="41"/>
        <v>0</v>
      </c>
      <c r="Y55" s="38">
        <f t="shared" si="42"/>
        <v>0</v>
      </c>
      <c r="Z55" s="38">
        <f t="shared" si="43"/>
        <v>0</v>
      </c>
      <c r="AA55" s="38">
        <f t="shared" si="44"/>
        <v>0</v>
      </c>
      <c r="AB55" s="38">
        <f t="shared" si="45"/>
        <v>0</v>
      </c>
      <c r="AC55" s="96">
        <f t="shared" si="26"/>
        <v>0</v>
      </c>
      <c r="AD55" s="94"/>
      <c r="AE55" s="38">
        <f t="shared" si="46"/>
        <v>0</v>
      </c>
      <c r="AF55" s="95">
        <f t="shared" si="23"/>
        <v>0</v>
      </c>
      <c r="AG55" s="165">
        <f t="shared" si="47"/>
        <v>0</v>
      </c>
      <c r="AH55" s="38">
        <f t="shared" si="48"/>
        <v>0</v>
      </c>
      <c r="AI55" s="137">
        <f t="shared" si="21"/>
        <v>0</v>
      </c>
      <c r="AJ55" s="38">
        <f t="shared" si="49"/>
        <v>0</v>
      </c>
      <c r="AK55" s="38">
        <f t="shared" si="50"/>
        <v>0</v>
      </c>
      <c r="AL55" s="38">
        <f t="shared" si="51"/>
        <v>0</v>
      </c>
      <c r="AM55" s="38">
        <f t="shared" si="52"/>
        <v>0</v>
      </c>
      <c r="AN55" s="38">
        <f t="shared" si="53"/>
        <v>0</v>
      </c>
      <c r="AO55" s="38">
        <f t="shared" si="54"/>
        <v>0</v>
      </c>
      <c r="AP55" s="38">
        <f t="shared" si="55"/>
        <v>0</v>
      </c>
      <c r="AQ55" s="96">
        <f t="shared" si="22"/>
        <v>0</v>
      </c>
    </row>
    <row r="56" spans="3:43" hidden="1">
      <c r="D56" s="129"/>
      <c r="E56" s="127"/>
      <c r="F56" s="128"/>
      <c r="G56" s="128" t="s">
        <v>156</v>
      </c>
      <c r="H56" s="129"/>
      <c r="I56" s="129"/>
      <c r="J56" s="127">
        <f t="shared" ref="J56:O56" si="56">SUM(J39:J55)</f>
        <v>0</v>
      </c>
      <c r="K56" s="127">
        <f t="shared" si="56"/>
        <v>0</v>
      </c>
      <c r="L56" s="127">
        <f t="shared" si="56"/>
        <v>0</v>
      </c>
      <c r="M56" s="127">
        <f t="shared" si="56"/>
        <v>0</v>
      </c>
      <c r="N56" s="127">
        <f t="shared" si="56"/>
        <v>0</v>
      </c>
      <c r="O56" s="127">
        <f t="shared" si="56"/>
        <v>0</v>
      </c>
      <c r="P56" s="127"/>
      <c r="Q56" s="127">
        <f>SUM(Q39:Q55)</f>
        <v>0</v>
      </c>
      <c r="R56" s="130">
        <f t="shared" si="24"/>
        <v>0</v>
      </c>
      <c r="S56" s="127">
        <f>SUM(S39:S55)</f>
        <v>0</v>
      </c>
      <c r="T56" s="127">
        <f>SUM(T39:T55)</f>
        <v>0</v>
      </c>
      <c r="U56" s="135">
        <f t="shared" si="25"/>
        <v>0</v>
      </c>
      <c r="V56" s="127">
        <f t="shared" ref="V56:AB56" si="57">SUM(V39:V55)</f>
        <v>0</v>
      </c>
      <c r="W56" s="127">
        <f t="shared" si="57"/>
        <v>0</v>
      </c>
      <c r="X56" s="127">
        <f t="shared" si="57"/>
        <v>0</v>
      </c>
      <c r="Y56" s="127">
        <f t="shared" si="57"/>
        <v>0</v>
      </c>
      <c r="Z56" s="127">
        <f t="shared" si="57"/>
        <v>0</v>
      </c>
      <c r="AA56" s="127">
        <f t="shared" si="57"/>
        <v>0</v>
      </c>
      <c r="AB56" s="127">
        <f t="shared" si="57"/>
        <v>0</v>
      </c>
      <c r="AC56" s="131">
        <f t="shared" si="26"/>
        <v>0</v>
      </c>
      <c r="AD56" s="127"/>
      <c r="AE56" s="127">
        <f>SUM(AE39:AE55)</f>
        <v>0</v>
      </c>
      <c r="AF56" s="130">
        <f t="shared" si="23"/>
        <v>0</v>
      </c>
      <c r="AG56" s="127">
        <f>SUM(AG39:AG55)</f>
        <v>0</v>
      </c>
      <c r="AH56" s="127">
        <f>SUM(AH39:AH55)</f>
        <v>0</v>
      </c>
      <c r="AI56" s="135">
        <f t="shared" si="21"/>
        <v>0</v>
      </c>
      <c r="AJ56" s="127">
        <f t="shared" ref="AJ56:AP56" si="58">SUM(AJ39:AJ55)</f>
        <v>0</v>
      </c>
      <c r="AK56" s="127">
        <f t="shared" si="58"/>
        <v>0</v>
      </c>
      <c r="AL56" s="127">
        <f t="shared" si="58"/>
        <v>0</v>
      </c>
      <c r="AM56" s="127">
        <f t="shared" si="58"/>
        <v>0</v>
      </c>
      <c r="AN56" s="127">
        <f t="shared" si="58"/>
        <v>0</v>
      </c>
      <c r="AO56" s="127">
        <f t="shared" si="58"/>
        <v>0</v>
      </c>
      <c r="AP56" s="127">
        <f t="shared" si="58"/>
        <v>0</v>
      </c>
      <c r="AQ56" s="131">
        <f t="shared" si="22"/>
        <v>0</v>
      </c>
    </row>
    <row r="57" spans="3:43" hidden="1"/>
    <row r="58" spans="3:43">
      <c r="C58" s="143"/>
      <c r="D58" s="408" t="s">
        <v>158</v>
      </c>
      <c r="E58" s="408" t="s">
        <v>131</v>
      </c>
      <c r="F58" s="408" t="s">
        <v>159</v>
      </c>
    </row>
    <row r="59" spans="3:43">
      <c r="C59" s="53" t="s">
        <v>524</v>
      </c>
      <c r="D59" s="94">
        <f>SUM(H18:H24)</f>
        <v>13</v>
      </c>
      <c r="E59" s="94">
        <f>SUM(E18:E24)</f>
        <v>1166</v>
      </c>
      <c r="F59" s="132">
        <f>IFERROR(D59/E59,0)</f>
        <v>1.1149228130360206E-2</v>
      </c>
    </row>
    <row r="60" spans="3:43">
      <c r="C60" s="53" t="s">
        <v>523</v>
      </c>
      <c r="D60" s="94">
        <f>SUM(I18:I24)</f>
        <v>2</v>
      </c>
      <c r="E60" s="94">
        <f>SUM(F18:F24)</f>
        <v>586</v>
      </c>
      <c r="F60" s="132">
        <f t="shared" ref="F60" si="59">IFERROR(D60/E60,0)</f>
        <v>3.4129692832764505E-3</v>
      </c>
    </row>
    <row r="61" spans="3:43">
      <c r="C61" s="53" t="s">
        <v>195</v>
      </c>
      <c r="D61" s="94">
        <v>0</v>
      </c>
      <c r="E61" s="94">
        <v>19</v>
      </c>
      <c r="F61" s="132">
        <f t="shared" ref="F61" si="60">IFERROR(D61/E61,0)</f>
        <v>0</v>
      </c>
    </row>
    <row r="62" spans="3:43">
      <c r="C62" s="466" t="s">
        <v>200</v>
      </c>
      <c r="D62" s="467">
        <f>SUM(D59:D60)</f>
        <v>15</v>
      </c>
      <c r="E62" s="467">
        <f>SUM(E59:E61)</f>
        <v>1771</v>
      </c>
      <c r="F62" s="468">
        <f t="shared" ref="F62" si="61">IFERROR(D62/E62,0)</f>
        <v>8.4697910784867301E-3</v>
      </c>
    </row>
    <row r="63" spans="3:43">
      <c r="E63"/>
      <c r="F63"/>
      <c r="G63"/>
      <c r="J63"/>
      <c r="K63"/>
      <c r="L63"/>
      <c r="M63"/>
      <c r="N63"/>
      <c r="O63"/>
      <c r="P63"/>
      <c r="Q63"/>
      <c r="R63"/>
      <c r="S63"/>
      <c r="T63"/>
      <c r="U63"/>
      <c r="V63"/>
      <c r="W63"/>
      <c r="X63"/>
      <c r="Y63"/>
      <c r="Z63"/>
      <c r="AA63"/>
      <c r="AB63"/>
      <c r="AC63"/>
      <c r="AD63"/>
      <c r="AE63"/>
      <c r="AF63"/>
      <c r="AG63"/>
      <c r="AH63"/>
      <c r="AI63"/>
      <c r="AJ63"/>
      <c r="AK63"/>
      <c r="AL63"/>
      <c r="AM63"/>
      <c r="AN63"/>
      <c r="AO63"/>
      <c r="AP63"/>
      <c r="AQ63"/>
    </row>
    <row r="64" spans="3:43">
      <c r="C64" s="143"/>
      <c r="D64" s="408" t="s">
        <v>532</v>
      </c>
      <c r="E64" s="408" t="s">
        <v>131</v>
      </c>
      <c r="F64" s="408" t="s">
        <v>159</v>
      </c>
      <c r="G64"/>
      <c r="J64"/>
      <c r="K64"/>
      <c r="L64"/>
      <c r="M64"/>
      <c r="N64"/>
      <c r="O64"/>
      <c r="P64"/>
      <c r="Q64"/>
      <c r="R64"/>
      <c r="S64"/>
      <c r="T64"/>
      <c r="U64"/>
      <c r="V64"/>
      <c r="W64"/>
      <c r="X64"/>
      <c r="Y64"/>
      <c r="Z64"/>
      <c r="AA64"/>
      <c r="AB64"/>
      <c r="AC64"/>
      <c r="AD64"/>
      <c r="AE64"/>
      <c r="AF64"/>
      <c r="AG64"/>
      <c r="AH64"/>
      <c r="AI64"/>
      <c r="AJ64"/>
      <c r="AK64"/>
      <c r="AL64"/>
      <c r="AM64"/>
      <c r="AN64"/>
      <c r="AO64"/>
      <c r="AP64"/>
      <c r="AQ64"/>
    </row>
    <row r="65" spans="3:43">
      <c r="C65" s="53" t="s">
        <v>524</v>
      </c>
      <c r="D65" s="94">
        <v>0</v>
      </c>
      <c r="E65" s="94">
        <v>0</v>
      </c>
      <c r="F65" s="132">
        <f>IFERROR(D65/E65,0)</f>
        <v>0</v>
      </c>
      <c r="G65"/>
      <c r="J65"/>
      <c r="K65"/>
      <c r="L65"/>
      <c r="M65"/>
      <c r="N65"/>
      <c r="O65"/>
      <c r="P65"/>
      <c r="Q65"/>
      <c r="R65"/>
      <c r="S65"/>
      <c r="T65"/>
      <c r="U65"/>
      <c r="V65"/>
      <c r="W65"/>
      <c r="X65"/>
      <c r="Y65"/>
      <c r="Z65"/>
      <c r="AA65"/>
      <c r="AB65"/>
      <c r="AC65"/>
      <c r="AD65"/>
      <c r="AE65"/>
      <c r="AF65"/>
      <c r="AG65"/>
      <c r="AH65"/>
      <c r="AI65"/>
      <c r="AJ65"/>
      <c r="AK65"/>
      <c r="AL65"/>
      <c r="AM65"/>
      <c r="AN65"/>
      <c r="AO65"/>
      <c r="AP65"/>
      <c r="AQ65"/>
    </row>
    <row r="66" spans="3:43">
      <c r="C66" s="53" t="s">
        <v>523</v>
      </c>
      <c r="D66" s="94">
        <v>0</v>
      </c>
      <c r="E66" s="94">
        <v>0</v>
      </c>
      <c r="F66" s="132">
        <f t="shared" ref="F66:F67" si="62">IFERROR(D66/E66,0)</f>
        <v>0</v>
      </c>
      <c r="G66"/>
      <c r="J66"/>
      <c r="K66"/>
      <c r="L66"/>
      <c r="M66"/>
      <c r="N66"/>
      <c r="O66"/>
      <c r="P66"/>
      <c r="Q66"/>
      <c r="R66"/>
      <c r="S66"/>
      <c r="T66"/>
      <c r="U66"/>
      <c r="V66"/>
      <c r="W66"/>
      <c r="X66"/>
      <c r="Y66"/>
      <c r="Z66"/>
      <c r="AA66"/>
      <c r="AB66"/>
      <c r="AC66"/>
      <c r="AD66"/>
      <c r="AE66"/>
      <c r="AF66"/>
      <c r="AG66"/>
      <c r="AH66"/>
      <c r="AI66"/>
      <c r="AJ66"/>
      <c r="AK66"/>
      <c r="AL66"/>
      <c r="AM66"/>
      <c r="AN66"/>
      <c r="AO66"/>
      <c r="AP66"/>
      <c r="AQ66"/>
    </row>
    <row r="67" spans="3:43">
      <c r="C67" s="466" t="s">
        <v>200</v>
      </c>
      <c r="D67" s="467">
        <f>SUM(D64:D65)</f>
        <v>0</v>
      </c>
      <c r="E67" s="467">
        <f>SUM(E64:E66)</f>
        <v>0</v>
      </c>
      <c r="F67" s="468">
        <f t="shared" si="62"/>
        <v>0</v>
      </c>
    </row>
    <row r="69" spans="3:43">
      <c r="C69" s="143"/>
      <c r="D69" s="481" t="s">
        <v>532</v>
      </c>
      <c r="E69" s="481" t="s">
        <v>131</v>
      </c>
      <c r="F69" s="481" t="s">
        <v>159</v>
      </c>
      <c r="G69"/>
      <c r="J69"/>
      <c r="K69"/>
      <c r="L69"/>
      <c r="M69"/>
      <c r="N69"/>
      <c r="O69"/>
      <c r="P69"/>
      <c r="Q69"/>
      <c r="R69"/>
      <c r="S69"/>
      <c r="T69"/>
      <c r="U69"/>
      <c r="V69"/>
      <c r="W69"/>
      <c r="X69"/>
      <c r="Y69"/>
      <c r="Z69"/>
      <c r="AA69"/>
      <c r="AB69"/>
      <c r="AC69"/>
      <c r="AD69"/>
      <c r="AE69"/>
      <c r="AF69"/>
      <c r="AG69"/>
      <c r="AH69"/>
      <c r="AI69"/>
      <c r="AJ69"/>
      <c r="AK69"/>
      <c r="AL69"/>
      <c r="AM69"/>
      <c r="AN69"/>
      <c r="AO69"/>
      <c r="AP69"/>
      <c r="AQ69"/>
    </row>
    <row r="70" spans="3:43">
      <c r="C70" s="53" t="s">
        <v>524</v>
      </c>
      <c r="D70" s="94">
        <v>0</v>
      </c>
      <c r="E70" s="94">
        <v>0</v>
      </c>
      <c r="F70" s="132">
        <f>IFERROR(D70/E70,0)</f>
        <v>0</v>
      </c>
      <c r="G70"/>
      <c r="J70"/>
      <c r="K70"/>
      <c r="L70"/>
      <c r="M70"/>
      <c r="N70"/>
      <c r="O70"/>
      <c r="P70"/>
      <c r="Q70"/>
      <c r="R70"/>
      <c r="S70"/>
      <c r="T70"/>
      <c r="U70"/>
      <c r="V70"/>
      <c r="W70"/>
      <c r="X70"/>
      <c r="Y70"/>
      <c r="Z70"/>
      <c r="AA70"/>
      <c r="AB70"/>
      <c r="AC70"/>
      <c r="AD70"/>
      <c r="AE70"/>
      <c r="AF70"/>
      <c r="AG70"/>
      <c r="AH70"/>
      <c r="AI70"/>
      <c r="AJ70"/>
      <c r="AK70"/>
      <c r="AL70"/>
      <c r="AM70"/>
      <c r="AN70"/>
      <c r="AO70"/>
      <c r="AP70"/>
      <c r="AQ70"/>
    </row>
    <row r="71" spans="3:43">
      <c r="C71" s="53" t="s">
        <v>523</v>
      </c>
      <c r="D71" s="94">
        <v>0</v>
      </c>
      <c r="E71" s="94">
        <v>0</v>
      </c>
      <c r="F71" s="132">
        <f t="shared" ref="F71:F72" si="63">IFERROR(D71/E71,0)</f>
        <v>0</v>
      </c>
      <c r="G71"/>
      <c r="J71"/>
      <c r="K71"/>
      <c r="L71"/>
      <c r="M71"/>
      <c r="N71"/>
      <c r="O71"/>
      <c r="P71"/>
      <c r="Q71"/>
      <c r="R71"/>
      <c r="S71"/>
      <c r="T71"/>
      <c r="U71"/>
      <c r="V71"/>
      <c r="W71"/>
      <c r="X71"/>
      <c r="Y71"/>
      <c r="Z71"/>
      <c r="AA71"/>
      <c r="AB71"/>
      <c r="AC71"/>
      <c r="AD71"/>
      <c r="AE71"/>
      <c r="AF71"/>
      <c r="AG71"/>
      <c r="AH71"/>
      <c r="AI71"/>
      <c r="AJ71"/>
      <c r="AK71"/>
      <c r="AL71"/>
      <c r="AM71"/>
      <c r="AN71"/>
      <c r="AO71"/>
      <c r="AP71"/>
      <c r="AQ71"/>
    </row>
    <row r="72" spans="3:43">
      <c r="C72" s="466" t="s">
        <v>200</v>
      </c>
      <c r="D72" s="467">
        <f>SUM(D69:D70)</f>
        <v>0</v>
      </c>
      <c r="E72" s="467">
        <f>SUM(E69:E71)</f>
        <v>0</v>
      </c>
      <c r="F72" s="468">
        <f t="shared" si="63"/>
        <v>0</v>
      </c>
    </row>
    <row r="75" spans="3:43" ht="19.5" customHeight="1">
      <c r="C75" s="326" t="s">
        <v>200</v>
      </c>
      <c r="D75" s="328" t="s">
        <v>201</v>
      </c>
      <c r="K75" s="143"/>
      <c r="L75" s="144" t="s">
        <v>158</v>
      </c>
      <c r="M75" s="141" t="s">
        <v>131</v>
      </c>
      <c r="N75" s="141" t="s">
        <v>159</v>
      </c>
      <c r="O75" s="226" t="s">
        <v>166</v>
      </c>
      <c r="P75" s="226" t="s">
        <v>167</v>
      </c>
      <c r="Q75" s="226" t="s">
        <v>168</v>
      </c>
      <c r="R75" s="226" t="s">
        <v>169</v>
      </c>
      <c r="S75" s="226" t="s">
        <v>170</v>
      </c>
      <c r="T75" s="226" t="s">
        <v>171</v>
      </c>
      <c r="U75" s="226" t="s">
        <v>172</v>
      </c>
      <c r="V75" s="226" t="s">
        <v>173</v>
      </c>
      <c r="W75" s="226" t="s">
        <v>174</v>
      </c>
      <c r="X75" s="226" t="s">
        <v>175</v>
      </c>
      <c r="Y75" s="226" t="s">
        <v>176</v>
      </c>
      <c r="Z75" s="226" t="s">
        <v>177</v>
      </c>
      <c r="AA75" s="225" t="s">
        <v>192</v>
      </c>
    </row>
    <row r="76" spans="3:43">
      <c r="C76" s="327" t="s">
        <v>206</v>
      </c>
      <c r="D76" s="94">
        <f ca="1">SUMIF(C3:K11,C76,K3:K11)</f>
        <v>1771</v>
      </c>
      <c r="K76" s="53"/>
      <c r="L76" s="32">
        <f t="shared" ref="L76:L85" si="64">SUMIFS($T$5:$T$11, $H$5:$H$11, K76)</f>
        <v>0</v>
      </c>
      <c r="M76" s="32">
        <f t="shared" ref="M76:M85" si="65">SUMIFS($K$5:$K$11, $H$5:$H$11, K76)</f>
        <v>0</v>
      </c>
      <c r="N76" s="132">
        <f>IFERROR(L76/M76,0)</f>
        <v>0</v>
      </c>
      <c r="O76" s="32">
        <f t="shared" ref="O76:O85" si="66">SUMIFS($AR$5:$AR$11, $H$5:$H$11, K76)</f>
        <v>0</v>
      </c>
      <c r="P76" s="32">
        <f t="shared" ref="P76:P85" si="67">SUMIFS($AS$5:$AS$11, $H$5:$H$11, K76)</f>
        <v>0</v>
      </c>
      <c r="Q76" s="32">
        <f t="shared" ref="Q76:Q85" si="68">SUMIFS($AT$5:$AT$11, $H$5:$H$11, K76)</f>
        <v>0</v>
      </c>
      <c r="R76" s="32">
        <f t="shared" ref="R76:R85" si="69">SUMIFS($AU$5:$AU$11, $H$5:$H$11, K76)</f>
        <v>0</v>
      </c>
      <c r="S76" s="32">
        <f t="shared" ref="S76:S85" si="70">SUMIFS($AV$5:$AV$11, $H$5:$H$11, K76)</f>
        <v>0</v>
      </c>
      <c r="T76" s="32">
        <f t="shared" ref="T76:T85" si="71">SUMIFS($AW$5:$AW$11, $H$5:$H$11, K76)</f>
        <v>0</v>
      </c>
      <c r="U76" s="32">
        <f t="shared" ref="U76:U85" si="72">SUMIFS($AX$5:$AX$11, $H$5:$H$11, K76)</f>
        <v>0</v>
      </c>
      <c r="V76" s="32">
        <f t="shared" ref="V76:V85" si="73">SUMIFS($AY$5:$AY$11, $H$5:$H$11, K76)</f>
        <v>0</v>
      </c>
      <c r="W76" s="32">
        <f t="shared" ref="W76:W85" si="74">SUMIFS($AZ$5:$AZ$11, $H$5:$H$11, K76)</f>
        <v>0</v>
      </c>
      <c r="X76" s="32">
        <f t="shared" ref="X76:X85" si="75">SUMIFS($BA$5:$BA$11, $H$5:$H$11, K76)</f>
        <v>0</v>
      </c>
      <c r="Y76" s="32">
        <f t="shared" ref="Y76:Y85" si="76">SUMIFS($BB$5:$BB$11, $H$5:$H$11, K76)</f>
        <v>0</v>
      </c>
      <c r="Z76" s="32">
        <f t="shared" ref="Z76:Z85" si="77">SUMIFS($BC$5:$BC$11, $H$5:$H$11, K76)</f>
        <v>0</v>
      </c>
      <c r="AA76" s="225">
        <f>SUM(O76:Z76)</f>
        <v>0</v>
      </c>
    </row>
    <row r="77" spans="3:43">
      <c r="C77" s="327"/>
      <c r="D77" s="94">
        <v>0</v>
      </c>
      <c r="K77" s="53"/>
      <c r="L77" s="32">
        <f t="shared" si="64"/>
        <v>0</v>
      </c>
      <c r="M77" s="32">
        <f t="shared" si="65"/>
        <v>0</v>
      </c>
      <c r="N77" s="132">
        <f t="shared" ref="N77:N85" si="78">IFERROR(L77/M77,0)</f>
        <v>0</v>
      </c>
      <c r="O77" s="32">
        <f t="shared" si="66"/>
        <v>0</v>
      </c>
      <c r="P77" s="32">
        <f t="shared" si="67"/>
        <v>0</v>
      </c>
      <c r="Q77" s="32">
        <f t="shared" si="68"/>
        <v>0</v>
      </c>
      <c r="R77" s="32">
        <f t="shared" si="69"/>
        <v>0</v>
      </c>
      <c r="S77" s="32">
        <f t="shared" si="70"/>
        <v>0</v>
      </c>
      <c r="T77" s="32">
        <f t="shared" si="71"/>
        <v>0</v>
      </c>
      <c r="U77" s="32">
        <f t="shared" si="72"/>
        <v>0</v>
      </c>
      <c r="V77" s="32">
        <f t="shared" si="73"/>
        <v>0</v>
      </c>
      <c r="W77" s="32">
        <f t="shared" si="74"/>
        <v>0</v>
      </c>
      <c r="X77" s="32">
        <f t="shared" si="75"/>
        <v>0</v>
      </c>
      <c r="Y77" s="32">
        <f t="shared" si="76"/>
        <v>0</v>
      </c>
      <c r="Z77" s="32">
        <f t="shared" si="77"/>
        <v>0</v>
      </c>
      <c r="AA77" s="225">
        <f t="shared" ref="AA77:AA85" si="79">SUM(O77:Z77)</f>
        <v>0</v>
      </c>
    </row>
    <row r="78" spans="3:43">
      <c r="C78" s="327"/>
      <c r="D78" s="94">
        <f ca="1">SUMIF(C5:K11,C78,K5:K16)</f>
        <v>0</v>
      </c>
      <c r="K78" s="53"/>
      <c r="L78" s="32">
        <f t="shared" si="64"/>
        <v>0</v>
      </c>
      <c r="M78" s="32">
        <f t="shared" si="65"/>
        <v>0</v>
      </c>
      <c r="N78" s="132">
        <f t="shared" si="78"/>
        <v>0</v>
      </c>
      <c r="O78" s="32">
        <f t="shared" si="66"/>
        <v>0</v>
      </c>
      <c r="P78" s="32">
        <f t="shared" si="67"/>
        <v>0</v>
      </c>
      <c r="Q78" s="32">
        <f t="shared" si="68"/>
        <v>0</v>
      </c>
      <c r="R78" s="32">
        <f t="shared" si="69"/>
        <v>0</v>
      </c>
      <c r="S78" s="32">
        <f t="shared" si="70"/>
        <v>0</v>
      </c>
      <c r="T78" s="32">
        <f t="shared" si="71"/>
        <v>0</v>
      </c>
      <c r="U78" s="32">
        <f t="shared" si="72"/>
        <v>0</v>
      </c>
      <c r="V78" s="32">
        <f t="shared" si="73"/>
        <v>0</v>
      </c>
      <c r="W78" s="32">
        <f t="shared" si="74"/>
        <v>0</v>
      </c>
      <c r="X78" s="32">
        <f t="shared" si="75"/>
        <v>0</v>
      </c>
      <c r="Y78" s="32">
        <f t="shared" si="76"/>
        <v>0</v>
      </c>
      <c r="Z78" s="32">
        <f t="shared" si="77"/>
        <v>0</v>
      </c>
      <c r="AA78" s="225">
        <f t="shared" si="79"/>
        <v>0</v>
      </c>
    </row>
    <row r="79" spans="3:43">
      <c r="C79" s="327"/>
      <c r="D79" s="94">
        <f ca="1">SUMIF(C5:K11,C79,K7:K17)</f>
        <v>0</v>
      </c>
      <c r="K79" s="53"/>
      <c r="L79" s="32">
        <f t="shared" si="64"/>
        <v>0</v>
      </c>
      <c r="M79" s="32">
        <f t="shared" si="65"/>
        <v>0</v>
      </c>
      <c r="N79" s="132">
        <f t="shared" si="78"/>
        <v>0</v>
      </c>
      <c r="O79" s="32">
        <f t="shared" si="66"/>
        <v>0</v>
      </c>
      <c r="P79" s="32">
        <f t="shared" si="67"/>
        <v>0</v>
      </c>
      <c r="Q79" s="32">
        <f t="shared" si="68"/>
        <v>0</v>
      </c>
      <c r="R79" s="32">
        <f t="shared" si="69"/>
        <v>0</v>
      </c>
      <c r="S79" s="32">
        <f t="shared" si="70"/>
        <v>0</v>
      </c>
      <c r="T79" s="32">
        <f t="shared" si="71"/>
        <v>0</v>
      </c>
      <c r="U79" s="32">
        <f t="shared" si="72"/>
        <v>0</v>
      </c>
      <c r="V79" s="32">
        <f t="shared" si="73"/>
        <v>0</v>
      </c>
      <c r="W79" s="32">
        <f t="shared" si="74"/>
        <v>0</v>
      </c>
      <c r="X79" s="32">
        <f t="shared" si="75"/>
        <v>0</v>
      </c>
      <c r="Y79" s="32">
        <f t="shared" si="76"/>
        <v>0</v>
      </c>
      <c r="Z79" s="32">
        <f t="shared" si="77"/>
        <v>0</v>
      </c>
      <c r="AA79" s="225">
        <f t="shared" si="79"/>
        <v>0</v>
      </c>
    </row>
    <row r="80" spans="3:43">
      <c r="C80" s="329"/>
      <c r="D80" s="330">
        <f ca="1">SUM(D76:D79)</f>
        <v>1771</v>
      </c>
      <c r="K80" s="53"/>
      <c r="L80" s="32">
        <f t="shared" si="64"/>
        <v>0</v>
      </c>
      <c r="M80" s="32">
        <f t="shared" si="65"/>
        <v>0</v>
      </c>
      <c r="N80" s="132">
        <f t="shared" si="78"/>
        <v>0</v>
      </c>
      <c r="O80" s="32">
        <f t="shared" si="66"/>
        <v>0</v>
      </c>
      <c r="P80" s="32">
        <f t="shared" si="67"/>
        <v>0</v>
      </c>
      <c r="Q80" s="32">
        <f t="shared" si="68"/>
        <v>0</v>
      </c>
      <c r="R80" s="32">
        <f t="shared" si="69"/>
        <v>0</v>
      </c>
      <c r="S80" s="32">
        <f t="shared" si="70"/>
        <v>0</v>
      </c>
      <c r="T80" s="32">
        <f t="shared" si="71"/>
        <v>0</v>
      </c>
      <c r="U80" s="32">
        <f t="shared" si="72"/>
        <v>0</v>
      </c>
      <c r="V80" s="32">
        <f t="shared" si="73"/>
        <v>0</v>
      </c>
      <c r="W80" s="32">
        <f t="shared" si="74"/>
        <v>0</v>
      </c>
      <c r="X80" s="32">
        <f t="shared" si="75"/>
        <v>0</v>
      </c>
      <c r="Y80" s="32">
        <f t="shared" si="76"/>
        <v>0</v>
      </c>
      <c r="Z80" s="32">
        <f t="shared" si="77"/>
        <v>0</v>
      </c>
      <c r="AA80" s="225">
        <f t="shared" si="79"/>
        <v>0</v>
      </c>
    </row>
    <row r="81" spans="11:27">
      <c r="K81" s="53"/>
      <c r="L81" s="32">
        <f t="shared" si="64"/>
        <v>0</v>
      </c>
      <c r="M81" s="32">
        <f t="shared" si="65"/>
        <v>0</v>
      </c>
      <c r="N81" s="132">
        <f t="shared" si="78"/>
        <v>0</v>
      </c>
      <c r="O81" s="32">
        <f t="shared" si="66"/>
        <v>0</v>
      </c>
      <c r="P81" s="32">
        <f t="shared" si="67"/>
        <v>0</v>
      </c>
      <c r="Q81" s="32">
        <f t="shared" si="68"/>
        <v>0</v>
      </c>
      <c r="R81" s="32">
        <f t="shared" si="69"/>
        <v>0</v>
      </c>
      <c r="S81" s="32">
        <f t="shared" si="70"/>
        <v>0</v>
      </c>
      <c r="T81" s="32">
        <f t="shared" si="71"/>
        <v>0</v>
      </c>
      <c r="U81" s="32">
        <f t="shared" si="72"/>
        <v>0</v>
      </c>
      <c r="V81" s="32">
        <f t="shared" si="73"/>
        <v>0</v>
      </c>
      <c r="W81" s="32">
        <f t="shared" si="74"/>
        <v>0</v>
      </c>
      <c r="X81" s="32">
        <f t="shared" si="75"/>
        <v>0</v>
      </c>
      <c r="Y81" s="32">
        <f t="shared" si="76"/>
        <v>0</v>
      </c>
      <c r="Z81" s="32">
        <f t="shared" si="77"/>
        <v>0</v>
      </c>
      <c r="AA81" s="225">
        <f t="shared" si="79"/>
        <v>0</v>
      </c>
    </row>
    <row r="82" spans="11:27">
      <c r="K82" s="53"/>
      <c r="L82" s="32">
        <f t="shared" si="64"/>
        <v>0</v>
      </c>
      <c r="M82" s="32">
        <f t="shared" si="65"/>
        <v>0</v>
      </c>
      <c r="N82" s="132">
        <f t="shared" si="78"/>
        <v>0</v>
      </c>
      <c r="O82" s="32">
        <f t="shared" si="66"/>
        <v>0</v>
      </c>
      <c r="P82" s="32">
        <f t="shared" si="67"/>
        <v>0</v>
      </c>
      <c r="Q82" s="32">
        <f t="shared" si="68"/>
        <v>0</v>
      </c>
      <c r="R82" s="32">
        <f t="shared" si="69"/>
        <v>0</v>
      </c>
      <c r="S82" s="32">
        <f t="shared" si="70"/>
        <v>0</v>
      </c>
      <c r="T82" s="32">
        <f t="shared" si="71"/>
        <v>0</v>
      </c>
      <c r="U82" s="32">
        <f t="shared" si="72"/>
        <v>0</v>
      </c>
      <c r="V82" s="32">
        <f t="shared" si="73"/>
        <v>0</v>
      </c>
      <c r="W82" s="32">
        <f t="shared" si="74"/>
        <v>0</v>
      </c>
      <c r="X82" s="32">
        <f t="shared" si="75"/>
        <v>0</v>
      </c>
      <c r="Y82" s="32">
        <f t="shared" si="76"/>
        <v>0</v>
      </c>
      <c r="Z82" s="32">
        <f t="shared" si="77"/>
        <v>0</v>
      </c>
      <c r="AA82" s="225">
        <f t="shared" si="79"/>
        <v>0</v>
      </c>
    </row>
    <row r="83" spans="11:27">
      <c r="K83" s="53"/>
      <c r="L83" s="32">
        <f t="shared" si="64"/>
        <v>0</v>
      </c>
      <c r="M83" s="32">
        <f t="shared" si="65"/>
        <v>0</v>
      </c>
      <c r="N83" s="132">
        <f t="shared" si="78"/>
        <v>0</v>
      </c>
      <c r="O83" s="32">
        <f t="shared" si="66"/>
        <v>0</v>
      </c>
      <c r="P83" s="32">
        <f t="shared" si="67"/>
        <v>0</v>
      </c>
      <c r="Q83" s="32">
        <f t="shared" si="68"/>
        <v>0</v>
      </c>
      <c r="R83" s="32">
        <f t="shared" si="69"/>
        <v>0</v>
      </c>
      <c r="S83" s="32">
        <f t="shared" si="70"/>
        <v>0</v>
      </c>
      <c r="T83" s="32">
        <f t="shared" si="71"/>
        <v>0</v>
      </c>
      <c r="U83" s="32">
        <f t="shared" si="72"/>
        <v>0</v>
      </c>
      <c r="V83" s="32">
        <f t="shared" si="73"/>
        <v>0</v>
      </c>
      <c r="W83" s="32">
        <f t="shared" si="74"/>
        <v>0</v>
      </c>
      <c r="X83" s="32">
        <f t="shared" si="75"/>
        <v>0</v>
      </c>
      <c r="Y83" s="32">
        <f t="shared" si="76"/>
        <v>0</v>
      </c>
      <c r="Z83" s="32">
        <f t="shared" si="77"/>
        <v>0</v>
      </c>
      <c r="AA83" s="225">
        <f t="shared" si="79"/>
        <v>0</v>
      </c>
    </row>
    <row r="84" spans="11:27">
      <c r="K84" s="53"/>
      <c r="L84" s="32">
        <f t="shared" si="64"/>
        <v>0</v>
      </c>
      <c r="M84" s="32">
        <f t="shared" si="65"/>
        <v>0</v>
      </c>
      <c r="N84" s="132">
        <f t="shared" si="78"/>
        <v>0</v>
      </c>
      <c r="O84" s="32">
        <f t="shared" si="66"/>
        <v>0</v>
      </c>
      <c r="P84" s="32">
        <f t="shared" si="67"/>
        <v>0</v>
      </c>
      <c r="Q84" s="32">
        <f t="shared" si="68"/>
        <v>0</v>
      </c>
      <c r="R84" s="32">
        <f t="shared" si="69"/>
        <v>0</v>
      </c>
      <c r="S84" s="32">
        <f t="shared" si="70"/>
        <v>0</v>
      </c>
      <c r="T84" s="32">
        <f t="shared" si="71"/>
        <v>0</v>
      </c>
      <c r="U84" s="32">
        <f t="shared" si="72"/>
        <v>0</v>
      </c>
      <c r="V84" s="32">
        <f t="shared" si="73"/>
        <v>0</v>
      </c>
      <c r="W84" s="32">
        <f t="shared" si="74"/>
        <v>0</v>
      </c>
      <c r="X84" s="32">
        <f t="shared" si="75"/>
        <v>0</v>
      </c>
      <c r="Y84" s="32">
        <f t="shared" si="76"/>
        <v>0</v>
      </c>
      <c r="Z84" s="32">
        <f t="shared" si="77"/>
        <v>0</v>
      </c>
      <c r="AA84" s="225">
        <f t="shared" si="79"/>
        <v>0</v>
      </c>
    </row>
    <row r="85" spans="11:27">
      <c r="K85" s="53"/>
      <c r="L85" s="32">
        <f t="shared" si="64"/>
        <v>0</v>
      </c>
      <c r="M85" s="32">
        <f t="shared" si="65"/>
        <v>0</v>
      </c>
      <c r="N85" s="132">
        <f t="shared" si="78"/>
        <v>0</v>
      </c>
      <c r="O85" s="32">
        <f t="shared" si="66"/>
        <v>0</v>
      </c>
      <c r="P85" s="32">
        <f t="shared" si="67"/>
        <v>0</v>
      </c>
      <c r="Q85" s="32">
        <f t="shared" si="68"/>
        <v>0</v>
      </c>
      <c r="R85" s="32">
        <f t="shared" si="69"/>
        <v>0</v>
      </c>
      <c r="S85" s="32">
        <f t="shared" si="70"/>
        <v>0</v>
      </c>
      <c r="T85" s="32">
        <f t="shared" si="71"/>
        <v>0</v>
      </c>
      <c r="U85" s="32">
        <f t="shared" si="72"/>
        <v>0</v>
      </c>
      <c r="V85" s="32">
        <f t="shared" si="73"/>
        <v>0</v>
      </c>
      <c r="W85" s="32">
        <f t="shared" si="74"/>
        <v>0</v>
      </c>
      <c r="X85" s="32">
        <f t="shared" si="75"/>
        <v>0</v>
      </c>
      <c r="Y85" s="32">
        <f t="shared" si="76"/>
        <v>0</v>
      </c>
      <c r="Z85" s="32">
        <f t="shared" si="77"/>
        <v>0</v>
      </c>
      <c r="AA85" s="225">
        <f t="shared" si="79"/>
        <v>0</v>
      </c>
    </row>
  </sheetData>
  <mergeCells count="29">
    <mergeCell ref="E16:G16"/>
    <mergeCell ref="H16:I16"/>
    <mergeCell ref="J16:K16"/>
    <mergeCell ref="BB1:BB3"/>
    <mergeCell ref="BC1:BC3"/>
    <mergeCell ref="AW1:AW3"/>
    <mergeCell ref="AX1:AX3"/>
    <mergeCell ref="AY1:AY3"/>
    <mergeCell ref="AZ1:AZ3"/>
    <mergeCell ref="BA1:BA3"/>
    <mergeCell ref="AR1:AR3"/>
    <mergeCell ref="AS1:AS3"/>
    <mergeCell ref="AT1:AT3"/>
    <mergeCell ref="AU1:AU3"/>
    <mergeCell ref="AV1:AV3"/>
    <mergeCell ref="D1:N2"/>
    <mergeCell ref="D30:N31"/>
    <mergeCell ref="P30:AC30"/>
    <mergeCell ref="AD30:AQ30"/>
    <mergeCell ref="P31:T31"/>
    <mergeCell ref="V31:AC31"/>
    <mergeCell ref="AD31:AH31"/>
    <mergeCell ref="AJ31:AQ31"/>
    <mergeCell ref="AD1:AQ1"/>
    <mergeCell ref="AD2:AH2"/>
    <mergeCell ref="AJ2:AQ2"/>
    <mergeCell ref="P1:AC1"/>
    <mergeCell ref="P2:T2"/>
    <mergeCell ref="V2:AC2"/>
  </mergeCells>
  <conditionalFormatting sqref="AC34:AC37 AC39:AC56 R4 R33:R55 R5:S14 AC4:AC14 AQ4:AQ14">
    <cfRule type="cellIs" dxfId="735" priority="36" operator="equal">
      <formula>1</formula>
    </cfRule>
  </conditionalFormatting>
  <conditionalFormatting sqref="AC33">
    <cfRule type="cellIs" dxfId="734" priority="15" operator="equal">
      <formula>1</formula>
    </cfRule>
  </conditionalFormatting>
  <conditionalFormatting sqref="R56">
    <cfRule type="cellIs" dxfId="733" priority="8" operator="equal">
      <formula>1</formula>
    </cfRule>
  </conditionalFormatting>
  <conditionalFormatting sqref="AC38">
    <cfRule type="cellIs" dxfId="732" priority="7" operator="equal">
      <formula>1</formula>
    </cfRule>
  </conditionalFormatting>
  <conditionalFormatting sqref="AQ33">
    <cfRule type="cellIs" dxfId="731" priority="1" operator="equal">
      <formula>1</formula>
    </cfRule>
  </conditionalFormatting>
  <conditionalFormatting sqref="S34:S37 S39:S55">
    <cfRule type="cellIs" dxfId="730" priority="3" operator="equal">
      <formula>1</formula>
    </cfRule>
  </conditionalFormatting>
  <conditionalFormatting sqref="AQ34:AQ56">
    <cfRule type="cellIs" dxfId="729" priority="2" operator="equal">
      <formula>1</formula>
    </cfRule>
  </conditionalFormatting>
  <hyperlinks>
    <hyperlink ref="D5" location="'ccIC FIT TC base SyRS'!A1" display="ccIC FIT TC base SyRS"/>
    <hyperlink ref="D34" location="Driving_Info!A1" display="Driving_Info"/>
    <hyperlink ref="D36" location="Infotainment!A1" display="Infotainment"/>
    <hyperlink ref="D37" location="UOI!A1" display="UOI"/>
    <hyperlink ref="D40" location="USB!A1" display="USB"/>
    <hyperlink ref="D41" location="Ipod_Iphone!A1" display="Ipod_Iphone"/>
    <hyperlink ref="D43" location="Wifi!A1" display="Wifi"/>
    <hyperlink ref="D45" location="Onstar!A1" display="Onstar"/>
    <hyperlink ref="D46" location="ANC!A1" display="ANC"/>
    <hyperlink ref="D47" location="Audio!A1" display="Audio"/>
    <hyperlink ref="D48" location="Reflash!A1" display="Reflash"/>
    <hyperlink ref="D49" location="Camera!A1" display="Camera"/>
    <hyperlink ref="D50" location="Chime_GlobalA!A1" display="Chime_GlobalA"/>
    <hyperlink ref="D51" location="Chime_GlobalB!A1" display="Chime_GlobalB"/>
    <hyperlink ref="D52" location="HVAC!A1" display="HVAC"/>
    <hyperlink ref="D53" location="Setting!A1" display="Setting"/>
    <hyperlink ref="D54" location="General!A1" display="General"/>
    <hyperlink ref="D55" location="LCM!A1" display="LCM"/>
    <hyperlink ref="D12" location="'3727-Multi-Signal-TC'!A1" display="3727-Multi-Signal-TC"/>
    <hyperlink ref="D13" location="'3727-HMI-TC'!A1" display="3727-HMI-T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56"/>
  <sheetViews>
    <sheetView workbookViewId="0">
      <selection activeCell="F21" sqref="F21"/>
    </sheetView>
  </sheetViews>
  <sheetFormatPr defaultRowHeight="14.4"/>
  <cols>
    <col min="1" max="4" width="2.33203125" customWidth="1"/>
    <col min="5" max="5" width="11.6640625" customWidth="1"/>
    <col min="6" max="6" width="41.88671875" customWidth="1"/>
    <col min="7" max="7" width="17" customWidth="1"/>
    <col min="8" max="8" width="19.3320312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21.5546875" customWidth="1"/>
    <col min="22" max="22" width="20.33203125" customWidth="1"/>
    <col min="23" max="23" width="9.6640625" customWidth="1"/>
    <col min="24" max="24" width="21" customWidth="1"/>
    <col min="25" max="25" width="18.5546875" style="16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18.4414062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9.5546875" customWidth="1"/>
    <col min="50" max="50" width="13.6640625" customWidth="1"/>
    <col min="51" max="51" width="17" customWidth="1"/>
    <col min="52" max="52" width="14" customWidth="1"/>
  </cols>
  <sheetData>
    <row r="1" spans="1:52" ht="20.2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row>
    <row r="2" spans="1:52" ht="19.5" customHeight="1">
      <c r="F2" s="32" t="s">
        <v>56</v>
      </c>
      <c r="G2" s="32">
        <f>COUNTIF($AO:$AO,$F2)</f>
        <v>0</v>
      </c>
      <c r="I2" s="44" t="s">
        <v>56</v>
      </c>
      <c r="J2" s="32">
        <f>COUNTIF($AP:$AP,$I2)</f>
        <v>0</v>
      </c>
      <c r="L2" s="32" t="s">
        <v>56</v>
      </c>
      <c r="M2" s="32">
        <f>COUNTIF($AT:$AT,$L2)</f>
        <v>0</v>
      </c>
      <c r="O2" s="44" t="s">
        <v>56</v>
      </c>
      <c r="P2" s="32">
        <f>COUNTIF($AU:$AU,$O2)</f>
        <v>0</v>
      </c>
      <c r="R2" s="44" t="s">
        <v>29</v>
      </c>
      <c r="S2" s="32">
        <f>COUNTIF($W:$W,$R2)</f>
        <v>0</v>
      </c>
      <c r="X2" s="159" t="s">
        <v>167</v>
      </c>
      <c r="Y2" s="160">
        <f>COUNTIFS($AZ:$AZ,"="&amp;2)</f>
        <v>0</v>
      </c>
    </row>
    <row r="3" spans="1:52">
      <c r="F3" s="32" t="s">
        <v>61</v>
      </c>
      <c r="G3" s="32">
        <f t="shared" ref="G3:G8" si="0">COUNTIF($AO:$AO,$F3)</f>
        <v>0</v>
      </c>
      <c r="I3" s="44" t="s">
        <v>139</v>
      </c>
      <c r="J3" s="32">
        <f t="shared" ref="J3:J7" si="1">COUNTIF($AP:$AP,$I3)</f>
        <v>0</v>
      </c>
      <c r="L3" s="32" t="s">
        <v>61</v>
      </c>
      <c r="M3" s="32">
        <f t="shared" ref="M3:M8" si="2">COUNTIF($AT:$AT,$L3)</f>
        <v>0</v>
      </c>
      <c r="O3" s="44" t="s">
        <v>59</v>
      </c>
      <c r="P3" s="32">
        <f t="shared" ref="P3:P7" si="3">COUNTIF($AU:$AU,$O3)</f>
        <v>0</v>
      </c>
      <c r="R3" s="44" t="s">
        <v>97</v>
      </c>
      <c r="S3" s="32">
        <f t="shared" ref="S3:S8" si="4">COUNTIF($W:$W,$R3)</f>
        <v>0</v>
      </c>
      <c r="X3" s="159" t="s">
        <v>168</v>
      </c>
      <c r="Y3" s="160">
        <f>COUNTIFS($AZ:$AZ,"="&amp;3)</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X4" s="159" t="s">
        <v>169</v>
      </c>
      <c r="Y4" s="160">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X5" s="159" t="s">
        <v>170</v>
      </c>
      <c r="Y5" s="160">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X6" s="159" t="s">
        <v>171</v>
      </c>
      <c r="Y6" s="160">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c r="F8" s="32" t="s">
        <v>59</v>
      </c>
      <c r="G8" s="32">
        <f t="shared" si="0"/>
        <v>0</v>
      </c>
      <c r="I8" s="32"/>
      <c r="J8" s="32"/>
      <c r="L8" s="32" t="s">
        <v>59</v>
      </c>
      <c r="M8" s="32">
        <f t="shared" si="2"/>
        <v>0</v>
      </c>
      <c r="O8" s="32"/>
      <c r="P8" s="32"/>
      <c r="R8" s="32" t="s">
        <v>81</v>
      </c>
      <c r="S8" s="32">
        <f t="shared" si="4"/>
        <v>0</v>
      </c>
      <c r="X8" s="159" t="s">
        <v>173</v>
      </c>
      <c r="Y8" s="160">
        <f>COUNTIFS($AZ:$AZ,"="&amp;8)</f>
        <v>0</v>
      </c>
    </row>
    <row r="9" spans="1:52">
      <c r="F9" s="45" t="s">
        <v>67</v>
      </c>
      <c r="G9" s="46">
        <f>COUNTIFS($AC:$AC,"New_TC")</f>
        <v>0</v>
      </c>
      <c r="I9" s="45" t="s">
        <v>100</v>
      </c>
      <c r="J9" s="46">
        <f>COUNTIFS($AC:$AC,"Reuse_Org")</f>
        <v>0</v>
      </c>
      <c r="L9" s="45"/>
      <c r="M9" s="46">
        <f>COUNTA($E:$E)-1</f>
        <v>0</v>
      </c>
      <c r="O9" s="45" t="s">
        <v>101</v>
      </c>
      <c r="P9" s="46">
        <f>COUNTIFS($AC:$AC,"Reuse_Modify")</f>
        <v>0</v>
      </c>
      <c r="R9" s="32"/>
      <c r="S9" s="32"/>
      <c r="X9" s="159" t="s">
        <v>174</v>
      </c>
      <c r="Y9" s="160">
        <f>COUNTIFS($AZ:$AZ,"="&amp;9)</f>
        <v>0</v>
      </c>
    </row>
    <row r="10" spans="1:52">
      <c r="F10" s="45" t="s">
        <v>32</v>
      </c>
      <c r="G10" s="46">
        <f>SUM(G2:G8)</f>
        <v>0</v>
      </c>
      <c r="I10" s="45" t="s">
        <v>70</v>
      </c>
      <c r="J10" s="46">
        <f>SUM(J2:J7)</f>
        <v>0</v>
      </c>
      <c r="L10" s="45" t="s">
        <v>32</v>
      </c>
      <c r="M10" s="46">
        <f>SUM(M2:M8)</f>
        <v>0</v>
      </c>
      <c r="O10" s="45" t="s">
        <v>70</v>
      </c>
      <c r="P10" s="46">
        <f>SUM(P2:P7)</f>
        <v>0</v>
      </c>
      <c r="R10" s="45" t="s">
        <v>70</v>
      </c>
      <c r="S10" s="46">
        <f>SUM(S2:S9)</f>
        <v>0</v>
      </c>
      <c r="X10" s="159" t="s">
        <v>175</v>
      </c>
      <c r="Y10" s="160">
        <f>COUNTIFS($AZ:$AZ,"="&amp;10)</f>
        <v>0</v>
      </c>
    </row>
    <row r="11" spans="1:52">
      <c r="X11" s="159" t="s">
        <v>176</v>
      </c>
      <c r="Y11" s="160">
        <f>COUNTIFS($AZ:$AZ,"="&amp;11)</f>
        <v>0</v>
      </c>
    </row>
    <row r="12" spans="1:52">
      <c r="X12" s="159" t="s">
        <v>177</v>
      </c>
      <c r="Y12" s="160">
        <f>COUNTIFS($AZ:$AZ,"="&amp;12)</f>
        <v>0</v>
      </c>
    </row>
    <row r="13" spans="1:52" ht="27" customHeight="1">
      <c r="D13" s="41"/>
    </row>
    <row r="14" spans="1:52" ht="26.4">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162" t="s">
        <v>87</v>
      </c>
      <c r="Z14" s="55" t="s">
        <v>88</v>
      </c>
      <c r="AA14" s="55" t="s">
        <v>89</v>
      </c>
      <c r="AB14" s="55" t="s">
        <v>90</v>
      </c>
      <c r="AC14" s="55" t="s">
        <v>91</v>
      </c>
      <c r="AD14" s="57" t="s">
        <v>92</v>
      </c>
      <c r="AE14" s="57" t="s">
        <v>134</v>
      </c>
      <c r="AF14" s="147" t="s">
        <v>163</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9.8" customHeight="1">
      <c r="E15" s="59"/>
      <c r="F15" s="60"/>
      <c r="G15" s="61"/>
      <c r="H15" s="46"/>
      <c r="I15" s="46"/>
      <c r="J15" s="46"/>
      <c r="K15" s="46"/>
      <c r="L15" s="46"/>
      <c r="M15" s="46" t="s">
        <v>0</v>
      </c>
      <c r="N15" s="46" t="s">
        <v>0</v>
      </c>
      <c r="O15" s="46" t="s">
        <v>0</v>
      </c>
      <c r="P15" s="46" t="s">
        <v>0</v>
      </c>
      <c r="Q15" s="46" t="s">
        <v>0</v>
      </c>
      <c r="R15" s="46" t="s">
        <v>0</v>
      </c>
      <c r="S15" s="46" t="s">
        <v>140</v>
      </c>
      <c r="T15" s="46" t="s">
        <v>0</v>
      </c>
      <c r="U15" s="46" t="s">
        <v>0</v>
      </c>
      <c r="V15" s="46" t="s">
        <v>0</v>
      </c>
      <c r="W15" s="46" t="s">
        <v>151</v>
      </c>
      <c r="X15" s="46" t="s">
        <v>152</v>
      </c>
      <c r="Y15" s="163"/>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3" t="s">
        <v>150</v>
      </c>
      <c r="AX15" s="157" t="s">
        <v>164</v>
      </c>
      <c r="AY15" s="157" t="s">
        <v>165</v>
      </c>
      <c r="AZ15" s="153" t="s">
        <v>162</v>
      </c>
    </row>
    <row r="16" spans="1:52">
      <c r="AI16" s="42"/>
    </row>
    <row r="17" spans="35:35">
      <c r="AI17" s="42"/>
    </row>
    <row r="18" spans="35:35">
      <c r="AI18" s="42"/>
    </row>
    <row r="19" spans="35:35">
      <c r="AI19" s="42"/>
    </row>
    <row r="20" spans="35:35">
      <c r="AI20" s="42"/>
    </row>
    <row r="21" spans="35:35">
      <c r="AI21" s="42"/>
    </row>
    <row r="22" spans="35:35">
      <c r="AI22" s="42"/>
    </row>
    <row r="23" spans="35:35">
      <c r="AI23" s="42"/>
    </row>
    <row r="24" spans="35:35">
      <c r="AI24" s="42"/>
    </row>
    <row r="25" spans="35:35">
      <c r="AI25" s="42"/>
    </row>
    <row r="26" spans="35:35">
      <c r="AI26" s="42"/>
    </row>
    <row r="27" spans="35:35">
      <c r="AI27" s="42"/>
    </row>
    <row r="28" spans="35:35">
      <c r="AI28" s="42"/>
    </row>
    <row r="29" spans="35:35">
      <c r="AI29" s="42"/>
    </row>
    <row r="30" spans="35:35">
      <c r="AI30" s="42"/>
    </row>
    <row r="31" spans="35:35">
      <c r="AI31" s="42"/>
    </row>
    <row r="32" spans="35:35">
      <c r="AI32" s="42"/>
    </row>
    <row r="33" spans="35:35">
      <c r="AI33" s="42"/>
    </row>
    <row r="34" spans="35:35">
      <c r="AI34" s="42"/>
    </row>
    <row r="35" spans="35:35">
      <c r="AI35" s="42"/>
    </row>
    <row r="36" spans="35:35">
      <c r="AI36" s="42"/>
    </row>
    <row r="37" spans="35:35">
      <c r="AI37" s="42"/>
    </row>
    <row r="38" spans="35:35">
      <c r="AI38" s="42"/>
    </row>
    <row r="39" spans="35:35">
      <c r="AI39" s="42"/>
    </row>
    <row r="40" spans="35:35">
      <c r="AI40" s="42"/>
    </row>
    <row r="41" spans="35:35">
      <c r="AI41" s="42"/>
    </row>
    <row r="42" spans="35:35">
      <c r="AI42" s="42"/>
    </row>
    <row r="43" spans="35:35">
      <c r="AI43" s="42"/>
    </row>
    <row r="44" spans="35:35">
      <c r="AI44" s="42"/>
    </row>
    <row r="45" spans="35:35">
      <c r="AI45" s="42"/>
    </row>
    <row r="46" spans="35:35">
      <c r="AI46" s="42"/>
    </row>
    <row r="47" spans="35:35">
      <c r="AI47" s="42"/>
    </row>
    <row r="48" spans="35:35">
      <c r="AI48" s="42"/>
    </row>
    <row r="49" spans="35:35">
      <c r="AI49" s="42"/>
    </row>
    <row r="50" spans="35:35">
      <c r="AI50" s="42"/>
    </row>
    <row r="51" spans="35:35">
      <c r="AI51" s="42"/>
    </row>
    <row r="52" spans="35:35">
      <c r="AI52" s="42"/>
    </row>
    <row r="53" spans="35:35">
      <c r="AI53" s="42"/>
    </row>
    <row r="54" spans="35:35">
      <c r="AI54" s="42"/>
    </row>
    <row r="55" spans="35:35">
      <c r="AI55" s="42"/>
    </row>
    <row r="56" spans="35:35">
      <c r="AI56" s="42"/>
    </row>
  </sheetData>
  <mergeCells count="2">
    <mergeCell ref="AM14:AQ14"/>
    <mergeCell ref="AR14:AV14"/>
  </mergeCells>
  <dataValidations count="7">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
      <formula1>"P1,P2,P3,P4"</formula1>
    </dataValidation>
    <dataValidation type="list" allowBlank="1" showErrorMessage="1" sqref="W15">
      <formula1>"New,Design,Review (Validation),Review (Dev),Confirmed,Approved,Deprecated,"</formula1>
    </dataValidation>
    <dataValidation type="list" showErrorMessage="1" sqref="X15:Z15">
      <formula1>"TestCase,Folder,Information"</formula1>
    </dataValidation>
    <dataValidation type="whole" allowBlank="1" showErrorMessage="1" sqref="G15 AA15">
      <formula1>-2147483648</formula1>
      <formula2>2147483647</formula2>
    </dataValidation>
    <dataValidation type="list" allowBlank="1" showErrorMessage="1" sqref="AB15:AF15">
      <formula1>"Spec out,Spec changed,Test Case Error,Environment updated,"</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Z810"/>
  <sheetViews>
    <sheetView zoomScale="55" zoomScaleNormal="55" workbookViewId="0">
      <selection activeCell="L24" sqref="L24"/>
    </sheetView>
  </sheetViews>
  <sheetFormatPr defaultRowHeight="19.95"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9.44140625" customWidth="1"/>
    <col min="22" max="22" width="13.88671875" customWidth="1"/>
    <col min="23" max="23" width="13.6640625" customWidth="1"/>
    <col min="24" max="24" width="18.44140625" customWidth="1"/>
    <col min="25" max="25" width="15.88671875" bestFit="1" customWidth="1"/>
    <col min="26" max="26" width="9.88671875" customWidth="1"/>
    <col min="27" max="27" width="21.6640625" bestFit="1" customWidth="1"/>
    <col min="28" max="28" width="16.21875" customWidth="1"/>
    <col min="29" max="29" width="14" customWidth="1"/>
    <col min="30" max="30" width="16.109375" customWidth="1"/>
    <col min="31" max="31" width="15.33203125" customWidth="1"/>
    <col min="32" max="32" width="15.10937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10.88671875" customWidth="1"/>
    <col min="50" max="50" width="8.88671875" customWidth="1"/>
  </cols>
  <sheetData>
    <row r="1" spans="1:52" ht="19.9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c r="AA1" s="465" t="s">
        <v>530</v>
      </c>
      <c r="AB1" s="465" t="s">
        <v>65</v>
      </c>
    </row>
    <row r="2" spans="1:52" ht="19.95" customHeight="1">
      <c r="F2" s="32" t="s">
        <v>56</v>
      </c>
      <c r="G2" s="32">
        <f t="shared" ref="G2:G8" si="0">COUNTIF($AO:$AO,$F2)</f>
        <v>58</v>
      </c>
      <c r="I2" s="44" t="s">
        <v>56</v>
      </c>
      <c r="J2" s="32">
        <f t="shared" ref="J2:J7" si="1">COUNTIF($AP:$AP,$I2)</f>
        <v>761</v>
      </c>
      <c r="L2" s="32" t="s">
        <v>56</v>
      </c>
      <c r="M2" s="32">
        <f t="shared" ref="M2:M8" si="2">COUNTIF($AT:$AT,$L2)</f>
        <v>163</v>
      </c>
      <c r="O2" s="44" t="s">
        <v>56</v>
      </c>
      <c r="P2" s="32">
        <f t="shared" ref="P2:P7" si="3">COUNTIF($AU:$AU,$O2)</f>
        <v>0</v>
      </c>
      <c r="R2" s="44" t="s">
        <v>29</v>
      </c>
      <c r="S2" s="32">
        <f t="shared" ref="S2:S8" si="4">COUNTIF($W:$W,$R2)</f>
        <v>792</v>
      </c>
      <c r="X2" s="159" t="s">
        <v>167</v>
      </c>
      <c r="Y2" s="160">
        <f>COUNTIFS($AZ:$AZ,"="&amp;2)</f>
        <v>0</v>
      </c>
      <c r="AA2" s="32" t="s">
        <v>524</v>
      </c>
      <c r="AB2" s="32">
        <f>COUNTIFS($AE:$AE,AA2,$AO:$AO, $F$4)</f>
        <v>1</v>
      </c>
    </row>
    <row r="3" spans="1:52" ht="19.95" customHeight="1">
      <c r="F3" s="32" t="s">
        <v>61</v>
      </c>
      <c r="G3" s="32">
        <f t="shared" si="0"/>
        <v>1</v>
      </c>
      <c r="I3" s="44" t="s">
        <v>59</v>
      </c>
      <c r="J3" s="32">
        <f t="shared" si="1"/>
        <v>24</v>
      </c>
      <c r="L3" s="32" t="s">
        <v>61</v>
      </c>
      <c r="M3" s="32">
        <f t="shared" si="2"/>
        <v>0</v>
      </c>
      <c r="O3" s="44" t="s">
        <v>59</v>
      </c>
      <c r="P3" s="32">
        <f t="shared" si="3"/>
        <v>0</v>
      </c>
      <c r="R3" s="44" t="s">
        <v>97</v>
      </c>
      <c r="S3" s="32">
        <f t="shared" si="4"/>
        <v>0</v>
      </c>
      <c r="X3" s="159" t="s">
        <v>168</v>
      </c>
      <c r="Y3" s="160">
        <f>COUNTIFS($AZ:$AZ,"="&amp;3)</f>
        <v>0</v>
      </c>
      <c r="AA3" s="32" t="s">
        <v>523</v>
      </c>
      <c r="AB3" s="32">
        <f>COUNTIFS($AE:$AE,AA3,$AO:$AO, $F$4)</f>
        <v>0</v>
      </c>
    </row>
    <row r="4" spans="1:52" ht="19.95" customHeight="1">
      <c r="F4" s="32" t="s">
        <v>58</v>
      </c>
      <c r="G4" s="32">
        <f>COUNTIF($AO:$AO,$F4)</f>
        <v>1</v>
      </c>
      <c r="I4" s="44" t="s">
        <v>66</v>
      </c>
      <c r="J4" s="32">
        <f t="shared" si="1"/>
        <v>2</v>
      </c>
      <c r="L4" s="32" t="s">
        <v>58</v>
      </c>
      <c r="M4" s="32">
        <f t="shared" si="2"/>
        <v>0</v>
      </c>
      <c r="O4" s="44" t="s">
        <v>66</v>
      </c>
      <c r="P4" s="32">
        <f t="shared" si="3"/>
        <v>0</v>
      </c>
      <c r="R4" s="44" t="s">
        <v>98</v>
      </c>
      <c r="S4" s="32">
        <f t="shared" si="4"/>
        <v>0</v>
      </c>
      <c r="U4" s="158" t="s">
        <v>525</v>
      </c>
      <c r="V4" s="158" t="s">
        <v>65</v>
      </c>
      <c r="X4" s="159" t="s">
        <v>169</v>
      </c>
      <c r="Y4" s="160">
        <f>COUNTIFS($AZ:$AZ,"="&amp;4)</f>
        <v>345</v>
      </c>
    </row>
    <row r="5" spans="1:52" ht="19.95" customHeight="1">
      <c r="F5" s="32" t="s">
        <v>63</v>
      </c>
      <c r="G5" s="32">
        <f t="shared" si="0"/>
        <v>717</v>
      </c>
      <c r="I5" s="32" t="s">
        <v>34</v>
      </c>
      <c r="J5" s="32">
        <f t="shared" si="1"/>
        <v>0</v>
      </c>
      <c r="L5" s="32" t="s">
        <v>63</v>
      </c>
      <c r="M5" s="32">
        <f t="shared" si="2"/>
        <v>12</v>
      </c>
      <c r="O5" s="32" t="s">
        <v>34</v>
      </c>
      <c r="P5" s="32">
        <f t="shared" si="3"/>
        <v>0</v>
      </c>
      <c r="R5" s="44" t="s">
        <v>35</v>
      </c>
      <c r="S5" s="32">
        <f t="shared" si="4"/>
        <v>0</v>
      </c>
      <c r="U5" s="32" t="s">
        <v>208</v>
      </c>
      <c r="V5" s="32">
        <f>COUNTIF($AE:$AE,U5)</f>
        <v>608</v>
      </c>
      <c r="X5" s="159" t="s">
        <v>170</v>
      </c>
      <c r="Y5" s="160">
        <f>COUNTIFS($AZ:$AZ,"="&amp;5)</f>
        <v>440</v>
      </c>
    </row>
    <row r="6" spans="1:52" ht="19.95" customHeight="1">
      <c r="F6" s="32" t="s">
        <v>55</v>
      </c>
      <c r="G6" s="32">
        <f t="shared" si="0"/>
        <v>0</v>
      </c>
      <c r="I6" s="32" t="s">
        <v>60</v>
      </c>
      <c r="J6" s="32">
        <f t="shared" si="1"/>
        <v>0</v>
      </c>
      <c r="L6" s="32" t="s">
        <v>55</v>
      </c>
      <c r="M6" s="32">
        <f t="shared" si="2"/>
        <v>0</v>
      </c>
      <c r="O6" s="32" t="s">
        <v>60</v>
      </c>
      <c r="P6" s="32">
        <f t="shared" si="3"/>
        <v>0</v>
      </c>
      <c r="R6" s="32" t="s">
        <v>99</v>
      </c>
      <c r="S6" s="32">
        <f t="shared" si="4"/>
        <v>0</v>
      </c>
      <c r="U6" s="32" t="s">
        <v>309</v>
      </c>
      <c r="V6" s="32">
        <f>COUNTIF($AE:$AE,U6)</f>
        <v>170</v>
      </c>
      <c r="X6" s="159" t="s">
        <v>171</v>
      </c>
      <c r="Y6" s="160">
        <f>COUNTIFS($AZ:$AZ,"="&amp;6)</f>
        <v>1</v>
      </c>
    </row>
    <row r="7" spans="1:52" ht="19.95" customHeight="1">
      <c r="F7" s="32" t="s">
        <v>57</v>
      </c>
      <c r="G7" s="32">
        <f t="shared" si="0"/>
        <v>0</v>
      </c>
      <c r="I7" s="32" t="s">
        <v>62</v>
      </c>
      <c r="J7" s="32">
        <f t="shared" si="1"/>
        <v>0</v>
      </c>
      <c r="L7" s="32" t="s">
        <v>57</v>
      </c>
      <c r="M7" s="32">
        <f t="shared" si="2"/>
        <v>0</v>
      </c>
      <c r="O7" s="32" t="s">
        <v>62</v>
      </c>
      <c r="P7" s="32">
        <f t="shared" si="3"/>
        <v>0</v>
      </c>
      <c r="R7" s="32" t="s">
        <v>56</v>
      </c>
      <c r="S7" s="32">
        <f t="shared" si="4"/>
        <v>0</v>
      </c>
      <c r="U7" s="32" t="s">
        <v>195</v>
      </c>
      <c r="V7" s="32">
        <f>COUNTIF($AE:$AE,U7)</f>
        <v>17</v>
      </c>
      <c r="X7" s="159" t="s">
        <v>172</v>
      </c>
      <c r="Y7" s="160">
        <f>COUNTIFS($AZ:$AZ,"="&amp;7)</f>
        <v>0</v>
      </c>
    </row>
    <row r="8" spans="1:52" ht="19.95" customHeight="1">
      <c r="F8" s="32" t="s">
        <v>59</v>
      </c>
      <c r="G8" s="32">
        <f t="shared" si="0"/>
        <v>18</v>
      </c>
      <c r="I8" s="32"/>
      <c r="J8" s="32"/>
      <c r="L8" s="32" t="s">
        <v>59</v>
      </c>
      <c r="M8" s="32">
        <f t="shared" si="2"/>
        <v>0</v>
      </c>
      <c r="O8" s="32"/>
      <c r="P8" s="32"/>
      <c r="R8" s="32" t="s">
        <v>81</v>
      </c>
      <c r="S8" s="32">
        <f t="shared" si="4"/>
        <v>3</v>
      </c>
      <c r="X8" s="159" t="s">
        <v>173</v>
      </c>
      <c r="Y8" s="160">
        <f>COUNTIFS($AZ:$AZ,"="&amp;8)</f>
        <v>9</v>
      </c>
    </row>
    <row r="9" spans="1:52" ht="19.95" customHeight="1">
      <c r="F9" s="45" t="s">
        <v>67</v>
      </c>
      <c r="G9" s="46">
        <f>COUNTIFS($AC:$AC,"New_TC")</f>
        <v>795</v>
      </c>
      <c r="I9" s="45" t="s">
        <v>100</v>
      </c>
      <c r="J9" s="46">
        <f>COUNTIFS($AC:$AC,"Reuse_Org")</f>
        <v>0</v>
      </c>
      <c r="L9" s="45"/>
      <c r="M9" s="46"/>
      <c r="O9" s="45" t="s">
        <v>101</v>
      </c>
      <c r="P9" s="46">
        <f>COUNTIFS($AC:$AC,"Reuse_Modify")</f>
        <v>0</v>
      </c>
      <c r="R9" s="32"/>
      <c r="S9" s="32"/>
      <c r="X9" s="159" t="s">
        <v>174</v>
      </c>
      <c r="Y9" s="160">
        <f>COUNTIFS($AZ:$AZ,"="&amp;9)</f>
        <v>0</v>
      </c>
    </row>
    <row r="10" spans="1:52" ht="19.95" customHeight="1">
      <c r="F10" s="45" t="s">
        <v>32</v>
      </c>
      <c r="G10" s="46">
        <f>SUM(G2:G8)</f>
        <v>795</v>
      </c>
      <c r="I10" s="45" t="s">
        <v>70</v>
      </c>
      <c r="J10" s="46">
        <f>SUM(J2:J7)</f>
        <v>787</v>
      </c>
      <c r="L10" s="45" t="s">
        <v>32</v>
      </c>
      <c r="M10" s="46">
        <f>SUM(M2:M8)</f>
        <v>175</v>
      </c>
      <c r="O10" s="45" t="s">
        <v>70</v>
      </c>
      <c r="P10" s="46">
        <f>SUM(P2:P7)</f>
        <v>0</v>
      </c>
      <c r="R10" s="45" t="s">
        <v>70</v>
      </c>
      <c r="S10" s="46">
        <f>SUM(S2:S9)</f>
        <v>795</v>
      </c>
      <c r="X10" s="159" t="s">
        <v>175</v>
      </c>
      <c r="Y10" s="160">
        <f>COUNTIFS($AZ:$AZ,"="&amp;10)</f>
        <v>0</v>
      </c>
    </row>
    <row r="11" spans="1:52" ht="19.95" customHeight="1">
      <c r="X11" s="159" t="s">
        <v>176</v>
      </c>
      <c r="Y11" s="160">
        <f>COUNTIFS($AZ:$AZ,"="&amp;11)</f>
        <v>0</v>
      </c>
    </row>
    <row r="12" spans="1:52" ht="19.95" customHeight="1">
      <c r="E12" s="410" t="s">
        <v>3344</v>
      </c>
      <c r="X12" s="159" t="s">
        <v>177</v>
      </c>
      <c r="Y12" s="160">
        <f>COUNTIFS($AZ:$AZ,"="&amp;12)</f>
        <v>0</v>
      </c>
    </row>
    <row r="13" spans="1:52" ht="19.95" customHeight="1">
      <c r="D13" s="41"/>
      <c r="E13" s="39" t="s">
        <v>3345</v>
      </c>
      <c r="M13" t="s">
        <v>202</v>
      </c>
      <c r="N13">
        <f>SUMPRODUCT(1/COUNTIF(N16:N123, N16:N123))</f>
        <v>82.000000000000014</v>
      </c>
    </row>
    <row r="14" spans="1:52" ht="19.95"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147" t="s">
        <v>163</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9.95" customHeight="1">
      <c r="E15" s="59"/>
      <c r="F15" s="123"/>
      <c r="G15" s="61"/>
      <c r="H15" s="46" t="s">
        <v>161</v>
      </c>
      <c r="I15" s="46"/>
      <c r="J15" s="46"/>
      <c r="K15" s="46"/>
      <c r="L15" s="46"/>
      <c r="M15" s="46" t="s">
        <v>0</v>
      </c>
      <c r="N15" s="46" t="s">
        <v>0</v>
      </c>
      <c r="O15" s="46" t="s">
        <v>0</v>
      </c>
      <c r="P15" s="46" t="s">
        <v>0</v>
      </c>
      <c r="Q15" s="46" t="s">
        <v>0</v>
      </c>
      <c r="R15" s="46" t="s">
        <v>0</v>
      </c>
      <c r="S15" s="46" t="s">
        <v>140</v>
      </c>
      <c r="T15" s="46" t="s">
        <v>0</v>
      </c>
      <c r="U15" s="46" t="s">
        <v>0</v>
      </c>
      <c r="V15" s="46" t="s">
        <v>0</v>
      </c>
      <c r="W15" s="46" t="s">
        <v>151</v>
      </c>
      <c r="X15" s="46" t="s">
        <v>152</v>
      </c>
      <c r="Y15" s="46"/>
      <c r="Z15" s="46"/>
      <c r="AA15" s="46" t="s">
        <v>0</v>
      </c>
      <c r="AB15" s="46" t="s">
        <v>0</v>
      </c>
      <c r="AC15" s="46"/>
      <c r="AD15" s="46"/>
      <c r="AE15" s="46"/>
      <c r="AF15" s="46"/>
      <c r="AG15" s="62"/>
      <c r="AH15" s="62"/>
      <c r="AI15" s="62"/>
      <c r="AJ15" s="62"/>
      <c r="AK15" s="62"/>
      <c r="AL15" s="62"/>
      <c r="AM15" s="63" t="s">
        <v>36</v>
      </c>
      <c r="AN15" s="64" t="s">
        <v>96</v>
      </c>
      <c r="AO15" s="64" t="s">
        <v>52</v>
      </c>
      <c r="AP15" s="64" t="s">
        <v>53</v>
      </c>
      <c r="AQ15" s="63" t="s">
        <v>51</v>
      </c>
      <c r="AR15" s="65" t="s">
        <v>36</v>
      </c>
      <c r="AS15" s="65" t="s">
        <v>96</v>
      </c>
      <c r="AT15" s="66" t="s">
        <v>54</v>
      </c>
      <c r="AU15" s="66" t="s">
        <v>53</v>
      </c>
      <c r="AV15" s="65" t="s">
        <v>51</v>
      </c>
      <c r="AW15" s="153" t="s">
        <v>150</v>
      </c>
      <c r="AX15" s="157" t="s">
        <v>164</v>
      </c>
      <c r="AY15" s="157" t="s">
        <v>165</v>
      </c>
      <c r="AZ15" s="153" t="s">
        <v>162</v>
      </c>
    </row>
    <row r="16" spans="1:52" ht="19.95" customHeight="1">
      <c r="E16" s="155"/>
      <c r="F16" s="76"/>
      <c r="G16" s="300"/>
      <c r="H16" s="513" t="s">
        <v>533</v>
      </c>
      <c r="I16" s="90" t="s">
        <v>1932</v>
      </c>
      <c r="J16" s="90" t="s">
        <v>2684</v>
      </c>
      <c r="K16" s="103"/>
      <c r="L16" s="103"/>
      <c r="M16" s="103"/>
      <c r="N16" s="54">
        <v>15248761</v>
      </c>
      <c r="O16" s="54" t="s">
        <v>3304</v>
      </c>
      <c r="P16" s="103"/>
      <c r="Q16" s="90" t="s">
        <v>1318</v>
      </c>
      <c r="R16" s="90" t="s">
        <v>1838</v>
      </c>
      <c r="S16" s="301"/>
      <c r="T16" s="301"/>
      <c r="U16" s="103"/>
      <c r="V16" s="103"/>
      <c r="W16" s="301" t="s">
        <v>29</v>
      </c>
      <c r="X16" s="103"/>
      <c r="Y16" s="103"/>
      <c r="Z16" s="103"/>
      <c r="AA16" s="103"/>
      <c r="AB16" s="103"/>
      <c r="AC16" s="76" t="s">
        <v>141</v>
      </c>
      <c r="AD16" s="155"/>
      <c r="AE16" s="332" t="s">
        <v>208</v>
      </c>
      <c r="AF16" s="332">
        <v>43944</v>
      </c>
      <c r="AG16" s="116"/>
      <c r="AH16" s="116"/>
      <c r="AI16" s="116"/>
      <c r="AJ16" s="116"/>
      <c r="AK16" s="116"/>
      <c r="AL16" s="116"/>
      <c r="AM16" s="54" t="s">
        <v>209</v>
      </c>
      <c r="AN16" s="332">
        <v>43962</v>
      </c>
      <c r="AO16" s="54" t="s">
        <v>63</v>
      </c>
      <c r="AP16" s="54" t="s">
        <v>56</v>
      </c>
      <c r="AQ16" s="54" t="s">
        <v>210</v>
      </c>
      <c r="AR16" s="54" t="s">
        <v>195</v>
      </c>
      <c r="AS16" s="332">
        <v>43964</v>
      </c>
      <c r="AT16" s="54" t="s">
        <v>56</v>
      </c>
      <c r="AU16" s="54"/>
      <c r="AV16" s="54"/>
      <c r="AW16" s="140"/>
      <c r="AX16" s="32"/>
      <c r="AY16" s="32"/>
      <c r="AZ16" s="32">
        <f>MONTH(AF16)</f>
        <v>4</v>
      </c>
    </row>
    <row r="17" spans="5:52" ht="19.95" customHeight="1">
      <c r="E17" s="155"/>
      <c r="F17" s="76"/>
      <c r="G17" s="300"/>
      <c r="H17" s="513" t="s">
        <v>534</v>
      </c>
      <c r="I17" s="90" t="s">
        <v>1933</v>
      </c>
      <c r="J17" s="90" t="s">
        <v>2685</v>
      </c>
      <c r="K17" s="103"/>
      <c r="L17" s="103"/>
      <c r="M17" s="103"/>
      <c r="N17" s="54">
        <v>15248762</v>
      </c>
      <c r="O17" s="54" t="s">
        <v>3304</v>
      </c>
      <c r="P17" s="103"/>
      <c r="Q17" s="90" t="s">
        <v>1319</v>
      </c>
      <c r="R17" s="90" t="s">
        <v>1838</v>
      </c>
      <c r="S17" s="301"/>
      <c r="T17" s="301"/>
      <c r="U17" s="103"/>
      <c r="V17" s="103"/>
      <c r="W17" s="301" t="s">
        <v>29</v>
      </c>
      <c r="X17" s="103"/>
      <c r="Y17" s="103"/>
      <c r="Z17" s="103"/>
      <c r="AA17" s="103"/>
      <c r="AB17" s="103"/>
      <c r="AC17" s="76" t="s">
        <v>141</v>
      </c>
      <c r="AD17" s="155"/>
      <c r="AE17" s="332" t="s">
        <v>208</v>
      </c>
      <c r="AF17" s="332">
        <v>43944</v>
      </c>
      <c r="AG17" s="116"/>
      <c r="AH17" s="116"/>
      <c r="AI17" s="116"/>
      <c r="AJ17" s="116"/>
      <c r="AK17" s="116"/>
      <c r="AL17" s="116"/>
      <c r="AM17" s="54" t="s">
        <v>209</v>
      </c>
      <c r="AN17" s="332">
        <v>43962</v>
      </c>
      <c r="AO17" s="54" t="s">
        <v>63</v>
      </c>
      <c r="AP17" s="54" t="s">
        <v>56</v>
      </c>
      <c r="AQ17" s="54" t="s">
        <v>210</v>
      </c>
      <c r="AR17" s="54"/>
      <c r="AS17" s="54"/>
      <c r="AT17" s="54"/>
      <c r="AU17" s="54"/>
      <c r="AV17" s="54"/>
      <c r="AW17" s="140"/>
      <c r="AX17" s="32"/>
      <c r="AY17" s="32"/>
      <c r="AZ17" s="32">
        <f t="shared" ref="AZ17:AZ80" si="5">MONTH(AF17)</f>
        <v>4</v>
      </c>
    </row>
    <row r="18" spans="5:52" ht="19.95" customHeight="1">
      <c r="E18" s="155"/>
      <c r="F18" s="76"/>
      <c r="G18" s="300"/>
      <c r="H18" s="513" t="s">
        <v>535</v>
      </c>
      <c r="I18" s="90" t="s">
        <v>1934</v>
      </c>
      <c r="J18" s="90" t="s">
        <v>2686</v>
      </c>
      <c r="K18" s="103"/>
      <c r="L18" s="103"/>
      <c r="M18" s="103"/>
      <c r="N18" s="54">
        <v>15248763</v>
      </c>
      <c r="O18" s="54" t="s">
        <v>3304</v>
      </c>
      <c r="P18" s="103"/>
      <c r="Q18" s="90" t="s">
        <v>1320</v>
      </c>
      <c r="R18" s="90" t="s">
        <v>1838</v>
      </c>
      <c r="S18" s="301"/>
      <c r="T18" s="301"/>
      <c r="U18" s="103"/>
      <c r="V18" s="103"/>
      <c r="W18" s="301" t="s">
        <v>29</v>
      </c>
      <c r="X18" s="103"/>
      <c r="Y18" s="103"/>
      <c r="Z18" s="103"/>
      <c r="AA18" s="103"/>
      <c r="AB18" s="103"/>
      <c r="AC18" s="76" t="s">
        <v>141</v>
      </c>
      <c r="AD18" s="85"/>
      <c r="AE18" s="332" t="s">
        <v>208</v>
      </c>
      <c r="AF18" s="332">
        <v>43944</v>
      </c>
      <c r="AG18" s="116"/>
      <c r="AH18" s="116"/>
      <c r="AI18" s="116"/>
      <c r="AJ18" s="116"/>
      <c r="AK18" s="116"/>
      <c r="AL18" s="116"/>
      <c r="AM18" s="54" t="s">
        <v>209</v>
      </c>
      <c r="AN18" s="332">
        <v>43962</v>
      </c>
      <c r="AO18" s="54" t="s">
        <v>63</v>
      </c>
      <c r="AP18" s="54" t="s">
        <v>56</v>
      </c>
      <c r="AQ18" s="54" t="s">
        <v>210</v>
      </c>
      <c r="AR18" s="54"/>
      <c r="AS18" s="54"/>
      <c r="AT18" s="54"/>
      <c r="AU18" s="54"/>
      <c r="AV18" s="54"/>
      <c r="AW18" s="140"/>
      <c r="AX18" s="32"/>
      <c r="AY18" s="32"/>
      <c r="AZ18" s="32">
        <f t="shared" si="5"/>
        <v>4</v>
      </c>
    </row>
    <row r="19" spans="5:52" ht="19.95" customHeight="1">
      <c r="E19" s="155"/>
      <c r="F19" s="76"/>
      <c r="G19" s="300"/>
      <c r="H19" s="513" t="s">
        <v>536</v>
      </c>
      <c r="I19" s="90" t="s">
        <v>1935</v>
      </c>
      <c r="J19" s="90" t="s">
        <v>2687</v>
      </c>
      <c r="K19" s="103"/>
      <c r="L19" s="103"/>
      <c r="M19" s="103"/>
      <c r="N19" s="54">
        <v>15248764</v>
      </c>
      <c r="O19" s="54" t="s">
        <v>3304</v>
      </c>
      <c r="P19" s="103"/>
      <c r="Q19" s="90" t="s">
        <v>1321</v>
      </c>
      <c r="R19" s="90" t="s">
        <v>1838</v>
      </c>
      <c r="S19" s="301"/>
      <c r="T19" s="301"/>
      <c r="U19" s="103"/>
      <c r="V19" s="103"/>
      <c r="W19" s="301" t="s">
        <v>29</v>
      </c>
      <c r="X19" s="103"/>
      <c r="Y19" s="103"/>
      <c r="Z19" s="103"/>
      <c r="AA19" s="103"/>
      <c r="AB19" s="103"/>
      <c r="AC19" s="76" t="s">
        <v>141</v>
      </c>
      <c r="AD19" s="85"/>
      <c r="AE19" s="332" t="s">
        <v>208</v>
      </c>
      <c r="AF19" s="332">
        <v>43944</v>
      </c>
      <c r="AG19" s="116"/>
      <c r="AH19" s="116"/>
      <c r="AI19" s="116"/>
      <c r="AJ19" s="116"/>
      <c r="AK19" s="116"/>
      <c r="AL19" s="116"/>
      <c r="AM19" s="54" t="s">
        <v>209</v>
      </c>
      <c r="AN19" s="332">
        <v>43962</v>
      </c>
      <c r="AO19" s="54" t="s">
        <v>63</v>
      </c>
      <c r="AP19" s="54" t="s">
        <v>56</v>
      </c>
      <c r="AQ19" s="54" t="s">
        <v>210</v>
      </c>
      <c r="AR19" s="54"/>
      <c r="AS19" s="54"/>
      <c r="AT19" s="54"/>
      <c r="AU19" s="54"/>
      <c r="AV19" s="54"/>
      <c r="AW19" s="140"/>
      <c r="AX19" s="32"/>
      <c r="AY19" s="32"/>
      <c r="AZ19" s="32">
        <f t="shared" si="5"/>
        <v>4</v>
      </c>
    </row>
    <row r="20" spans="5:52" ht="19.95" customHeight="1">
      <c r="E20" s="85"/>
      <c r="F20" s="76"/>
      <c r="G20" s="300"/>
      <c r="H20" s="513" t="s">
        <v>537</v>
      </c>
      <c r="I20" s="90" t="s">
        <v>1936</v>
      </c>
      <c r="J20" s="90" t="s">
        <v>2688</v>
      </c>
      <c r="K20" s="103"/>
      <c r="L20" s="103"/>
      <c r="M20" s="103"/>
      <c r="N20" s="54">
        <v>15248765</v>
      </c>
      <c r="O20" s="54" t="s">
        <v>3304</v>
      </c>
      <c r="P20" s="103"/>
      <c r="Q20" s="90" t="s">
        <v>1322</v>
      </c>
      <c r="R20" s="90" t="s">
        <v>1839</v>
      </c>
      <c r="S20" s="302"/>
      <c r="T20" s="302"/>
      <c r="U20" s="103"/>
      <c r="V20" s="103"/>
      <c r="W20" s="301" t="s">
        <v>29</v>
      </c>
      <c r="X20" s="103"/>
      <c r="Y20" s="103"/>
      <c r="Z20" s="103"/>
      <c r="AA20" s="103"/>
      <c r="AB20" s="103"/>
      <c r="AC20" s="76" t="s">
        <v>141</v>
      </c>
      <c r="AD20" s="85"/>
      <c r="AE20" s="332" t="s">
        <v>208</v>
      </c>
      <c r="AF20" s="332">
        <v>43944</v>
      </c>
      <c r="AG20" s="116"/>
      <c r="AH20" s="116"/>
      <c r="AI20" s="116"/>
      <c r="AJ20" s="116"/>
      <c r="AK20" s="116"/>
      <c r="AL20" s="116"/>
      <c r="AM20" s="54" t="s">
        <v>209</v>
      </c>
      <c r="AN20" s="332">
        <v>43962</v>
      </c>
      <c r="AO20" s="54" t="s">
        <v>63</v>
      </c>
      <c r="AP20" s="54" t="s">
        <v>56</v>
      </c>
      <c r="AQ20" s="54" t="s">
        <v>210</v>
      </c>
      <c r="AR20" s="54" t="s">
        <v>195</v>
      </c>
      <c r="AS20" s="332">
        <v>43964</v>
      </c>
      <c r="AT20" s="54" t="s">
        <v>56</v>
      </c>
      <c r="AU20" s="54"/>
      <c r="AV20" s="54"/>
      <c r="AW20" s="140"/>
      <c r="AX20" s="32"/>
      <c r="AY20" s="32"/>
      <c r="AZ20" s="32">
        <f t="shared" si="5"/>
        <v>4</v>
      </c>
    </row>
    <row r="21" spans="5:52" ht="19.95" customHeight="1">
      <c r="E21" s="85"/>
      <c r="F21" s="76"/>
      <c r="G21" s="300"/>
      <c r="H21" s="513" t="s">
        <v>538</v>
      </c>
      <c r="I21" s="90" t="s">
        <v>1937</v>
      </c>
      <c r="J21" s="90" t="s">
        <v>2688</v>
      </c>
      <c r="K21" s="103"/>
      <c r="L21" s="103"/>
      <c r="M21" s="103"/>
      <c r="N21" s="54">
        <v>15248765</v>
      </c>
      <c r="O21" s="54" t="s">
        <v>3304</v>
      </c>
      <c r="P21" s="103"/>
      <c r="Q21" s="90" t="s">
        <v>1323</v>
      </c>
      <c r="R21" s="90" t="s">
        <v>1839</v>
      </c>
      <c r="S21" s="302"/>
      <c r="T21" s="302"/>
      <c r="U21" s="103"/>
      <c r="V21" s="103"/>
      <c r="W21" s="301" t="s">
        <v>29</v>
      </c>
      <c r="X21" s="103"/>
      <c r="Y21" s="103"/>
      <c r="Z21" s="103"/>
      <c r="AA21" s="103"/>
      <c r="AB21" s="103"/>
      <c r="AC21" s="76" t="s">
        <v>141</v>
      </c>
      <c r="AD21" s="85"/>
      <c r="AE21" s="332" t="s">
        <v>208</v>
      </c>
      <c r="AF21" s="332">
        <v>43944</v>
      </c>
      <c r="AG21" s="116"/>
      <c r="AH21" s="116"/>
      <c r="AI21" s="116"/>
      <c r="AJ21" s="116"/>
      <c r="AK21" s="116"/>
      <c r="AL21" s="116"/>
      <c r="AM21" s="54" t="s">
        <v>209</v>
      </c>
      <c r="AN21" s="332">
        <v>43962</v>
      </c>
      <c r="AO21" s="54" t="s">
        <v>63</v>
      </c>
      <c r="AP21" s="54" t="s">
        <v>56</v>
      </c>
      <c r="AQ21" s="54" t="s">
        <v>210</v>
      </c>
      <c r="AR21" s="54" t="s">
        <v>195</v>
      </c>
      <c r="AS21" s="332">
        <v>43964</v>
      </c>
      <c r="AT21" s="54" t="s">
        <v>56</v>
      </c>
      <c r="AU21" s="54"/>
      <c r="AV21" s="54"/>
      <c r="AW21" s="140"/>
      <c r="AX21" s="32"/>
      <c r="AY21" s="32"/>
      <c r="AZ21" s="32">
        <f t="shared" si="5"/>
        <v>4</v>
      </c>
    </row>
    <row r="22" spans="5:52" ht="19.95" customHeight="1">
      <c r="E22" s="85"/>
      <c r="F22" s="76"/>
      <c r="G22" s="300"/>
      <c r="H22" s="513" t="s">
        <v>539</v>
      </c>
      <c r="I22" s="90" t="s">
        <v>1938</v>
      </c>
      <c r="J22" s="90" t="s">
        <v>2689</v>
      </c>
      <c r="K22" s="103"/>
      <c r="L22" s="103"/>
      <c r="M22" s="103"/>
      <c r="N22" s="54">
        <v>15248766</v>
      </c>
      <c r="O22" s="54" t="s">
        <v>3304</v>
      </c>
      <c r="P22" s="103"/>
      <c r="Q22" s="90" t="s">
        <v>1324</v>
      </c>
      <c r="R22" s="90" t="s">
        <v>1840</v>
      </c>
      <c r="S22" s="304"/>
      <c r="T22" s="304"/>
      <c r="U22" s="103"/>
      <c r="V22" s="103"/>
      <c r="W22" s="301" t="s">
        <v>29</v>
      </c>
      <c r="X22" s="103"/>
      <c r="Y22" s="103"/>
      <c r="Z22" s="103"/>
      <c r="AA22" s="103"/>
      <c r="AB22" s="103"/>
      <c r="AC22" s="76" t="s">
        <v>141</v>
      </c>
      <c r="AD22" s="85"/>
      <c r="AE22" s="332" t="s">
        <v>208</v>
      </c>
      <c r="AF22" s="332">
        <v>43944</v>
      </c>
      <c r="AG22" s="116"/>
      <c r="AH22" s="116"/>
      <c r="AI22" s="116"/>
      <c r="AJ22" s="116"/>
      <c r="AK22" s="116"/>
      <c r="AL22" s="116"/>
      <c r="AM22" s="54" t="s">
        <v>209</v>
      </c>
      <c r="AN22" s="332">
        <v>43962</v>
      </c>
      <c r="AO22" s="54" t="s">
        <v>63</v>
      </c>
      <c r="AP22" s="54" t="s">
        <v>56</v>
      </c>
      <c r="AQ22" s="54" t="s">
        <v>210</v>
      </c>
      <c r="AR22" s="54" t="s">
        <v>195</v>
      </c>
      <c r="AS22" s="332">
        <v>43964</v>
      </c>
      <c r="AT22" s="54" t="s">
        <v>56</v>
      </c>
      <c r="AU22" s="54"/>
      <c r="AV22" s="54"/>
      <c r="AW22" s="140"/>
      <c r="AX22" s="32"/>
      <c r="AY22" s="32"/>
      <c r="AZ22" s="32">
        <f t="shared" si="5"/>
        <v>4</v>
      </c>
    </row>
    <row r="23" spans="5:52" ht="19.95" customHeight="1">
      <c r="E23" s="85"/>
      <c r="F23" s="91"/>
      <c r="G23" s="300"/>
      <c r="H23" s="513" t="s">
        <v>540</v>
      </c>
      <c r="I23" s="90" t="s">
        <v>1939</v>
      </c>
      <c r="J23" s="90" t="s">
        <v>2689</v>
      </c>
      <c r="K23" s="103"/>
      <c r="L23" s="103"/>
      <c r="M23" s="103"/>
      <c r="N23" s="54">
        <v>15248766</v>
      </c>
      <c r="O23" s="54" t="s">
        <v>3304</v>
      </c>
      <c r="P23" s="103"/>
      <c r="Q23" s="90" t="s">
        <v>1324</v>
      </c>
      <c r="R23" s="90" t="s">
        <v>1840</v>
      </c>
      <c r="S23" s="304"/>
      <c r="T23" s="304"/>
      <c r="U23" s="103"/>
      <c r="V23" s="103"/>
      <c r="W23" s="301" t="s">
        <v>29</v>
      </c>
      <c r="X23" s="103"/>
      <c r="Y23" s="103"/>
      <c r="Z23" s="103"/>
      <c r="AA23" s="103"/>
      <c r="AB23" s="103"/>
      <c r="AC23" s="76" t="s">
        <v>141</v>
      </c>
      <c r="AD23" s="85"/>
      <c r="AE23" s="332" t="s">
        <v>208</v>
      </c>
      <c r="AF23" s="332">
        <v>43944</v>
      </c>
      <c r="AG23" s="116"/>
      <c r="AH23" s="116"/>
      <c r="AI23" s="116"/>
      <c r="AJ23" s="116"/>
      <c r="AK23" s="116"/>
      <c r="AL23" s="116"/>
      <c r="AM23" s="54" t="s">
        <v>209</v>
      </c>
      <c r="AN23" s="332">
        <v>43962</v>
      </c>
      <c r="AO23" s="54" t="s">
        <v>63</v>
      </c>
      <c r="AP23" s="54" t="s">
        <v>56</v>
      </c>
      <c r="AQ23" s="54" t="s">
        <v>210</v>
      </c>
      <c r="AR23" s="54" t="s">
        <v>195</v>
      </c>
      <c r="AS23" s="332">
        <v>43964</v>
      </c>
      <c r="AT23" s="54" t="s">
        <v>56</v>
      </c>
      <c r="AU23" s="54"/>
      <c r="AV23" s="54"/>
      <c r="AW23" s="140"/>
      <c r="AX23" s="32"/>
      <c r="AY23" s="32"/>
      <c r="AZ23" s="32">
        <f t="shared" si="5"/>
        <v>4</v>
      </c>
    </row>
    <row r="24" spans="5:52" ht="19.95" customHeight="1">
      <c r="E24" s="85"/>
      <c r="F24" s="91"/>
      <c r="G24" s="300"/>
      <c r="H24" s="513" t="s">
        <v>541</v>
      </c>
      <c r="I24" s="90" t="s">
        <v>1940</v>
      </c>
      <c r="J24" s="90" t="s">
        <v>2690</v>
      </c>
      <c r="K24" s="103"/>
      <c r="L24" s="103"/>
      <c r="M24" s="103"/>
      <c r="N24" s="54">
        <v>15248767</v>
      </c>
      <c r="O24" s="54" t="s">
        <v>3304</v>
      </c>
      <c r="P24" s="103"/>
      <c r="Q24" s="90" t="s">
        <v>1325</v>
      </c>
      <c r="R24" s="90" t="s">
        <v>1841</v>
      </c>
      <c r="S24" s="301"/>
      <c r="T24" s="301"/>
      <c r="U24" s="103"/>
      <c r="V24" s="103"/>
      <c r="W24" s="301" t="s">
        <v>29</v>
      </c>
      <c r="X24" s="103"/>
      <c r="Y24" s="103"/>
      <c r="Z24" s="103"/>
      <c r="AA24" s="103"/>
      <c r="AB24" s="103"/>
      <c r="AC24" s="76" t="s">
        <v>141</v>
      </c>
      <c r="AD24" s="85"/>
      <c r="AE24" s="332" t="s">
        <v>208</v>
      </c>
      <c r="AF24" s="332">
        <v>43944</v>
      </c>
      <c r="AG24" s="116"/>
      <c r="AH24" s="116"/>
      <c r="AI24" s="116"/>
      <c r="AJ24" s="116"/>
      <c r="AK24" s="116"/>
      <c r="AL24" s="116"/>
      <c r="AM24" s="54" t="s">
        <v>209</v>
      </c>
      <c r="AN24" s="332">
        <v>43962</v>
      </c>
      <c r="AO24" s="54" t="s">
        <v>63</v>
      </c>
      <c r="AP24" s="54" t="s">
        <v>56</v>
      </c>
      <c r="AQ24" s="54" t="s">
        <v>210</v>
      </c>
      <c r="AR24" s="54"/>
      <c r="AS24" s="54"/>
      <c r="AT24" s="54"/>
      <c r="AU24" s="54"/>
      <c r="AV24" s="54"/>
      <c r="AW24" s="140"/>
      <c r="AX24" s="32"/>
      <c r="AY24" s="32"/>
      <c r="AZ24" s="32">
        <f t="shared" si="5"/>
        <v>4</v>
      </c>
    </row>
    <row r="25" spans="5:52" ht="19.95" customHeight="1">
      <c r="E25" s="85"/>
      <c r="F25" s="91"/>
      <c r="G25" s="300"/>
      <c r="H25" s="513" t="s">
        <v>542</v>
      </c>
      <c r="I25" s="90" t="s">
        <v>1941</v>
      </c>
      <c r="J25" s="90" t="s">
        <v>2691</v>
      </c>
      <c r="K25" s="103"/>
      <c r="L25" s="103"/>
      <c r="M25" s="103"/>
      <c r="N25" s="54">
        <v>15248768</v>
      </c>
      <c r="O25" s="54" t="s">
        <v>3304</v>
      </c>
      <c r="P25" s="103"/>
      <c r="Q25" s="90" t="s">
        <v>1326</v>
      </c>
      <c r="R25" s="90" t="s">
        <v>1841</v>
      </c>
      <c r="S25" s="304"/>
      <c r="T25" s="304"/>
      <c r="U25" s="103"/>
      <c r="V25" s="103"/>
      <c r="W25" s="301" t="s">
        <v>29</v>
      </c>
      <c r="X25" s="103"/>
      <c r="Y25" s="103"/>
      <c r="Z25" s="103"/>
      <c r="AA25" s="103"/>
      <c r="AB25" s="103"/>
      <c r="AC25" s="76" t="s">
        <v>141</v>
      </c>
      <c r="AD25" s="85"/>
      <c r="AE25" s="332" t="s">
        <v>208</v>
      </c>
      <c r="AF25" s="332">
        <v>43944</v>
      </c>
      <c r="AG25" s="116"/>
      <c r="AH25" s="116"/>
      <c r="AI25" s="116"/>
      <c r="AJ25" s="116"/>
      <c r="AK25" s="116"/>
      <c r="AL25" s="116"/>
      <c r="AM25" s="54" t="s">
        <v>209</v>
      </c>
      <c r="AN25" s="332">
        <v>43962</v>
      </c>
      <c r="AO25" s="54" t="s">
        <v>63</v>
      </c>
      <c r="AP25" s="54" t="s">
        <v>56</v>
      </c>
      <c r="AQ25" s="54" t="s">
        <v>210</v>
      </c>
      <c r="AR25" s="54"/>
      <c r="AS25" s="54"/>
      <c r="AT25" s="54"/>
      <c r="AU25" s="54"/>
      <c r="AV25" s="54"/>
      <c r="AW25" s="140"/>
      <c r="AX25" s="32"/>
      <c r="AY25" s="32"/>
      <c r="AZ25" s="32">
        <f t="shared" si="5"/>
        <v>4</v>
      </c>
    </row>
    <row r="26" spans="5:52" ht="19.95" customHeight="1">
      <c r="E26" s="85"/>
      <c r="F26" s="91"/>
      <c r="G26" s="305"/>
      <c r="H26" s="513" t="s">
        <v>543</v>
      </c>
      <c r="I26" s="54" t="s">
        <v>1942</v>
      </c>
      <c r="J26" s="54" t="s">
        <v>2692</v>
      </c>
      <c r="K26" s="103"/>
      <c r="L26" s="103"/>
      <c r="M26" s="103"/>
      <c r="N26" s="54">
        <v>15248771</v>
      </c>
      <c r="O26" s="54" t="s">
        <v>3304</v>
      </c>
      <c r="P26" s="103"/>
      <c r="Q26" s="54" t="s">
        <v>1327</v>
      </c>
      <c r="R26" s="90" t="s">
        <v>1841</v>
      </c>
      <c r="S26" s="306"/>
      <c r="T26" s="307"/>
      <c r="U26" s="103"/>
      <c r="V26" s="103"/>
      <c r="W26" s="301" t="s">
        <v>29</v>
      </c>
      <c r="X26" s="103"/>
      <c r="Y26" s="103"/>
      <c r="Z26" s="103"/>
      <c r="AA26" s="103"/>
      <c r="AB26" s="103"/>
      <c r="AC26" s="76" t="s">
        <v>141</v>
      </c>
      <c r="AD26" s="85"/>
      <c r="AE26" s="332" t="s">
        <v>208</v>
      </c>
      <c r="AF26" s="332">
        <v>43944</v>
      </c>
      <c r="AG26" s="116"/>
      <c r="AH26" s="116"/>
      <c r="AI26" s="116"/>
      <c r="AJ26" s="116"/>
      <c r="AK26" s="116"/>
      <c r="AL26" s="116"/>
      <c r="AM26" s="54" t="s">
        <v>209</v>
      </c>
      <c r="AN26" s="332">
        <v>43962</v>
      </c>
      <c r="AO26" s="54" t="s">
        <v>63</v>
      </c>
      <c r="AP26" s="54" t="s">
        <v>56</v>
      </c>
      <c r="AQ26" s="54" t="s">
        <v>210</v>
      </c>
      <c r="AR26" s="54" t="s">
        <v>195</v>
      </c>
      <c r="AS26" s="332">
        <v>43964</v>
      </c>
      <c r="AT26" s="54" t="s">
        <v>56</v>
      </c>
      <c r="AU26" s="54"/>
      <c r="AV26" s="54"/>
      <c r="AW26" s="140"/>
      <c r="AX26" s="32"/>
      <c r="AY26" s="32"/>
      <c r="AZ26" s="32">
        <f t="shared" si="5"/>
        <v>4</v>
      </c>
    </row>
    <row r="27" spans="5:52" ht="19.95" customHeight="1">
      <c r="E27" s="85"/>
      <c r="F27" s="91"/>
      <c r="G27" s="305"/>
      <c r="H27" s="513" t="s">
        <v>544</v>
      </c>
      <c r="I27" s="54" t="s">
        <v>1943</v>
      </c>
      <c r="J27" s="54" t="s">
        <v>2693</v>
      </c>
      <c r="K27" s="103"/>
      <c r="L27" s="103"/>
      <c r="M27" s="103"/>
      <c r="N27" s="54">
        <v>15248772</v>
      </c>
      <c r="O27" s="54" t="s">
        <v>3304</v>
      </c>
      <c r="P27" s="103"/>
      <c r="Q27" s="54" t="s">
        <v>1328</v>
      </c>
      <c r="R27" s="90" t="s">
        <v>1841</v>
      </c>
      <c r="S27" s="306"/>
      <c r="T27" s="307"/>
      <c r="U27" s="103"/>
      <c r="V27" s="103"/>
      <c r="W27" s="301" t="s">
        <v>29</v>
      </c>
      <c r="X27" s="103"/>
      <c r="Y27" s="103"/>
      <c r="Z27" s="103"/>
      <c r="AA27" s="103"/>
      <c r="AB27" s="103"/>
      <c r="AC27" s="76" t="s">
        <v>141</v>
      </c>
      <c r="AD27" s="85"/>
      <c r="AE27" s="332" t="s">
        <v>208</v>
      </c>
      <c r="AF27" s="332">
        <v>43944</v>
      </c>
      <c r="AG27" s="116"/>
      <c r="AH27" s="116"/>
      <c r="AI27" s="116"/>
      <c r="AJ27" s="116"/>
      <c r="AK27" s="116"/>
      <c r="AL27" s="116"/>
      <c r="AM27" s="54" t="s">
        <v>209</v>
      </c>
      <c r="AN27" s="332">
        <v>43962</v>
      </c>
      <c r="AO27" s="54" t="s">
        <v>63</v>
      </c>
      <c r="AP27" s="54" t="s">
        <v>56</v>
      </c>
      <c r="AQ27" s="54" t="s">
        <v>210</v>
      </c>
      <c r="AR27" s="54" t="s">
        <v>195</v>
      </c>
      <c r="AS27" s="332">
        <v>43964</v>
      </c>
      <c r="AT27" s="54" t="s">
        <v>56</v>
      </c>
      <c r="AU27" s="54"/>
      <c r="AV27" s="54"/>
      <c r="AW27" s="140"/>
      <c r="AX27" s="32"/>
      <c r="AY27" s="32"/>
      <c r="AZ27" s="32">
        <f t="shared" si="5"/>
        <v>4</v>
      </c>
    </row>
    <row r="28" spans="5:52" ht="19.95" customHeight="1">
      <c r="E28" s="85"/>
      <c r="F28" s="91"/>
      <c r="G28" s="305"/>
      <c r="H28" s="513" t="s">
        <v>545</v>
      </c>
      <c r="I28" s="54" t="s">
        <v>1944</v>
      </c>
      <c r="J28" s="54" t="s">
        <v>2694</v>
      </c>
      <c r="K28" s="103"/>
      <c r="L28" s="103"/>
      <c r="M28" s="103"/>
      <c r="N28" s="54">
        <v>15248773</v>
      </c>
      <c r="O28" s="54" t="s">
        <v>3304</v>
      </c>
      <c r="P28" s="103"/>
      <c r="Q28" s="54" t="s">
        <v>1329</v>
      </c>
      <c r="R28" s="90" t="s">
        <v>1841</v>
      </c>
      <c r="S28" s="306"/>
      <c r="T28" s="307"/>
      <c r="U28" s="103"/>
      <c r="V28" s="103"/>
      <c r="W28" s="301" t="s">
        <v>29</v>
      </c>
      <c r="X28" s="103"/>
      <c r="Y28" s="103"/>
      <c r="Z28" s="103"/>
      <c r="AA28" s="103"/>
      <c r="AB28" s="103"/>
      <c r="AC28" s="76" t="s">
        <v>141</v>
      </c>
      <c r="AD28" s="85"/>
      <c r="AE28" s="332" t="s">
        <v>208</v>
      </c>
      <c r="AF28" s="332">
        <v>43944</v>
      </c>
      <c r="AG28" s="116"/>
      <c r="AH28" s="116"/>
      <c r="AI28" s="116"/>
      <c r="AJ28" s="116"/>
      <c r="AK28" s="116"/>
      <c r="AL28" s="116"/>
      <c r="AM28" s="54" t="s">
        <v>209</v>
      </c>
      <c r="AN28" s="332">
        <v>43962</v>
      </c>
      <c r="AO28" s="54" t="s">
        <v>63</v>
      </c>
      <c r="AP28" s="54" t="s">
        <v>56</v>
      </c>
      <c r="AQ28" s="54" t="s">
        <v>210</v>
      </c>
      <c r="AR28" s="54" t="s">
        <v>195</v>
      </c>
      <c r="AS28" s="332">
        <v>43964</v>
      </c>
      <c r="AT28" s="54" t="s">
        <v>56</v>
      </c>
      <c r="AU28" s="54"/>
      <c r="AV28" s="54"/>
      <c r="AW28" s="140"/>
      <c r="AX28" s="32"/>
      <c r="AY28" s="32"/>
      <c r="AZ28" s="32">
        <f t="shared" si="5"/>
        <v>4</v>
      </c>
    </row>
    <row r="29" spans="5:52" ht="19.95" customHeight="1">
      <c r="E29" s="85"/>
      <c r="F29" s="91"/>
      <c r="G29" s="305"/>
      <c r="H29" s="513" t="s">
        <v>546</v>
      </c>
      <c r="I29" s="54" t="s">
        <v>1945</v>
      </c>
      <c r="J29" s="54" t="s">
        <v>2695</v>
      </c>
      <c r="K29" s="103"/>
      <c r="L29" s="103"/>
      <c r="M29" s="103"/>
      <c r="N29" s="54">
        <v>15248775</v>
      </c>
      <c r="O29" s="54" t="s">
        <v>3304</v>
      </c>
      <c r="P29" s="103"/>
      <c r="Q29" s="54" t="s">
        <v>1330</v>
      </c>
      <c r="R29" s="90" t="s">
        <v>1841</v>
      </c>
      <c r="S29" s="306"/>
      <c r="T29" s="307"/>
      <c r="U29" s="103"/>
      <c r="V29" s="103"/>
      <c r="W29" s="301" t="s">
        <v>29</v>
      </c>
      <c r="X29" s="103"/>
      <c r="Y29" s="103"/>
      <c r="Z29" s="103"/>
      <c r="AA29" s="103"/>
      <c r="AB29" s="103"/>
      <c r="AC29" s="76" t="s">
        <v>141</v>
      </c>
      <c r="AD29" s="85"/>
      <c r="AE29" s="332" t="s">
        <v>208</v>
      </c>
      <c r="AF29" s="332">
        <v>43944</v>
      </c>
      <c r="AG29" s="116"/>
      <c r="AH29" s="116"/>
      <c r="AI29" s="116"/>
      <c r="AJ29" s="116"/>
      <c r="AK29" s="116"/>
      <c r="AL29" s="116"/>
      <c r="AM29" s="54" t="s">
        <v>209</v>
      </c>
      <c r="AN29" s="332">
        <v>43962</v>
      </c>
      <c r="AO29" s="54" t="s">
        <v>63</v>
      </c>
      <c r="AP29" s="54" t="s">
        <v>56</v>
      </c>
      <c r="AQ29" s="54" t="s">
        <v>210</v>
      </c>
      <c r="AR29" s="54" t="s">
        <v>195</v>
      </c>
      <c r="AS29" s="332">
        <v>43964</v>
      </c>
      <c r="AT29" s="54" t="s">
        <v>56</v>
      </c>
      <c r="AU29" s="54"/>
      <c r="AV29" s="54"/>
      <c r="AW29" s="140"/>
      <c r="AX29" s="32"/>
      <c r="AY29" s="32"/>
      <c r="AZ29" s="32">
        <f t="shared" si="5"/>
        <v>4</v>
      </c>
    </row>
    <row r="30" spans="5:52" ht="19.95" customHeight="1">
      <c r="E30" s="85"/>
      <c r="F30" s="91"/>
      <c r="G30" s="305"/>
      <c r="H30" s="513" t="s">
        <v>547</v>
      </c>
      <c r="I30" s="54" t="s">
        <v>1946</v>
      </c>
      <c r="J30" s="54" t="s">
        <v>2696</v>
      </c>
      <c r="K30" s="103"/>
      <c r="L30" s="103"/>
      <c r="M30" s="103"/>
      <c r="N30" s="54">
        <v>15248776</v>
      </c>
      <c r="O30" s="54" t="s">
        <v>3304</v>
      </c>
      <c r="P30" s="103"/>
      <c r="Q30" s="54" t="s">
        <v>1331</v>
      </c>
      <c r="R30" s="90" t="s">
        <v>1842</v>
      </c>
      <c r="S30" s="306"/>
      <c r="T30" s="307"/>
      <c r="U30" s="103"/>
      <c r="V30" s="103"/>
      <c r="W30" s="301" t="s">
        <v>29</v>
      </c>
      <c r="X30" s="103"/>
      <c r="Y30" s="103"/>
      <c r="Z30" s="103"/>
      <c r="AA30" s="103"/>
      <c r="AB30" s="103"/>
      <c r="AC30" s="76" t="s">
        <v>141</v>
      </c>
      <c r="AD30" s="85"/>
      <c r="AE30" s="332" t="s">
        <v>208</v>
      </c>
      <c r="AF30" s="332">
        <v>43944</v>
      </c>
      <c r="AG30" s="116"/>
      <c r="AH30" s="116"/>
      <c r="AI30" s="116"/>
      <c r="AJ30" s="116"/>
      <c r="AK30" s="116"/>
      <c r="AL30" s="116"/>
      <c r="AM30" s="54" t="s">
        <v>209</v>
      </c>
      <c r="AN30" s="332">
        <v>43962</v>
      </c>
      <c r="AO30" s="54" t="s">
        <v>63</v>
      </c>
      <c r="AP30" s="54" t="s">
        <v>56</v>
      </c>
      <c r="AQ30" s="54" t="s">
        <v>211</v>
      </c>
      <c r="AR30" s="54" t="s">
        <v>195</v>
      </c>
      <c r="AS30" s="332">
        <v>43964</v>
      </c>
      <c r="AT30" s="54" t="s">
        <v>56</v>
      </c>
      <c r="AU30" s="54"/>
      <c r="AV30" s="54"/>
      <c r="AW30" s="140"/>
      <c r="AX30" s="32"/>
      <c r="AY30" s="32"/>
      <c r="AZ30" s="32">
        <f t="shared" si="5"/>
        <v>4</v>
      </c>
    </row>
    <row r="31" spans="5:52" ht="19.95" customHeight="1">
      <c r="E31" s="85"/>
      <c r="F31" s="91"/>
      <c r="G31" s="300"/>
      <c r="H31" s="513" t="s">
        <v>548</v>
      </c>
      <c r="I31" s="54" t="s">
        <v>1947</v>
      </c>
      <c r="J31" s="54" t="s">
        <v>2697</v>
      </c>
      <c r="K31" s="103"/>
      <c r="L31" s="103"/>
      <c r="M31" s="103"/>
      <c r="N31" s="54">
        <v>15248777</v>
      </c>
      <c r="O31" s="54" t="s">
        <v>3304</v>
      </c>
      <c r="P31" s="103"/>
      <c r="Q31" s="54" t="s">
        <v>1332</v>
      </c>
      <c r="R31" s="90" t="s">
        <v>1841</v>
      </c>
      <c r="S31" s="306"/>
      <c r="T31" s="307"/>
      <c r="U31" s="103"/>
      <c r="V31" s="103"/>
      <c r="W31" s="301" t="s">
        <v>29</v>
      </c>
      <c r="X31" s="103"/>
      <c r="Y31" s="103"/>
      <c r="Z31" s="103"/>
      <c r="AA31" s="103"/>
      <c r="AB31" s="103"/>
      <c r="AC31" s="76" t="s">
        <v>141</v>
      </c>
      <c r="AD31" s="85"/>
      <c r="AE31" s="332" t="s">
        <v>208</v>
      </c>
      <c r="AF31" s="332">
        <v>43944</v>
      </c>
      <c r="AG31" s="116"/>
      <c r="AH31" s="116"/>
      <c r="AI31" s="116"/>
      <c r="AJ31" s="116"/>
      <c r="AK31" s="116"/>
      <c r="AL31" s="116"/>
      <c r="AM31" s="54" t="s">
        <v>209</v>
      </c>
      <c r="AN31" s="332">
        <v>43962</v>
      </c>
      <c r="AO31" s="54" t="s">
        <v>63</v>
      </c>
      <c r="AP31" s="54" t="s">
        <v>56</v>
      </c>
      <c r="AQ31" s="54" t="s">
        <v>210</v>
      </c>
      <c r="AR31" s="54" t="s">
        <v>195</v>
      </c>
      <c r="AS31" s="332">
        <v>43964</v>
      </c>
      <c r="AT31" s="54" t="s">
        <v>56</v>
      </c>
      <c r="AU31" s="54"/>
      <c r="AV31" s="54"/>
      <c r="AW31" s="140"/>
      <c r="AX31" s="32"/>
      <c r="AY31" s="32"/>
      <c r="AZ31" s="32">
        <f t="shared" si="5"/>
        <v>4</v>
      </c>
    </row>
    <row r="32" spans="5:52" ht="19.95" customHeight="1">
      <c r="E32" s="85"/>
      <c r="F32" s="91"/>
      <c r="G32" s="300"/>
      <c r="H32" s="513" t="s">
        <v>549</v>
      </c>
      <c r="I32" s="54" t="s">
        <v>1948</v>
      </c>
      <c r="J32" s="54" t="s">
        <v>2698</v>
      </c>
      <c r="K32" s="103"/>
      <c r="L32" s="103"/>
      <c r="M32" s="103"/>
      <c r="N32" s="54">
        <v>15248778</v>
      </c>
      <c r="O32" s="54" t="s">
        <v>3304</v>
      </c>
      <c r="P32" s="103"/>
      <c r="Q32" s="54" t="s">
        <v>1333</v>
      </c>
      <c r="R32" s="90" t="s">
        <v>1841</v>
      </c>
      <c r="S32" s="306"/>
      <c r="T32" s="307"/>
      <c r="U32" s="103"/>
      <c r="V32" s="103"/>
      <c r="W32" s="301" t="s">
        <v>29</v>
      </c>
      <c r="X32" s="103"/>
      <c r="Y32" s="103"/>
      <c r="Z32" s="103"/>
      <c r="AA32" s="103"/>
      <c r="AB32" s="103"/>
      <c r="AC32" s="76" t="s">
        <v>141</v>
      </c>
      <c r="AD32" s="85"/>
      <c r="AE32" s="332" t="s">
        <v>208</v>
      </c>
      <c r="AF32" s="332">
        <v>43944</v>
      </c>
      <c r="AG32" s="116"/>
      <c r="AH32" s="116"/>
      <c r="AI32" s="116"/>
      <c r="AJ32" s="116"/>
      <c r="AK32" s="116"/>
      <c r="AL32" s="116"/>
      <c r="AM32" s="54" t="s">
        <v>209</v>
      </c>
      <c r="AN32" s="332">
        <v>43962</v>
      </c>
      <c r="AO32" s="54" t="s">
        <v>63</v>
      </c>
      <c r="AP32" s="54" t="s">
        <v>56</v>
      </c>
      <c r="AQ32" s="54" t="s">
        <v>210</v>
      </c>
      <c r="AR32" s="54" t="s">
        <v>195</v>
      </c>
      <c r="AS32" s="332">
        <v>43964</v>
      </c>
      <c r="AT32" s="54" t="s">
        <v>56</v>
      </c>
      <c r="AU32" s="54"/>
      <c r="AV32" s="54"/>
      <c r="AW32" s="140"/>
      <c r="AX32" s="32"/>
      <c r="AY32" s="32"/>
      <c r="AZ32" s="32">
        <f t="shared" si="5"/>
        <v>4</v>
      </c>
    </row>
    <row r="33" spans="5:52" ht="19.95" customHeight="1">
      <c r="E33" s="85"/>
      <c r="F33" s="91"/>
      <c r="G33" s="300"/>
      <c r="H33" s="513" t="s">
        <v>550</v>
      </c>
      <c r="I33" s="54" t="s">
        <v>1949</v>
      </c>
      <c r="J33" s="54" t="s">
        <v>2699</v>
      </c>
      <c r="K33" s="103"/>
      <c r="L33" s="103"/>
      <c r="M33" s="103"/>
      <c r="N33" s="54">
        <v>15248779</v>
      </c>
      <c r="O33" s="54" t="s">
        <v>3304</v>
      </c>
      <c r="P33" s="103"/>
      <c r="Q33" s="54" t="s">
        <v>1334</v>
      </c>
      <c r="R33" s="90" t="s">
        <v>1841</v>
      </c>
      <c r="S33" s="306"/>
      <c r="T33" s="307"/>
      <c r="U33" s="103"/>
      <c r="V33" s="103"/>
      <c r="W33" s="301" t="s">
        <v>29</v>
      </c>
      <c r="X33" s="103"/>
      <c r="Y33" s="103"/>
      <c r="Z33" s="103"/>
      <c r="AA33" s="103"/>
      <c r="AB33" s="103"/>
      <c r="AC33" s="76" t="s">
        <v>141</v>
      </c>
      <c r="AD33" s="85"/>
      <c r="AE33" s="332" t="s">
        <v>208</v>
      </c>
      <c r="AF33" s="332">
        <v>43944</v>
      </c>
      <c r="AG33" s="116"/>
      <c r="AH33" s="116"/>
      <c r="AI33" s="116"/>
      <c r="AJ33" s="116"/>
      <c r="AK33" s="116"/>
      <c r="AL33" s="116"/>
      <c r="AM33" s="54" t="s">
        <v>209</v>
      </c>
      <c r="AN33" s="332">
        <v>43962</v>
      </c>
      <c r="AO33" s="54" t="s">
        <v>63</v>
      </c>
      <c r="AP33" s="54" t="s">
        <v>56</v>
      </c>
      <c r="AQ33" s="54" t="s">
        <v>210</v>
      </c>
      <c r="AR33" s="54" t="s">
        <v>195</v>
      </c>
      <c r="AS33" s="332">
        <v>43964</v>
      </c>
      <c r="AT33" s="54" t="s">
        <v>56</v>
      </c>
      <c r="AU33" s="54"/>
      <c r="AV33" s="54"/>
      <c r="AW33" s="140"/>
      <c r="AX33" s="32"/>
      <c r="AY33" s="32"/>
      <c r="AZ33" s="32">
        <f t="shared" si="5"/>
        <v>4</v>
      </c>
    </row>
    <row r="34" spans="5:52" ht="19.95" customHeight="1">
      <c r="E34" s="85"/>
      <c r="F34" s="91"/>
      <c r="G34" s="300"/>
      <c r="H34" s="513" t="s">
        <v>551</v>
      </c>
      <c r="I34" s="54" t="s">
        <v>1950</v>
      </c>
      <c r="J34" s="54" t="s">
        <v>2700</v>
      </c>
      <c r="K34" s="103"/>
      <c r="L34" s="103"/>
      <c r="M34" s="103"/>
      <c r="N34" s="54">
        <v>15248780</v>
      </c>
      <c r="O34" s="54" t="s">
        <v>3304</v>
      </c>
      <c r="P34" s="103"/>
      <c r="Q34" s="54" t="s">
        <v>1335</v>
      </c>
      <c r="R34" s="90" t="s">
        <v>1841</v>
      </c>
      <c r="S34" s="306"/>
      <c r="T34" s="307"/>
      <c r="U34" s="103"/>
      <c r="V34" s="103"/>
      <c r="W34" s="301" t="s">
        <v>29</v>
      </c>
      <c r="X34" s="103"/>
      <c r="Y34" s="103"/>
      <c r="Z34" s="103"/>
      <c r="AA34" s="103"/>
      <c r="AB34" s="103"/>
      <c r="AC34" s="76" t="s">
        <v>141</v>
      </c>
      <c r="AD34" s="85"/>
      <c r="AE34" s="332" t="s">
        <v>208</v>
      </c>
      <c r="AF34" s="332">
        <v>43944</v>
      </c>
      <c r="AG34" s="116"/>
      <c r="AH34" s="116"/>
      <c r="AI34" s="116"/>
      <c r="AJ34" s="116"/>
      <c r="AK34" s="116"/>
      <c r="AL34" s="116"/>
      <c r="AM34" s="54" t="s">
        <v>209</v>
      </c>
      <c r="AN34" s="332">
        <v>43962</v>
      </c>
      <c r="AO34" s="54" t="s">
        <v>63</v>
      </c>
      <c r="AP34" s="54" t="s">
        <v>56</v>
      </c>
      <c r="AQ34" s="54" t="s">
        <v>212</v>
      </c>
      <c r="AR34" s="54" t="s">
        <v>195</v>
      </c>
      <c r="AS34" s="332">
        <v>43964</v>
      </c>
      <c r="AT34" s="54" t="s">
        <v>56</v>
      </c>
      <c r="AU34" s="54"/>
      <c r="AV34" s="54"/>
      <c r="AW34" s="140"/>
      <c r="AX34" s="32"/>
      <c r="AY34" s="32"/>
      <c r="AZ34" s="32">
        <f t="shared" si="5"/>
        <v>4</v>
      </c>
    </row>
    <row r="35" spans="5:52" ht="19.95" customHeight="1">
      <c r="E35" s="85"/>
      <c r="F35" s="91"/>
      <c r="G35" s="305"/>
      <c r="H35" s="513" t="s">
        <v>552</v>
      </c>
      <c r="I35" s="54" t="s">
        <v>1951</v>
      </c>
      <c r="J35" s="54" t="s">
        <v>2701</v>
      </c>
      <c r="K35" s="103"/>
      <c r="L35" s="103"/>
      <c r="M35" s="103"/>
      <c r="N35" s="54">
        <v>15248781</v>
      </c>
      <c r="O35" s="54" t="s">
        <v>3304</v>
      </c>
      <c r="P35" s="103"/>
      <c r="Q35" s="54" t="s">
        <v>1336</v>
      </c>
      <c r="R35" s="90" t="s">
        <v>1841</v>
      </c>
      <c r="S35" s="306"/>
      <c r="T35" s="307"/>
      <c r="U35" s="103"/>
      <c r="V35" s="103"/>
      <c r="W35" s="301" t="s">
        <v>29</v>
      </c>
      <c r="X35" s="103"/>
      <c r="Y35" s="103"/>
      <c r="Z35" s="103"/>
      <c r="AA35" s="103"/>
      <c r="AB35" s="103"/>
      <c r="AC35" s="76" t="s">
        <v>141</v>
      </c>
      <c r="AD35" s="85"/>
      <c r="AE35" s="332" t="s">
        <v>208</v>
      </c>
      <c r="AF35" s="332">
        <v>43944</v>
      </c>
      <c r="AG35" s="116"/>
      <c r="AH35" s="116"/>
      <c r="AI35" s="116"/>
      <c r="AJ35" s="116"/>
      <c r="AK35" s="116"/>
      <c r="AL35" s="116"/>
      <c r="AM35" s="54" t="s">
        <v>209</v>
      </c>
      <c r="AN35" s="332">
        <v>43962</v>
      </c>
      <c r="AO35" s="54" t="s">
        <v>63</v>
      </c>
      <c r="AP35" s="54" t="s">
        <v>56</v>
      </c>
      <c r="AQ35" s="54" t="s">
        <v>210</v>
      </c>
      <c r="AR35" s="54" t="s">
        <v>195</v>
      </c>
      <c r="AS35" s="332">
        <v>43964</v>
      </c>
      <c r="AT35" s="54" t="s">
        <v>56</v>
      </c>
      <c r="AU35" s="54"/>
      <c r="AV35" s="54"/>
      <c r="AW35" s="140"/>
      <c r="AX35" s="32"/>
      <c r="AY35" s="32"/>
      <c r="AZ35" s="32">
        <f t="shared" si="5"/>
        <v>4</v>
      </c>
    </row>
    <row r="36" spans="5:52" ht="19.95" customHeight="1">
      <c r="E36" s="85"/>
      <c r="F36" s="91"/>
      <c r="G36" s="305"/>
      <c r="H36" s="513" t="s">
        <v>553</v>
      </c>
      <c r="I36" s="54" t="s">
        <v>1952</v>
      </c>
      <c r="J36" s="54" t="s">
        <v>2702</v>
      </c>
      <c r="K36" s="103"/>
      <c r="L36" s="103"/>
      <c r="M36" s="103"/>
      <c r="N36" s="54">
        <v>15248782</v>
      </c>
      <c r="O36" s="54" t="s">
        <v>3304</v>
      </c>
      <c r="P36" s="103"/>
      <c r="Q36" s="54" t="s">
        <v>1337</v>
      </c>
      <c r="R36" s="90" t="s">
        <v>1841</v>
      </c>
      <c r="S36" s="306"/>
      <c r="T36" s="307"/>
      <c r="U36" s="103"/>
      <c r="V36" s="103"/>
      <c r="W36" s="301" t="s">
        <v>29</v>
      </c>
      <c r="X36" s="103"/>
      <c r="Y36" s="103"/>
      <c r="Z36" s="103"/>
      <c r="AA36" s="103"/>
      <c r="AB36" s="103"/>
      <c r="AC36" s="76" t="s">
        <v>141</v>
      </c>
      <c r="AD36" s="85"/>
      <c r="AE36" s="332" t="s">
        <v>208</v>
      </c>
      <c r="AF36" s="332">
        <v>43944</v>
      </c>
      <c r="AG36" s="116"/>
      <c r="AH36" s="116"/>
      <c r="AI36" s="116"/>
      <c r="AJ36" s="116"/>
      <c r="AK36" s="116"/>
      <c r="AL36" s="116"/>
      <c r="AM36" s="54" t="s">
        <v>209</v>
      </c>
      <c r="AN36" s="332">
        <v>43962</v>
      </c>
      <c r="AO36" s="54" t="s">
        <v>63</v>
      </c>
      <c r="AP36" s="54" t="s">
        <v>56</v>
      </c>
      <c r="AQ36" s="54" t="s">
        <v>210</v>
      </c>
      <c r="AR36" s="54" t="s">
        <v>195</v>
      </c>
      <c r="AS36" s="332">
        <v>43964</v>
      </c>
      <c r="AT36" s="54" t="s">
        <v>56</v>
      </c>
      <c r="AU36" s="54"/>
      <c r="AV36" s="54"/>
      <c r="AW36" s="140"/>
      <c r="AX36" s="32"/>
      <c r="AY36" s="32"/>
      <c r="AZ36" s="32">
        <f t="shared" si="5"/>
        <v>4</v>
      </c>
    </row>
    <row r="37" spans="5:52" ht="19.95" customHeight="1">
      <c r="E37" s="85"/>
      <c r="F37" s="91"/>
      <c r="G37" s="305"/>
      <c r="H37" s="513" t="s">
        <v>554</v>
      </c>
      <c r="I37" s="54" t="s">
        <v>1953</v>
      </c>
      <c r="J37" s="54" t="s">
        <v>2703</v>
      </c>
      <c r="K37" s="103"/>
      <c r="L37" s="103"/>
      <c r="M37" s="103"/>
      <c r="N37" s="54">
        <v>15248783</v>
      </c>
      <c r="O37" s="54" t="s">
        <v>3304</v>
      </c>
      <c r="P37" s="103"/>
      <c r="Q37" s="54" t="s">
        <v>1338</v>
      </c>
      <c r="R37" s="90" t="s">
        <v>1843</v>
      </c>
      <c r="S37" s="306"/>
      <c r="T37" s="307"/>
      <c r="U37" s="103"/>
      <c r="V37" s="103"/>
      <c r="W37" s="301" t="s">
        <v>29</v>
      </c>
      <c r="X37" s="103"/>
      <c r="Y37" s="103"/>
      <c r="Z37" s="103"/>
      <c r="AA37" s="103"/>
      <c r="AB37" s="103"/>
      <c r="AC37" s="76" t="s">
        <v>141</v>
      </c>
      <c r="AD37" s="85"/>
      <c r="AE37" s="332" t="s">
        <v>208</v>
      </c>
      <c r="AF37" s="332">
        <v>43944</v>
      </c>
      <c r="AG37" s="116"/>
      <c r="AH37" s="116"/>
      <c r="AI37" s="116"/>
      <c r="AJ37" s="116"/>
      <c r="AK37" s="116"/>
      <c r="AL37" s="116"/>
      <c r="AM37" s="54" t="s">
        <v>209</v>
      </c>
      <c r="AN37" s="332">
        <v>43962</v>
      </c>
      <c r="AO37" s="54" t="s">
        <v>63</v>
      </c>
      <c r="AP37" s="54" t="s">
        <v>56</v>
      </c>
      <c r="AQ37" s="54" t="s">
        <v>213</v>
      </c>
      <c r="AR37" s="54"/>
      <c r="AS37" s="54"/>
      <c r="AT37" s="54"/>
      <c r="AU37" s="54"/>
      <c r="AV37" s="54"/>
      <c r="AW37" s="140"/>
      <c r="AX37" s="32"/>
      <c r="AY37" s="32"/>
      <c r="AZ37" s="32">
        <f t="shared" si="5"/>
        <v>4</v>
      </c>
    </row>
    <row r="38" spans="5:52" ht="19.95" customHeight="1">
      <c r="E38" s="85"/>
      <c r="F38" s="91"/>
      <c r="G38" s="305"/>
      <c r="H38" s="513" t="s">
        <v>555</v>
      </c>
      <c r="I38" s="54" t="s">
        <v>1954</v>
      </c>
      <c r="J38" s="54" t="s">
        <v>2704</v>
      </c>
      <c r="K38" s="103"/>
      <c r="L38" s="103"/>
      <c r="M38" s="103"/>
      <c r="N38" s="383">
        <v>15248784</v>
      </c>
      <c r="O38" s="54" t="s">
        <v>3304</v>
      </c>
      <c r="P38" s="103"/>
      <c r="Q38" s="54" t="s">
        <v>1339</v>
      </c>
      <c r="R38" s="90" t="s">
        <v>1841</v>
      </c>
      <c r="S38" s="306"/>
      <c r="T38" s="307"/>
      <c r="U38" s="103"/>
      <c r="V38" s="103"/>
      <c r="W38" s="301" t="s">
        <v>29</v>
      </c>
      <c r="X38" s="103"/>
      <c r="Y38" s="103"/>
      <c r="Z38" s="103"/>
      <c r="AA38" s="103"/>
      <c r="AB38" s="103"/>
      <c r="AC38" s="76" t="s">
        <v>141</v>
      </c>
      <c r="AD38" s="85"/>
      <c r="AE38" s="332" t="s">
        <v>208</v>
      </c>
      <c r="AF38" s="332">
        <v>43944</v>
      </c>
      <c r="AG38" s="116"/>
      <c r="AH38" s="116"/>
      <c r="AI38" s="116"/>
      <c r="AJ38" s="116"/>
      <c r="AK38" s="116"/>
      <c r="AL38" s="116"/>
      <c r="AM38" s="54" t="s">
        <v>209</v>
      </c>
      <c r="AN38" s="332">
        <v>43962</v>
      </c>
      <c r="AO38" s="54" t="s">
        <v>63</v>
      </c>
      <c r="AP38" s="54" t="s">
        <v>56</v>
      </c>
      <c r="AQ38" s="54" t="s">
        <v>210</v>
      </c>
      <c r="AR38" s="54"/>
      <c r="AS38" s="54"/>
      <c r="AT38" s="54"/>
      <c r="AU38" s="54"/>
      <c r="AV38" s="54"/>
      <c r="AW38" s="140"/>
      <c r="AX38" s="32"/>
      <c r="AY38" s="32"/>
      <c r="AZ38" s="32">
        <f t="shared" si="5"/>
        <v>4</v>
      </c>
    </row>
    <row r="39" spans="5:52" ht="19.95" customHeight="1">
      <c r="E39" s="85"/>
      <c r="F39" s="91"/>
      <c r="G39" s="305"/>
      <c r="H39" s="513" t="s">
        <v>556</v>
      </c>
      <c r="I39" s="90" t="s">
        <v>1955</v>
      </c>
      <c r="J39" s="90" t="s">
        <v>2705</v>
      </c>
      <c r="K39" s="103"/>
      <c r="L39" s="103"/>
      <c r="M39" s="103"/>
      <c r="N39" s="54">
        <v>15248785</v>
      </c>
      <c r="O39" s="54" t="s">
        <v>3304</v>
      </c>
      <c r="P39" s="103"/>
      <c r="Q39" s="90" t="s">
        <v>1340</v>
      </c>
      <c r="R39" s="90" t="s">
        <v>1841</v>
      </c>
      <c r="S39" s="308"/>
      <c r="T39" s="309"/>
      <c r="U39" s="103"/>
      <c r="V39" s="103"/>
      <c r="W39" s="301" t="s">
        <v>29</v>
      </c>
      <c r="X39" s="103"/>
      <c r="Y39" s="103"/>
      <c r="Z39" s="103"/>
      <c r="AA39" s="103"/>
      <c r="AB39" s="103"/>
      <c r="AC39" s="76" t="s">
        <v>141</v>
      </c>
      <c r="AD39" s="85"/>
      <c r="AE39" s="332" t="s">
        <v>208</v>
      </c>
      <c r="AF39" s="332">
        <v>43944</v>
      </c>
      <c r="AG39" s="116"/>
      <c r="AH39" s="116"/>
      <c r="AI39" s="116"/>
      <c r="AJ39" s="116"/>
      <c r="AK39" s="116"/>
      <c r="AL39" s="116"/>
      <c r="AM39" s="54" t="s">
        <v>209</v>
      </c>
      <c r="AN39" s="332">
        <v>43962</v>
      </c>
      <c r="AO39" s="54" t="s">
        <v>63</v>
      </c>
      <c r="AP39" s="54" t="s">
        <v>56</v>
      </c>
      <c r="AQ39" s="54" t="s">
        <v>214</v>
      </c>
      <c r="AR39" s="54" t="s">
        <v>195</v>
      </c>
      <c r="AS39" s="332">
        <v>43964</v>
      </c>
      <c r="AT39" s="54" t="s">
        <v>56</v>
      </c>
      <c r="AU39" s="54"/>
      <c r="AV39" s="54"/>
      <c r="AW39" s="140"/>
      <c r="AX39" s="32"/>
      <c r="AY39" s="32"/>
      <c r="AZ39" s="32">
        <f t="shared" si="5"/>
        <v>4</v>
      </c>
    </row>
    <row r="40" spans="5:52" ht="19.95" customHeight="1">
      <c r="E40" s="85"/>
      <c r="F40" s="91"/>
      <c r="G40" s="305"/>
      <c r="H40" s="513" t="s">
        <v>557</v>
      </c>
      <c r="I40" s="90" t="s">
        <v>1956</v>
      </c>
      <c r="J40" s="90" t="s">
        <v>2705</v>
      </c>
      <c r="K40" s="103"/>
      <c r="L40" s="103"/>
      <c r="M40" s="103"/>
      <c r="N40" s="54">
        <v>15248785</v>
      </c>
      <c r="O40" s="54" t="s">
        <v>3304</v>
      </c>
      <c r="P40" s="103"/>
      <c r="Q40" s="90" t="s">
        <v>1340</v>
      </c>
      <c r="R40" s="90" t="s">
        <v>1841</v>
      </c>
      <c r="S40" s="308"/>
      <c r="T40" s="309"/>
      <c r="U40" s="103"/>
      <c r="V40" s="103"/>
      <c r="W40" s="301" t="s">
        <v>29</v>
      </c>
      <c r="X40" s="103"/>
      <c r="Y40" s="103"/>
      <c r="Z40" s="103"/>
      <c r="AA40" s="103"/>
      <c r="AB40" s="103"/>
      <c r="AC40" s="76" t="s">
        <v>141</v>
      </c>
      <c r="AD40" s="85"/>
      <c r="AE40" s="332" t="s">
        <v>208</v>
      </c>
      <c r="AF40" s="332">
        <v>43962</v>
      </c>
      <c r="AG40" s="116"/>
      <c r="AH40" s="116"/>
      <c r="AI40" s="116"/>
      <c r="AJ40" s="116"/>
      <c r="AK40" s="116"/>
      <c r="AL40" s="116"/>
      <c r="AM40" s="54" t="s">
        <v>208</v>
      </c>
      <c r="AN40" s="332">
        <v>43964</v>
      </c>
      <c r="AO40" s="54" t="s">
        <v>56</v>
      </c>
      <c r="AP40" s="54" t="s">
        <v>56</v>
      </c>
      <c r="AQ40" s="54"/>
      <c r="AR40" s="54" t="s">
        <v>195</v>
      </c>
      <c r="AS40" s="332">
        <v>43964</v>
      </c>
      <c r="AT40" s="54" t="s">
        <v>56</v>
      </c>
      <c r="AU40" s="54"/>
      <c r="AV40" s="54"/>
      <c r="AW40" s="140"/>
      <c r="AX40" s="32"/>
      <c r="AY40" s="32"/>
      <c r="AZ40" s="32">
        <f t="shared" si="5"/>
        <v>5</v>
      </c>
    </row>
    <row r="41" spans="5:52" ht="19.95" customHeight="1">
      <c r="E41" s="85"/>
      <c r="F41" s="91"/>
      <c r="G41" s="305"/>
      <c r="H41" s="513" t="s">
        <v>558</v>
      </c>
      <c r="I41" s="90" t="s">
        <v>1957</v>
      </c>
      <c r="J41" s="54" t="s">
        <v>2706</v>
      </c>
      <c r="K41" s="103"/>
      <c r="L41" s="103"/>
      <c r="M41" s="103"/>
      <c r="N41" s="54">
        <v>15248786</v>
      </c>
      <c r="O41" s="54" t="s">
        <v>3304</v>
      </c>
      <c r="P41" s="103"/>
      <c r="Q41" s="90" t="s">
        <v>1341</v>
      </c>
      <c r="R41" s="90" t="s">
        <v>1841</v>
      </c>
      <c r="S41" s="308"/>
      <c r="T41" s="309"/>
      <c r="U41" s="103"/>
      <c r="V41" s="103"/>
      <c r="W41" s="301" t="s">
        <v>29</v>
      </c>
      <c r="X41" s="103"/>
      <c r="Y41" s="103"/>
      <c r="Z41" s="103"/>
      <c r="AA41" s="103"/>
      <c r="AB41" s="103"/>
      <c r="AC41" s="76" t="s">
        <v>141</v>
      </c>
      <c r="AD41" s="85"/>
      <c r="AE41" s="332" t="s">
        <v>208</v>
      </c>
      <c r="AF41" s="332">
        <v>43944</v>
      </c>
      <c r="AG41" s="116"/>
      <c r="AH41" s="116"/>
      <c r="AI41" s="116"/>
      <c r="AJ41" s="116"/>
      <c r="AK41" s="116"/>
      <c r="AL41" s="116"/>
      <c r="AM41" s="54" t="s">
        <v>209</v>
      </c>
      <c r="AN41" s="332">
        <v>43962</v>
      </c>
      <c r="AO41" s="54" t="s">
        <v>63</v>
      </c>
      <c r="AP41" s="54" t="s">
        <v>56</v>
      </c>
      <c r="AQ41" s="54" t="s">
        <v>210</v>
      </c>
      <c r="AR41" s="54"/>
      <c r="AS41" s="54"/>
      <c r="AT41" s="54"/>
      <c r="AU41" s="54"/>
      <c r="AV41" s="54"/>
      <c r="AW41" s="140"/>
      <c r="AX41" s="32"/>
      <c r="AY41" s="32"/>
      <c r="AZ41" s="32">
        <f t="shared" si="5"/>
        <v>4</v>
      </c>
    </row>
    <row r="42" spans="5:52" ht="19.95" customHeight="1">
      <c r="E42" s="85"/>
      <c r="F42" s="91"/>
      <c r="G42" s="305"/>
      <c r="H42" s="513" t="s">
        <v>559</v>
      </c>
      <c r="I42" s="90" t="s">
        <v>1958</v>
      </c>
      <c r="J42" s="54" t="s">
        <v>2707</v>
      </c>
      <c r="K42" s="103"/>
      <c r="L42" s="103"/>
      <c r="M42" s="103"/>
      <c r="N42" s="54">
        <v>15248787</v>
      </c>
      <c r="O42" s="54" t="s">
        <v>3304</v>
      </c>
      <c r="P42" s="103"/>
      <c r="Q42" s="90" t="s">
        <v>1342</v>
      </c>
      <c r="R42" s="90" t="s">
        <v>1841</v>
      </c>
      <c r="S42" s="308"/>
      <c r="T42" s="309"/>
      <c r="U42" s="103"/>
      <c r="V42" s="103"/>
      <c r="W42" s="301" t="s">
        <v>29</v>
      </c>
      <c r="X42" s="103"/>
      <c r="Y42" s="103"/>
      <c r="Z42" s="103"/>
      <c r="AA42" s="103"/>
      <c r="AB42" s="103"/>
      <c r="AC42" s="76" t="s">
        <v>141</v>
      </c>
      <c r="AD42" s="85"/>
      <c r="AE42" s="332" t="s">
        <v>208</v>
      </c>
      <c r="AF42" s="332">
        <v>43944</v>
      </c>
      <c r="AG42" s="116"/>
      <c r="AH42" s="116"/>
      <c r="AI42" s="116"/>
      <c r="AJ42" s="116"/>
      <c r="AK42" s="116"/>
      <c r="AL42" s="116"/>
      <c r="AM42" s="54" t="s">
        <v>209</v>
      </c>
      <c r="AN42" s="332">
        <v>43962</v>
      </c>
      <c r="AO42" s="54" t="s">
        <v>63</v>
      </c>
      <c r="AP42" s="54" t="s">
        <v>56</v>
      </c>
      <c r="AQ42" s="54" t="s">
        <v>215</v>
      </c>
      <c r="AR42" s="54"/>
      <c r="AS42" s="54"/>
      <c r="AT42" s="54"/>
      <c r="AU42" s="54"/>
      <c r="AV42" s="54"/>
      <c r="AW42" s="140"/>
      <c r="AX42" s="32"/>
      <c r="AY42" s="32"/>
      <c r="AZ42" s="32">
        <f t="shared" si="5"/>
        <v>4</v>
      </c>
    </row>
    <row r="43" spans="5:52" ht="19.95" customHeight="1">
      <c r="E43" s="85"/>
      <c r="F43" s="91"/>
      <c r="G43" s="305"/>
      <c r="H43" s="513" t="s">
        <v>560</v>
      </c>
      <c r="I43" s="90" t="s">
        <v>1959</v>
      </c>
      <c r="J43" s="54" t="s">
        <v>2707</v>
      </c>
      <c r="K43" s="103"/>
      <c r="L43" s="103"/>
      <c r="M43" s="103"/>
      <c r="N43" s="54">
        <v>15248787</v>
      </c>
      <c r="O43" s="54" t="s">
        <v>3304</v>
      </c>
      <c r="P43" s="103"/>
      <c r="Q43" s="90" t="s">
        <v>1342</v>
      </c>
      <c r="R43" s="90" t="s">
        <v>1841</v>
      </c>
      <c r="S43" s="306"/>
      <c r="T43" s="307"/>
      <c r="U43" s="103"/>
      <c r="V43" s="103"/>
      <c r="W43" s="301" t="s">
        <v>29</v>
      </c>
      <c r="X43" s="103"/>
      <c r="Y43" s="103"/>
      <c r="Z43" s="103"/>
      <c r="AA43" s="103"/>
      <c r="AB43" s="103"/>
      <c r="AC43" s="76" t="s">
        <v>141</v>
      </c>
      <c r="AD43" s="85"/>
      <c r="AE43" s="332" t="s">
        <v>208</v>
      </c>
      <c r="AF43" s="332">
        <v>43962</v>
      </c>
      <c r="AG43" s="116"/>
      <c r="AH43" s="116"/>
      <c r="AI43" s="116"/>
      <c r="AJ43" s="116"/>
      <c r="AK43" s="116"/>
      <c r="AL43" s="116"/>
      <c r="AM43" s="54" t="s">
        <v>208</v>
      </c>
      <c r="AN43" s="332">
        <v>43964</v>
      </c>
      <c r="AO43" s="54" t="s">
        <v>56</v>
      </c>
      <c r="AP43" s="54" t="s">
        <v>56</v>
      </c>
      <c r="AQ43" s="54"/>
      <c r="AR43" s="54"/>
      <c r="AS43" s="54"/>
      <c r="AT43" s="54"/>
      <c r="AU43" s="54"/>
      <c r="AV43" s="54"/>
      <c r="AW43" s="140"/>
      <c r="AX43" s="32"/>
      <c r="AY43" s="32"/>
      <c r="AZ43" s="32">
        <f t="shared" si="5"/>
        <v>5</v>
      </c>
    </row>
    <row r="44" spans="5:52" ht="19.95" customHeight="1">
      <c r="E44" s="85"/>
      <c r="F44" s="91"/>
      <c r="G44" s="305"/>
      <c r="H44" s="513" t="s">
        <v>561</v>
      </c>
      <c r="I44" s="90" t="s">
        <v>1960</v>
      </c>
      <c r="J44" s="54" t="s">
        <v>2708</v>
      </c>
      <c r="K44" s="103"/>
      <c r="L44" s="103"/>
      <c r="M44" s="103"/>
      <c r="N44" s="383">
        <v>15248788</v>
      </c>
      <c r="O44" s="54" t="s">
        <v>3304</v>
      </c>
      <c r="P44" s="103"/>
      <c r="Q44" s="90" t="s">
        <v>1343</v>
      </c>
      <c r="R44" s="90" t="s">
        <v>1841</v>
      </c>
      <c r="S44" s="308"/>
      <c r="T44" s="309"/>
      <c r="U44" s="103"/>
      <c r="V44" s="103"/>
      <c r="W44" s="301" t="s">
        <v>29</v>
      </c>
      <c r="X44" s="103"/>
      <c r="Y44" s="103"/>
      <c r="Z44" s="103"/>
      <c r="AA44" s="103"/>
      <c r="AB44" s="103"/>
      <c r="AC44" s="76" t="s">
        <v>141</v>
      </c>
      <c r="AD44" s="85"/>
      <c r="AE44" s="332" t="s">
        <v>208</v>
      </c>
      <c r="AF44" s="332">
        <v>43944</v>
      </c>
      <c r="AG44" s="116"/>
      <c r="AH44" s="116"/>
      <c r="AI44" s="116"/>
      <c r="AJ44" s="116"/>
      <c r="AK44" s="116"/>
      <c r="AL44" s="116"/>
      <c r="AM44" s="54" t="s">
        <v>209</v>
      </c>
      <c r="AN44" s="332">
        <v>43962</v>
      </c>
      <c r="AO44" s="54" t="s">
        <v>63</v>
      </c>
      <c r="AP44" s="54" t="s">
        <v>56</v>
      </c>
      <c r="AQ44" s="54" t="s">
        <v>216</v>
      </c>
      <c r="AR44" s="54"/>
      <c r="AS44" s="54"/>
      <c r="AT44" s="54"/>
      <c r="AU44" s="54"/>
      <c r="AV44" s="54"/>
      <c r="AW44" s="140"/>
      <c r="AX44" s="32"/>
      <c r="AY44" s="32"/>
      <c r="AZ44" s="32">
        <f t="shared" si="5"/>
        <v>4</v>
      </c>
    </row>
    <row r="45" spans="5:52" ht="19.95" customHeight="1">
      <c r="E45" s="85"/>
      <c r="F45" s="91"/>
      <c r="G45" s="305"/>
      <c r="H45" s="513" t="s">
        <v>562</v>
      </c>
      <c r="I45" s="90" t="s">
        <v>1961</v>
      </c>
      <c r="J45" s="90" t="s">
        <v>2709</v>
      </c>
      <c r="K45" s="103"/>
      <c r="L45" s="103"/>
      <c r="M45" s="103"/>
      <c r="N45" s="383">
        <v>15248789</v>
      </c>
      <c r="O45" s="54" t="s">
        <v>3304</v>
      </c>
      <c r="P45" s="103"/>
      <c r="Q45" s="90" t="s">
        <v>1344</v>
      </c>
      <c r="R45" s="90" t="s">
        <v>1841</v>
      </c>
      <c r="S45" s="308"/>
      <c r="T45" s="309"/>
      <c r="U45" s="103"/>
      <c r="V45" s="103"/>
      <c r="W45" s="301" t="s">
        <v>29</v>
      </c>
      <c r="X45" s="103"/>
      <c r="Y45" s="103"/>
      <c r="Z45" s="103"/>
      <c r="AA45" s="103"/>
      <c r="AB45" s="103"/>
      <c r="AC45" s="76" t="s">
        <v>141</v>
      </c>
      <c r="AD45" s="85"/>
      <c r="AE45" s="332" t="s">
        <v>208</v>
      </c>
      <c r="AF45" s="332">
        <v>43944</v>
      </c>
      <c r="AG45" s="116"/>
      <c r="AH45" s="116"/>
      <c r="AI45" s="116"/>
      <c r="AJ45" s="116"/>
      <c r="AK45" s="116"/>
      <c r="AL45" s="116"/>
      <c r="AM45" s="54" t="s">
        <v>209</v>
      </c>
      <c r="AN45" s="332">
        <v>43962</v>
      </c>
      <c r="AO45" s="54" t="s">
        <v>63</v>
      </c>
      <c r="AP45" s="54" t="s">
        <v>56</v>
      </c>
      <c r="AQ45" s="54" t="s">
        <v>216</v>
      </c>
      <c r="AR45" s="54"/>
      <c r="AS45" s="54"/>
      <c r="AT45" s="54"/>
      <c r="AU45" s="54"/>
      <c r="AV45" s="54"/>
      <c r="AW45" s="140"/>
      <c r="AX45" s="32"/>
      <c r="AY45" s="32"/>
      <c r="AZ45" s="32">
        <f t="shared" si="5"/>
        <v>4</v>
      </c>
    </row>
    <row r="46" spans="5:52" ht="19.95" customHeight="1">
      <c r="E46" s="85"/>
      <c r="F46" s="74"/>
      <c r="G46" s="305"/>
      <c r="H46" s="513" t="s">
        <v>563</v>
      </c>
      <c r="I46" s="90" t="s">
        <v>1962</v>
      </c>
      <c r="J46" s="90" t="s">
        <v>2710</v>
      </c>
      <c r="K46" s="69"/>
      <c r="L46" s="69"/>
      <c r="M46" s="69"/>
      <c r="N46" s="54">
        <v>15248790</v>
      </c>
      <c r="O46" s="54" t="s">
        <v>3304</v>
      </c>
      <c r="P46" s="87"/>
      <c r="Q46" s="90" t="s">
        <v>1345</v>
      </c>
      <c r="R46" s="90" t="s">
        <v>1841</v>
      </c>
      <c r="S46" s="308"/>
      <c r="T46" s="309"/>
      <c r="U46" s="69"/>
      <c r="V46" s="69"/>
      <c r="W46" s="301" t="s">
        <v>29</v>
      </c>
      <c r="X46" s="103"/>
      <c r="Y46" s="69"/>
      <c r="Z46" s="69"/>
      <c r="AA46" s="69"/>
      <c r="AB46" s="69"/>
      <c r="AC46" s="76" t="s">
        <v>141</v>
      </c>
      <c r="AD46" s="68"/>
      <c r="AE46" s="332" t="s">
        <v>208</v>
      </c>
      <c r="AF46" s="332">
        <v>43944</v>
      </c>
      <c r="AG46" s="87"/>
      <c r="AH46" s="87"/>
      <c r="AI46" s="87"/>
      <c r="AJ46" s="87"/>
      <c r="AK46" s="87"/>
      <c r="AL46" s="87"/>
      <c r="AM46" s="54" t="s">
        <v>209</v>
      </c>
      <c r="AN46" s="332">
        <v>43962</v>
      </c>
      <c r="AO46" s="54" t="s">
        <v>63</v>
      </c>
      <c r="AP46" s="54" t="s">
        <v>56</v>
      </c>
      <c r="AQ46" s="54" t="s">
        <v>217</v>
      </c>
      <c r="AR46" s="54"/>
      <c r="AS46" s="54"/>
      <c r="AT46" s="54"/>
      <c r="AU46" s="54"/>
      <c r="AV46" s="54"/>
      <c r="AW46" s="104"/>
      <c r="AX46" s="32"/>
      <c r="AY46" s="32"/>
      <c r="AZ46" s="32">
        <f t="shared" si="5"/>
        <v>4</v>
      </c>
    </row>
    <row r="47" spans="5:52" ht="19.95" customHeight="1">
      <c r="E47" s="85"/>
      <c r="F47" s="76"/>
      <c r="G47" s="305"/>
      <c r="H47" s="513" t="s">
        <v>564</v>
      </c>
      <c r="I47" s="54" t="s">
        <v>1963</v>
      </c>
      <c r="J47" s="54" t="s">
        <v>2711</v>
      </c>
      <c r="K47" s="103"/>
      <c r="L47" s="103"/>
      <c r="M47" s="103"/>
      <c r="N47" s="383">
        <v>15248791</v>
      </c>
      <c r="O47" s="54" t="s">
        <v>3304</v>
      </c>
      <c r="P47" s="104"/>
      <c r="Q47" s="54" t="s">
        <v>1346</v>
      </c>
      <c r="R47" s="90" t="s">
        <v>1841</v>
      </c>
      <c r="S47" s="308"/>
      <c r="T47" s="309"/>
      <c r="U47" s="69"/>
      <c r="V47" s="69"/>
      <c r="W47" s="301" t="s">
        <v>29</v>
      </c>
      <c r="X47" s="103"/>
      <c r="Y47" s="103"/>
      <c r="Z47" s="103"/>
      <c r="AA47" s="103"/>
      <c r="AB47" s="103"/>
      <c r="AC47" s="76" t="s">
        <v>141</v>
      </c>
      <c r="AD47" s="85"/>
      <c r="AE47" s="332" t="s">
        <v>208</v>
      </c>
      <c r="AF47" s="332">
        <v>43944</v>
      </c>
      <c r="AG47" s="87"/>
      <c r="AH47" s="87"/>
      <c r="AI47" s="87"/>
      <c r="AJ47" s="87"/>
      <c r="AK47" s="87"/>
      <c r="AL47" s="87"/>
      <c r="AM47" s="54" t="s">
        <v>209</v>
      </c>
      <c r="AN47" s="332">
        <v>43962</v>
      </c>
      <c r="AO47" s="54" t="s">
        <v>63</v>
      </c>
      <c r="AP47" s="54" t="s">
        <v>56</v>
      </c>
      <c r="AQ47" s="54" t="s">
        <v>210</v>
      </c>
      <c r="AR47" s="54"/>
      <c r="AS47" s="54"/>
      <c r="AT47" s="54"/>
      <c r="AU47" s="54"/>
      <c r="AV47" s="54"/>
      <c r="AW47" s="104"/>
      <c r="AX47" s="32"/>
      <c r="AY47" s="32"/>
      <c r="AZ47" s="32">
        <f t="shared" si="5"/>
        <v>4</v>
      </c>
    </row>
    <row r="48" spans="5:52" ht="19.95" customHeight="1">
      <c r="E48" s="85"/>
      <c r="F48" s="74"/>
      <c r="G48" s="305"/>
      <c r="H48" s="513" t="s">
        <v>565</v>
      </c>
      <c r="I48" s="90" t="s">
        <v>1964</v>
      </c>
      <c r="J48" s="54" t="s">
        <v>2712</v>
      </c>
      <c r="K48" s="69"/>
      <c r="L48" s="69"/>
      <c r="M48" s="69"/>
      <c r="N48" s="383">
        <v>15248792</v>
      </c>
      <c r="O48" s="54" t="s">
        <v>3304</v>
      </c>
      <c r="P48" s="87"/>
      <c r="Q48" s="90" t="s">
        <v>1347</v>
      </c>
      <c r="R48" s="90" t="s">
        <v>1841</v>
      </c>
      <c r="S48" s="308"/>
      <c r="T48" s="309"/>
      <c r="U48" s="69"/>
      <c r="V48" s="69"/>
      <c r="W48" s="301" t="s">
        <v>29</v>
      </c>
      <c r="X48" s="103"/>
      <c r="Y48" s="69"/>
      <c r="Z48" s="69"/>
      <c r="AA48" s="69"/>
      <c r="AB48" s="69"/>
      <c r="AC48" s="76" t="s">
        <v>141</v>
      </c>
      <c r="AD48" s="68"/>
      <c r="AE48" s="332" t="s">
        <v>208</v>
      </c>
      <c r="AF48" s="332">
        <v>43944</v>
      </c>
      <c r="AG48" s="87"/>
      <c r="AH48" s="87"/>
      <c r="AI48" s="87"/>
      <c r="AJ48" s="87"/>
      <c r="AK48" s="87"/>
      <c r="AL48" s="87"/>
      <c r="AM48" s="54" t="s">
        <v>209</v>
      </c>
      <c r="AN48" s="332">
        <v>43962</v>
      </c>
      <c r="AO48" s="54" t="s">
        <v>63</v>
      </c>
      <c r="AP48" s="54" t="s">
        <v>56</v>
      </c>
      <c r="AQ48" s="54" t="s">
        <v>210</v>
      </c>
      <c r="AR48" s="54" t="s">
        <v>195</v>
      </c>
      <c r="AS48" s="332">
        <v>43964</v>
      </c>
      <c r="AT48" s="54" t="s">
        <v>56</v>
      </c>
      <c r="AU48" s="54"/>
      <c r="AV48" s="54"/>
      <c r="AW48" s="104"/>
      <c r="AX48" s="32"/>
      <c r="AY48" s="32"/>
      <c r="AZ48" s="32">
        <f t="shared" si="5"/>
        <v>4</v>
      </c>
    </row>
    <row r="49" spans="5:52" ht="19.95" customHeight="1">
      <c r="E49" s="85"/>
      <c r="F49" s="74"/>
      <c r="G49" s="305"/>
      <c r="H49" s="513" t="s">
        <v>566</v>
      </c>
      <c r="I49" s="90" t="s">
        <v>1965</v>
      </c>
      <c r="J49" s="54" t="s">
        <v>2713</v>
      </c>
      <c r="K49" s="69"/>
      <c r="L49" s="69"/>
      <c r="M49" s="69"/>
      <c r="N49" s="383">
        <v>15248793</v>
      </c>
      <c r="O49" s="54" t="s">
        <v>3304</v>
      </c>
      <c r="P49" s="87"/>
      <c r="Q49" s="90" t="s">
        <v>1348</v>
      </c>
      <c r="R49" s="90" t="s">
        <v>1841</v>
      </c>
      <c r="S49" s="308"/>
      <c r="T49" s="309"/>
      <c r="U49" s="69"/>
      <c r="V49" s="69"/>
      <c r="W49" s="301" t="s">
        <v>29</v>
      </c>
      <c r="X49" s="103"/>
      <c r="Y49" s="69"/>
      <c r="Z49" s="69"/>
      <c r="AA49" s="69"/>
      <c r="AB49" s="69"/>
      <c r="AC49" s="76" t="s">
        <v>141</v>
      </c>
      <c r="AD49" s="68"/>
      <c r="AE49" s="332" t="s">
        <v>208</v>
      </c>
      <c r="AF49" s="332">
        <v>43944</v>
      </c>
      <c r="AG49" s="87"/>
      <c r="AH49" s="87"/>
      <c r="AI49" s="87"/>
      <c r="AJ49" s="87"/>
      <c r="AK49" s="87"/>
      <c r="AL49" s="87"/>
      <c r="AM49" s="54" t="s">
        <v>209</v>
      </c>
      <c r="AN49" s="332">
        <v>43962</v>
      </c>
      <c r="AO49" s="54" t="s">
        <v>63</v>
      </c>
      <c r="AP49" s="54" t="s">
        <v>56</v>
      </c>
      <c r="AQ49" s="54" t="s">
        <v>210</v>
      </c>
      <c r="AR49" s="54" t="s">
        <v>195</v>
      </c>
      <c r="AS49" s="332">
        <v>43964</v>
      </c>
      <c r="AT49" s="54" t="s">
        <v>56</v>
      </c>
      <c r="AU49" s="54"/>
      <c r="AV49" s="54"/>
      <c r="AW49" s="104"/>
      <c r="AX49" s="32"/>
      <c r="AY49" s="32"/>
      <c r="AZ49" s="32">
        <f t="shared" si="5"/>
        <v>4</v>
      </c>
    </row>
    <row r="50" spans="5:52" ht="19.95" customHeight="1">
      <c r="E50" s="85"/>
      <c r="F50" s="74"/>
      <c r="G50" s="305"/>
      <c r="H50" s="513" t="s">
        <v>567</v>
      </c>
      <c r="I50" s="90" t="s">
        <v>1966</v>
      </c>
      <c r="J50" s="54" t="s">
        <v>2714</v>
      </c>
      <c r="K50" s="69"/>
      <c r="L50" s="69"/>
      <c r="M50" s="69"/>
      <c r="N50" s="383">
        <v>15248794</v>
      </c>
      <c r="O50" s="54" t="s">
        <v>3304</v>
      </c>
      <c r="P50" s="87"/>
      <c r="Q50" s="90" t="s">
        <v>1349</v>
      </c>
      <c r="R50" s="90" t="s">
        <v>1841</v>
      </c>
      <c r="S50" s="308"/>
      <c r="T50" s="309"/>
      <c r="U50" s="69"/>
      <c r="V50" s="69"/>
      <c r="W50" s="301" t="s">
        <v>29</v>
      </c>
      <c r="X50" s="103"/>
      <c r="Y50" s="69"/>
      <c r="Z50" s="69"/>
      <c r="AA50" s="69"/>
      <c r="AB50" s="69"/>
      <c r="AC50" s="76" t="s">
        <v>141</v>
      </c>
      <c r="AD50" s="68"/>
      <c r="AE50" s="332" t="s">
        <v>208</v>
      </c>
      <c r="AF50" s="332">
        <v>43944</v>
      </c>
      <c r="AG50" s="87"/>
      <c r="AH50" s="87"/>
      <c r="AI50" s="87"/>
      <c r="AJ50" s="87"/>
      <c r="AK50" s="87"/>
      <c r="AL50" s="87"/>
      <c r="AM50" s="54" t="s">
        <v>209</v>
      </c>
      <c r="AN50" s="332">
        <v>43962</v>
      </c>
      <c r="AO50" s="54" t="s">
        <v>63</v>
      </c>
      <c r="AP50" s="54" t="s">
        <v>56</v>
      </c>
      <c r="AQ50" s="54" t="s">
        <v>210</v>
      </c>
      <c r="AR50" s="54" t="s">
        <v>195</v>
      </c>
      <c r="AS50" s="332">
        <v>43964</v>
      </c>
      <c r="AT50" s="54" t="s">
        <v>56</v>
      </c>
      <c r="AU50" s="54"/>
      <c r="AV50" s="54"/>
      <c r="AW50" s="104"/>
      <c r="AX50" s="32"/>
      <c r="AY50" s="32"/>
      <c r="AZ50" s="32">
        <f t="shared" si="5"/>
        <v>4</v>
      </c>
    </row>
    <row r="51" spans="5:52" ht="19.95" customHeight="1">
      <c r="E51" s="85"/>
      <c r="F51" s="74"/>
      <c r="G51" s="305"/>
      <c r="H51" s="513" t="s">
        <v>568</v>
      </c>
      <c r="I51" s="90" t="s">
        <v>1967</v>
      </c>
      <c r="J51" s="54" t="s">
        <v>2715</v>
      </c>
      <c r="K51" s="69"/>
      <c r="L51" s="69"/>
      <c r="M51" s="69"/>
      <c r="N51" s="54">
        <v>15248795</v>
      </c>
      <c r="O51" s="54" t="s">
        <v>3304</v>
      </c>
      <c r="P51" s="87"/>
      <c r="Q51" s="90" t="s">
        <v>1350</v>
      </c>
      <c r="R51" s="90" t="s">
        <v>1841</v>
      </c>
      <c r="S51" s="308"/>
      <c r="T51" s="309"/>
      <c r="U51" s="69"/>
      <c r="V51" s="69"/>
      <c r="W51" s="301" t="s">
        <v>29</v>
      </c>
      <c r="X51" s="103"/>
      <c r="Y51" s="69"/>
      <c r="Z51" s="69"/>
      <c r="AA51" s="69"/>
      <c r="AB51" s="69"/>
      <c r="AC51" s="76" t="s">
        <v>141</v>
      </c>
      <c r="AD51" s="68"/>
      <c r="AE51" s="332" t="s">
        <v>208</v>
      </c>
      <c r="AF51" s="332">
        <v>43944</v>
      </c>
      <c r="AG51" s="87"/>
      <c r="AH51" s="87"/>
      <c r="AI51" s="87"/>
      <c r="AJ51" s="87"/>
      <c r="AK51" s="87"/>
      <c r="AL51" s="87"/>
      <c r="AM51" s="54" t="s">
        <v>209</v>
      </c>
      <c r="AN51" s="332">
        <v>43962</v>
      </c>
      <c r="AO51" s="54" t="s">
        <v>63</v>
      </c>
      <c r="AP51" s="54" t="s">
        <v>56</v>
      </c>
      <c r="AQ51" s="54" t="s">
        <v>218</v>
      </c>
      <c r="AR51" s="54" t="s">
        <v>195</v>
      </c>
      <c r="AS51" s="332">
        <v>43964</v>
      </c>
      <c r="AT51" s="54" t="s">
        <v>56</v>
      </c>
      <c r="AU51" s="54"/>
      <c r="AV51" s="54"/>
      <c r="AW51" s="104"/>
      <c r="AX51" s="32"/>
      <c r="AY51" s="32"/>
      <c r="AZ51" s="32">
        <f t="shared" si="5"/>
        <v>4</v>
      </c>
    </row>
    <row r="52" spans="5:52" ht="19.95" customHeight="1">
      <c r="E52" s="85"/>
      <c r="F52" s="74"/>
      <c r="G52" s="305"/>
      <c r="H52" s="513" t="s">
        <v>569</v>
      </c>
      <c r="I52" s="90" t="s">
        <v>1968</v>
      </c>
      <c r="J52" s="54" t="s">
        <v>2716</v>
      </c>
      <c r="K52" s="69"/>
      <c r="L52" s="69"/>
      <c r="M52" s="69"/>
      <c r="N52" s="383">
        <v>15248796</v>
      </c>
      <c r="O52" s="54" t="s">
        <v>3304</v>
      </c>
      <c r="P52" s="87"/>
      <c r="Q52" s="90" t="s">
        <v>1351</v>
      </c>
      <c r="R52" s="90" t="s">
        <v>1841</v>
      </c>
      <c r="S52" s="308"/>
      <c r="T52" s="309"/>
      <c r="U52" s="69"/>
      <c r="V52" s="69"/>
      <c r="W52" s="301" t="s">
        <v>29</v>
      </c>
      <c r="X52" s="103"/>
      <c r="Y52" s="69"/>
      <c r="Z52" s="69"/>
      <c r="AA52" s="69"/>
      <c r="AB52" s="69"/>
      <c r="AC52" s="76" t="s">
        <v>141</v>
      </c>
      <c r="AD52" s="68"/>
      <c r="AE52" s="332" t="s">
        <v>208</v>
      </c>
      <c r="AF52" s="332">
        <v>43944</v>
      </c>
      <c r="AG52" s="87"/>
      <c r="AH52" s="87"/>
      <c r="AI52" s="87"/>
      <c r="AJ52" s="87"/>
      <c r="AK52" s="87"/>
      <c r="AL52" s="87"/>
      <c r="AM52" s="54" t="s">
        <v>209</v>
      </c>
      <c r="AN52" s="332">
        <v>43962</v>
      </c>
      <c r="AO52" s="54" t="s">
        <v>63</v>
      </c>
      <c r="AP52" s="54" t="s">
        <v>56</v>
      </c>
      <c r="AQ52" s="54" t="s">
        <v>210</v>
      </c>
      <c r="AR52" s="54" t="s">
        <v>195</v>
      </c>
      <c r="AS52" s="332">
        <v>43964</v>
      </c>
      <c r="AT52" s="54" t="s">
        <v>56</v>
      </c>
      <c r="AU52" s="54"/>
      <c r="AV52" s="54"/>
      <c r="AW52" s="104"/>
      <c r="AX52" s="32"/>
      <c r="AY52" s="32"/>
      <c r="AZ52" s="32">
        <f t="shared" si="5"/>
        <v>4</v>
      </c>
    </row>
    <row r="53" spans="5:52" ht="19.95" customHeight="1">
      <c r="E53" s="85"/>
      <c r="F53" s="74"/>
      <c r="G53" s="305"/>
      <c r="H53" s="513" t="s">
        <v>570</v>
      </c>
      <c r="I53" s="90" t="s">
        <v>1969</v>
      </c>
      <c r="J53" s="54" t="s">
        <v>2717</v>
      </c>
      <c r="K53" s="69"/>
      <c r="L53" s="69"/>
      <c r="M53" s="69"/>
      <c r="N53" s="383">
        <v>15248797</v>
      </c>
      <c r="O53" s="54" t="s">
        <v>3304</v>
      </c>
      <c r="P53" s="87"/>
      <c r="Q53" s="90" t="s">
        <v>1352</v>
      </c>
      <c r="R53" s="90" t="s">
        <v>1841</v>
      </c>
      <c r="S53" s="308"/>
      <c r="T53" s="309"/>
      <c r="U53" s="69"/>
      <c r="V53" s="69"/>
      <c r="W53" s="301" t="s">
        <v>29</v>
      </c>
      <c r="X53" s="103"/>
      <c r="Y53" s="69"/>
      <c r="Z53" s="69"/>
      <c r="AA53" s="69"/>
      <c r="AB53" s="69"/>
      <c r="AC53" s="76" t="s">
        <v>141</v>
      </c>
      <c r="AD53" s="68"/>
      <c r="AE53" s="332" t="s">
        <v>208</v>
      </c>
      <c r="AF53" s="332">
        <v>43944</v>
      </c>
      <c r="AG53" s="87"/>
      <c r="AH53" s="87"/>
      <c r="AI53" s="87"/>
      <c r="AJ53" s="87"/>
      <c r="AK53" s="87"/>
      <c r="AL53" s="87"/>
      <c r="AM53" s="54" t="s">
        <v>209</v>
      </c>
      <c r="AN53" s="332">
        <v>43962</v>
      </c>
      <c r="AO53" s="54" t="s">
        <v>63</v>
      </c>
      <c r="AP53" s="54" t="s">
        <v>56</v>
      </c>
      <c r="AQ53" s="54" t="s">
        <v>210</v>
      </c>
      <c r="AR53" s="54" t="s">
        <v>195</v>
      </c>
      <c r="AS53" s="332">
        <v>43964</v>
      </c>
      <c r="AT53" s="54" t="s">
        <v>56</v>
      </c>
      <c r="AU53" s="54"/>
      <c r="AV53" s="54"/>
      <c r="AW53" s="104"/>
      <c r="AX53" s="32"/>
      <c r="AY53" s="32"/>
      <c r="AZ53" s="32">
        <f t="shared" si="5"/>
        <v>4</v>
      </c>
    </row>
    <row r="54" spans="5:52" ht="19.95" customHeight="1">
      <c r="E54" s="85"/>
      <c r="F54" s="74"/>
      <c r="G54" s="305"/>
      <c r="H54" s="513" t="s">
        <v>571</v>
      </c>
      <c r="I54" s="90" t="s">
        <v>1970</v>
      </c>
      <c r="J54" s="54" t="s">
        <v>2718</v>
      </c>
      <c r="K54" s="69"/>
      <c r="L54" s="69"/>
      <c r="M54" s="69"/>
      <c r="N54" s="383">
        <v>15248798</v>
      </c>
      <c r="O54" s="54" t="s">
        <v>3304</v>
      </c>
      <c r="P54" s="87"/>
      <c r="Q54" s="90" t="s">
        <v>1353</v>
      </c>
      <c r="R54" s="90" t="s">
        <v>1841</v>
      </c>
      <c r="S54" s="308"/>
      <c r="T54" s="309"/>
      <c r="U54" s="69"/>
      <c r="V54" s="69"/>
      <c r="W54" s="301" t="s">
        <v>29</v>
      </c>
      <c r="X54" s="103"/>
      <c r="Y54" s="69"/>
      <c r="Z54" s="69"/>
      <c r="AA54" s="69"/>
      <c r="AB54" s="69"/>
      <c r="AC54" s="76" t="s">
        <v>141</v>
      </c>
      <c r="AD54" s="68"/>
      <c r="AE54" s="332" t="s">
        <v>208</v>
      </c>
      <c r="AF54" s="332">
        <v>43944</v>
      </c>
      <c r="AG54" s="87"/>
      <c r="AH54" s="87"/>
      <c r="AI54" s="87"/>
      <c r="AJ54" s="87"/>
      <c r="AK54" s="87"/>
      <c r="AL54" s="87"/>
      <c r="AM54" s="54" t="s">
        <v>209</v>
      </c>
      <c r="AN54" s="332">
        <v>43962</v>
      </c>
      <c r="AO54" s="54" t="s">
        <v>63</v>
      </c>
      <c r="AP54" s="54" t="s">
        <v>56</v>
      </c>
      <c r="AQ54" s="54" t="s">
        <v>210</v>
      </c>
      <c r="AR54" s="54" t="s">
        <v>195</v>
      </c>
      <c r="AS54" s="332">
        <v>43964</v>
      </c>
      <c r="AT54" s="54" t="s">
        <v>56</v>
      </c>
      <c r="AU54" s="54"/>
      <c r="AV54" s="54"/>
      <c r="AW54" s="104"/>
      <c r="AX54" s="32"/>
      <c r="AY54" s="32"/>
      <c r="AZ54" s="32">
        <f t="shared" si="5"/>
        <v>4</v>
      </c>
    </row>
    <row r="55" spans="5:52" ht="19.95" customHeight="1">
      <c r="E55" s="85"/>
      <c r="F55" s="74"/>
      <c r="G55" s="305"/>
      <c r="H55" s="513" t="s">
        <v>572</v>
      </c>
      <c r="I55" s="90" t="s">
        <v>1971</v>
      </c>
      <c r="J55" s="54" t="s">
        <v>2719</v>
      </c>
      <c r="K55" s="69"/>
      <c r="L55" s="69"/>
      <c r="M55" s="69"/>
      <c r="N55" s="383">
        <v>15248799</v>
      </c>
      <c r="O55" s="54" t="s">
        <v>3304</v>
      </c>
      <c r="P55" s="87"/>
      <c r="Q55" s="90" t="s">
        <v>1354</v>
      </c>
      <c r="R55" s="90" t="s">
        <v>1841</v>
      </c>
      <c r="S55" s="308"/>
      <c r="T55" s="309"/>
      <c r="U55" s="69"/>
      <c r="V55" s="69"/>
      <c r="W55" s="301" t="s">
        <v>29</v>
      </c>
      <c r="X55" s="103"/>
      <c r="Y55" s="69"/>
      <c r="Z55" s="69"/>
      <c r="AA55" s="69"/>
      <c r="AB55" s="69"/>
      <c r="AC55" s="76" t="s">
        <v>141</v>
      </c>
      <c r="AD55" s="68"/>
      <c r="AE55" s="332" t="s">
        <v>208</v>
      </c>
      <c r="AF55" s="332">
        <v>43944</v>
      </c>
      <c r="AG55" s="87"/>
      <c r="AH55" s="87"/>
      <c r="AI55" s="87"/>
      <c r="AJ55" s="87"/>
      <c r="AK55" s="87"/>
      <c r="AL55" s="87"/>
      <c r="AM55" s="54" t="s">
        <v>209</v>
      </c>
      <c r="AN55" s="332">
        <v>43962</v>
      </c>
      <c r="AO55" s="54" t="s">
        <v>63</v>
      </c>
      <c r="AP55" s="54" t="s">
        <v>56</v>
      </c>
      <c r="AQ55" s="54" t="s">
        <v>210</v>
      </c>
      <c r="AR55" s="54" t="s">
        <v>195</v>
      </c>
      <c r="AS55" s="332">
        <v>43964</v>
      </c>
      <c r="AT55" s="54" t="s">
        <v>56</v>
      </c>
      <c r="AU55" s="54"/>
      <c r="AV55" s="54"/>
      <c r="AW55" s="104"/>
      <c r="AX55" s="32"/>
      <c r="AY55" s="32"/>
      <c r="AZ55" s="32">
        <f t="shared" si="5"/>
        <v>4</v>
      </c>
    </row>
    <row r="56" spans="5:52" ht="19.95" customHeight="1">
      <c r="E56" s="85"/>
      <c r="F56" s="76"/>
      <c r="G56" s="305"/>
      <c r="H56" s="513" t="s">
        <v>573</v>
      </c>
      <c r="I56" s="90" t="s">
        <v>1972</v>
      </c>
      <c r="J56" s="54" t="s">
        <v>2720</v>
      </c>
      <c r="K56" s="103"/>
      <c r="L56" s="103"/>
      <c r="M56" s="103"/>
      <c r="N56" s="383">
        <v>15248800</v>
      </c>
      <c r="O56" s="54" t="s">
        <v>3304</v>
      </c>
      <c r="P56" s="104"/>
      <c r="Q56" s="90" t="s">
        <v>1355</v>
      </c>
      <c r="R56" s="90" t="s">
        <v>1841</v>
      </c>
      <c r="S56" s="308"/>
      <c r="T56" s="309"/>
      <c r="U56" s="69"/>
      <c r="V56" s="69"/>
      <c r="W56" s="301" t="s">
        <v>29</v>
      </c>
      <c r="X56" s="103"/>
      <c r="Y56" s="103"/>
      <c r="Z56" s="103"/>
      <c r="AA56" s="103"/>
      <c r="AB56" s="103"/>
      <c r="AC56" s="76" t="s">
        <v>141</v>
      </c>
      <c r="AD56" s="85"/>
      <c r="AE56" s="332" t="s">
        <v>208</v>
      </c>
      <c r="AF56" s="332">
        <v>43944</v>
      </c>
      <c r="AG56" s="87"/>
      <c r="AH56" s="87"/>
      <c r="AI56" s="87"/>
      <c r="AJ56" s="87"/>
      <c r="AK56" s="87"/>
      <c r="AL56" s="87"/>
      <c r="AM56" s="54" t="s">
        <v>209</v>
      </c>
      <c r="AN56" s="332">
        <v>43962</v>
      </c>
      <c r="AO56" s="54" t="s">
        <v>63</v>
      </c>
      <c r="AP56" s="54" t="s">
        <v>56</v>
      </c>
      <c r="AQ56" s="54" t="s">
        <v>210</v>
      </c>
      <c r="AR56" s="54" t="s">
        <v>195</v>
      </c>
      <c r="AS56" s="332">
        <v>43964</v>
      </c>
      <c r="AT56" s="54" t="s">
        <v>56</v>
      </c>
      <c r="AU56" s="54"/>
      <c r="AV56" s="54"/>
      <c r="AW56" s="104"/>
      <c r="AX56" s="32"/>
      <c r="AY56" s="32"/>
      <c r="AZ56" s="32">
        <f t="shared" si="5"/>
        <v>4</v>
      </c>
    </row>
    <row r="57" spans="5:52" ht="19.95" customHeight="1">
      <c r="E57" s="85"/>
      <c r="F57" s="74"/>
      <c r="G57" s="305"/>
      <c r="H57" s="513" t="s">
        <v>574</v>
      </c>
      <c r="I57" s="90" t="s">
        <v>1973</v>
      </c>
      <c r="J57" s="54" t="s">
        <v>2721</v>
      </c>
      <c r="K57" s="69"/>
      <c r="L57" s="69"/>
      <c r="M57" s="69"/>
      <c r="N57" s="383">
        <v>15248801</v>
      </c>
      <c r="O57" s="54" t="s">
        <v>3304</v>
      </c>
      <c r="P57" s="69"/>
      <c r="Q57" s="90" t="s">
        <v>1356</v>
      </c>
      <c r="R57" s="90" t="s">
        <v>1841</v>
      </c>
      <c r="S57" s="308"/>
      <c r="T57" s="309"/>
      <c r="U57" s="69"/>
      <c r="V57" s="69"/>
      <c r="W57" s="301" t="s">
        <v>29</v>
      </c>
      <c r="X57" s="103"/>
      <c r="Y57" s="103"/>
      <c r="Z57" s="103"/>
      <c r="AA57" s="103"/>
      <c r="AB57" s="103"/>
      <c r="AC57" s="76" t="s">
        <v>141</v>
      </c>
      <c r="AD57" s="85"/>
      <c r="AE57" s="332" t="s">
        <v>208</v>
      </c>
      <c r="AF57" s="332">
        <v>43944</v>
      </c>
      <c r="AG57" s="32"/>
      <c r="AH57" s="32"/>
      <c r="AI57" s="32"/>
      <c r="AJ57" s="32"/>
      <c r="AK57" s="32"/>
      <c r="AL57" s="32"/>
      <c r="AM57" s="54" t="s">
        <v>209</v>
      </c>
      <c r="AN57" s="332">
        <v>43962</v>
      </c>
      <c r="AO57" s="54" t="s">
        <v>63</v>
      </c>
      <c r="AP57" s="54" t="s">
        <v>56</v>
      </c>
      <c r="AQ57" s="54" t="s">
        <v>210</v>
      </c>
      <c r="AR57" s="54" t="s">
        <v>195</v>
      </c>
      <c r="AS57" s="332">
        <v>43964</v>
      </c>
      <c r="AT57" s="54" t="s">
        <v>56</v>
      </c>
      <c r="AU57" s="54"/>
      <c r="AV57" s="54"/>
      <c r="AW57" s="78"/>
      <c r="AX57" s="32"/>
      <c r="AY57" s="32"/>
      <c r="AZ57" s="32">
        <f t="shared" si="5"/>
        <v>4</v>
      </c>
    </row>
    <row r="58" spans="5:52" ht="19.95" customHeight="1">
      <c r="E58" s="85"/>
      <c r="F58" s="74"/>
      <c r="G58" s="305"/>
      <c r="H58" s="513" t="s">
        <v>575</v>
      </c>
      <c r="I58" s="90" t="s">
        <v>1974</v>
      </c>
      <c r="J58" s="54" t="s">
        <v>2722</v>
      </c>
      <c r="K58" s="69"/>
      <c r="L58" s="69"/>
      <c r="M58" s="69"/>
      <c r="N58" s="383">
        <v>15248802</v>
      </c>
      <c r="O58" s="54" t="s">
        <v>3304</v>
      </c>
      <c r="P58" s="69"/>
      <c r="Q58" s="90" t="s">
        <v>1357</v>
      </c>
      <c r="R58" s="90" t="s">
        <v>1841</v>
      </c>
      <c r="S58" s="308"/>
      <c r="T58" s="309"/>
      <c r="U58" s="69"/>
      <c r="V58" s="69"/>
      <c r="W58" s="301" t="s">
        <v>29</v>
      </c>
      <c r="X58" s="103"/>
      <c r="Y58" s="103"/>
      <c r="Z58" s="103"/>
      <c r="AA58" s="103"/>
      <c r="AB58" s="103"/>
      <c r="AC58" s="76" t="s">
        <v>141</v>
      </c>
      <c r="AD58" s="85"/>
      <c r="AE58" s="332" t="s">
        <v>208</v>
      </c>
      <c r="AF58" s="332">
        <v>43944</v>
      </c>
      <c r="AG58" s="87"/>
      <c r="AH58" s="87"/>
      <c r="AI58" s="87"/>
      <c r="AJ58" s="87"/>
      <c r="AK58" s="87"/>
      <c r="AL58" s="87"/>
      <c r="AM58" s="54" t="s">
        <v>209</v>
      </c>
      <c r="AN58" s="332">
        <v>43962</v>
      </c>
      <c r="AO58" s="54" t="s">
        <v>63</v>
      </c>
      <c r="AP58" s="54" t="s">
        <v>56</v>
      </c>
      <c r="AQ58" s="54" t="s">
        <v>210</v>
      </c>
      <c r="AR58" s="54" t="s">
        <v>195</v>
      </c>
      <c r="AS58" s="332">
        <v>43964</v>
      </c>
      <c r="AT58" s="54" t="s">
        <v>56</v>
      </c>
      <c r="AU58" s="54"/>
      <c r="AV58" s="54"/>
      <c r="AW58" s="87"/>
      <c r="AX58" s="32"/>
      <c r="AY58" s="32"/>
      <c r="AZ58" s="32">
        <f t="shared" si="5"/>
        <v>4</v>
      </c>
    </row>
    <row r="59" spans="5:52" ht="19.95" customHeight="1">
      <c r="E59" s="100"/>
      <c r="F59" s="74"/>
      <c r="G59" s="305"/>
      <c r="H59" s="513" t="s">
        <v>576</v>
      </c>
      <c r="I59" s="90" t="s">
        <v>1975</v>
      </c>
      <c r="J59" s="54" t="s">
        <v>2723</v>
      </c>
      <c r="K59" s="69"/>
      <c r="L59" s="69"/>
      <c r="M59" s="69"/>
      <c r="N59" s="383">
        <v>15248803</v>
      </c>
      <c r="O59" s="54" t="s">
        <v>3304</v>
      </c>
      <c r="P59" s="69"/>
      <c r="Q59" s="90" t="s">
        <v>1358</v>
      </c>
      <c r="R59" s="90" t="s">
        <v>1841</v>
      </c>
      <c r="S59" s="308"/>
      <c r="T59" s="309"/>
      <c r="U59" s="69"/>
      <c r="V59" s="69"/>
      <c r="W59" s="301" t="s">
        <v>29</v>
      </c>
      <c r="X59" s="103"/>
      <c r="Y59" s="69"/>
      <c r="Z59" s="69"/>
      <c r="AA59" s="69"/>
      <c r="AB59" s="69"/>
      <c r="AC59" s="76" t="s">
        <v>141</v>
      </c>
      <c r="AD59" s="69"/>
      <c r="AE59" s="332" t="s">
        <v>208</v>
      </c>
      <c r="AF59" s="332">
        <v>43944</v>
      </c>
      <c r="AG59" s="87"/>
      <c r="AH59" s="87"/>
      <c r="AI59" s="87"/>
      <c r="AJ59" s="87"/>
      <c r="AK59" s="87"/>
      <c r="AL59" s="87"/>
      <c r="AM59" s="54" t="s">
        <v>209</v>
      </c>
      <c r="AN59" s="332">
        <v>43962</v>
      </c>
      <c r="AO59" s="54" t="s">
        <v>63</v>
      </c>
      <c r="AP59" s="54" t="s">
        <v>56</v>
      </c>
      <c r="AQ59" s="54" t="s">
        <v>210</v>
      </c>
      <c r="AR59" s="54"/>
      <c r="AS59" s="54"/>
      <c r="AT59" s="54"/>
      <c r="AU59" s="54"/>
      <c r="AV59" s="54"/>
      <c r="AW59" s="87"/>
      <c r="AX59" s="32"/>
      <c r="AY59" s="32"/>
      <c r="AZ59" s="32">
        <f t="shared" si="5"/>
        <v>4</v>
      </c>
    </row>
    <row r="60" spans="5:52" ht="19.95" customHeight="1">
      <c r="E60" s="85"/>
      <c r="F60" s="74"/>
      <c r="G60" s="305"/>
      <c r="H60" s="513" t="s">
        <v>577</v>
      </c>
      <c r="I60" s="90" t="s">
        <v>1976</v>
      </c>
      <c r="J60" s="54" t="s">
        <v>2724</v>
      </c>
      <c r="K60" s="69"/>
      <c r="L60" s="69"/>
      <c r="M60" s="69"/>
      <c r="N60" s="383">
        <v>15248804</v>
      </c>
      <c r="O60" s="54" t="s">
        <v>3304</v>
      </c>
      <c r="P60" s="69"/>
      <c r="Q60" s="90" t="s">
        <v>1359</v>
      </c>
      <c r="R60" s="90" t="s">
        <v>1841</v>
      </c>
      <c r="S60" s="308"/>
      <c r="T60" s="309"/>
      <c r="U60" s="69"/>
      <c r="V60" s="69"/>
      <c r="W60" s="301" t="s">
        <v>29</v>
      </c>
      <c r="X60" s="69"/>
      <c r="Y60" s="69"/>
      <c r="Z60" s="69"/>
      <c r="AA60" s="69"/>
      <c r="AB60" s="69"/>
      <c r="AC60" s="76" t="s">
        <v>141</v>
      </c>
      <c r="AD60" s="69"/>
      <c r="AE60" s="332" t="s">
        <v>208</v>
      </c>
      <c r="AF60" s="332">
        <v>43944</v>
      </c>
      <c r="AG60" s="87"/>
      <c r="AH60" s="87"/>
      <c r="AI60" s="87"/>
      <c r="AJ60" s="87"/>
      <c r="AK60" s="87"/>
      <c r="AL60" s="87"/>
      <c r="AM60" s="54" t="s">
        <v>209</v>
      </c>
      <c r="AN60" s="332">
        <v>43962</v>
      </c>
      <c r="AO60" s="54" t="s">
        <v>63</v>
      </c>
      <c r="AP60" s="54" t="s">
        <v>56</v>
      </c>
      <c r="AQ60" s="54" t="s">
        <v>210</v>
      </c>
      <c r="AR60" s="54"/>
      <c r="AS60" s="54"/>
      <c r="AT60" s="54"/>
      <c r="AU60" s="54"/>
      <c r="AV60" s="54"/>
      <c r="AW60" s="87"/>
      <c r="AX60" s="32"/>
      <c r="AY60" s="32"/>
      <c r="AZ60" s="32">
        <f t="shared" si="5"/>
        <v>4</v>
      </c>
    </row>
    <row r="61" spans="5:52" ht="19.95" customHeight="1">
      <c r="E61" s="85"/>
      <c r="F61" s="74"/>
      <c r="G61" s="305"/>
      <c r="H61" s="513" t="s">
        <v>578</v>
      </c>
      <c r="I61" s="90" t="s">
        <v>1977</v>
      </c>
      <c r="J61" s="54" t="s">
        <v>2725</v>
      </c>
      <c r="K61" s="69"/>
      <c r="L61" s="69"/>
      <c r="M61" s="69"/>
      <c r="N61" s="383">
        <v>15248805</v>
      </c>
      <c r="O61" s="54" t="s">
        <v>3304</v>
      </c>
      <c r="P61" s="69"/>
      <c r="Q61" s="90" t="s">
        <v>1360</v>
      </c>
      <c r="R61" s="90" t="s">
        <v>1841</v>
      </c>
      <c r="S61" s="308"/>
      <c r="T61" s="309"/>
      <c r="U61" s="69"/>
      <c r="V61" s="69"/>
      <c r="W61" s="301" t="s">
        <v>29</v>
      </c>
      <c r="X61" s="103"/>
      <c r="Y61" s="69"/>
      <c r="Z61" s="69"/>
      <c r="AA61" s="69"/>
      <c r="AB61" s="69"/>
      <c r="AC61" s="76" t="s">
        <v>141</v>
      </c>
      <c r="AD61" s="69"/>
      <c r="AE61" s="332" t="s">
        <v>208</v>
      </c>
      <c r="AF61" s="332">
        <v>43944</v>
      </c>
      <c r="AG61" s="87"/>
      <c r="AH61" s="87"/>
      <c r="AI61" s="87"/>
      <c r="AJ61" s="87"/>
      <c r="AK61" s="87"/>
      <c r="AL61" s="87"/>
      <c r="AM61" s="54" t="s">
        <v>209</v>
      </c>
      <c r="AN61" s="332">
        <v>43962</v>
      </c>
      <c r="AO61" s="54" t="s">
        <v>63</v>
      </c>
      <c r="AP61" s="54" t="s">
        <v>56</v>
      </c>
      <c r="AQ61" s="54" t="s">
        <v>210</v>
      </c>
      <c r="AR61" s="54"/>
      <c r="AS61" s="54"/>
      <c r="AT61" s="54"/>
      <c r="AU61" s="54"/>
      <c r="AV61" s="54"/>
      <c r="AW61" s="87"/>
      <c r="AX61" s="32"/>
      <c r="AY61" s="32"/>
      <c r="AZ61" s="32">
        <f t="shared" si="5"/>
        <v>4</v>
      </c>
    </row>
    <row r="62" spans="5:52" ht="19.95" customHeight="1">
      <c r="E62" s="103"/>
      <c r="F62" s="74"/>
      <c r="G62" s="305"/>
      <c r="H62" s="513" t="s">
        <v>579</v>
      </c>
      <c r="I62" s="90" t="s">
        <v>1978</v>
      </c>
      <c r="J62" s="54" t="s">
        <v>2726</v>
      </c>
      <c r="K62" s="69"/>
      <c r="L62" s="69"/>
      <c r="M62" s="69"/>
      <c r="N62" s="383">
        <v>15487450</v>
      </c>
      <c r="O62" s="54" t="s">
        <v>3304</v>
      </c>
      <c r="P62" s="69"/>
      <c r="Q62" s="90" t="s">
        <v>1361</v>
      </c>
      <c r="R62" s="90" t="s">
        <v>1841</v>
      </c>
      <c r="S62" s="308"/>
      <c r="T62" s="309"/>
      <c r="U62" s="69"/>
      <c r="V62" s="69"/>
      <c r="W62" s="301" t="s">
        <v>29</v>
      </c>
      <c r="X62" s="103"/>
      <c r="Y62" s="69"/>
      <c r="Z62" s="69"/>
      <c r="AA62" s="69"/>
      <c r="AB62" s="69"/>
      <c r="AC62" s="76" t="s">
        <v>141</v>
      </c>
      <c r="AD62" s="69"/>
      <c r="AE62" s="332" t="s">
        <v>208</v>
      </c>
      <c r="AF62" s="332">
        <v>43944</v>
      </c>
      <c r="AG62" s="32"/>
      <c r="AH62" s="32"/>
      <c r="AI62" s="32"/>
      <c r="AJ62" s="32"/>
      <c r="AK62" s="32"/>
      <c r="AL62" s="32"/>
      <c r="AM62" s="54" t="s">
        <v>209</v>
      </c>
      <c r="AN62" s="332">
        <v>43962</v>
      </c>
      <c r="AO62" s="54" t="s">
        <v>63</v>
      </c>
      <c r="AP62" s="54" t="s">
        <v>56</v>
      </c>
      <c r="AQ62" s="54" t="s">
        <v>210</v>
      </c>
      <c r="AR62" s="54"/>
      <c r="AS62" s="54"/>
      <c r="AT62" s="54"/>
      <c r="AU62" s="54"/>
      <c r="AV62" s="54"/>
      <c r="AW62" s="32"/>
      <c r="AX62" s="32"/>
      <c r="AY62" s="32"/>
      <c r="AZ62" s="32">
        <f t="shared" si="5"/>
        <v>4</v>
      </c>
    </row>
    <row r="63" spans="5:52" ht="19.95" customHeight="1">
      <c r="E63" s="69"/>
      <c r="F63" s="74"/>
      <c r="G63" s="305"/>
      <c r="H63" s="513" t="s">
        <v>580</v>
      </c>
      <c r="I63" s="90" t="s">
        <v>1979</v>
      </c>
      <c r="J63" s="54" t="s">
        <v>2727</v>
      </c>
      <c r="K63" s="69"/>
      <c r="L63" s="69"/>
      <c r="M63" s="69"/>
      <c r="N63" s="54">
        <v>15487451</v>
      </c>
      <c r="O63" s="54" t="s">
        <v>3304</v>
      </c>
      <c r="P63" s="69"/>
      <c r="Q63" s="90" t="s">
        <v>1362</v>
      </c>
      <c r="R63" s="90" t="s">
        <v>1841</v>
      </c>
      <c r="S63" s="308"/>
      <c r="T63" s="309"/>
      <c r="U63" s="69"/>
      <c r="V63" s="69"/>
      <c r="W63" s="301" t="s">
        <v>29</v>
      </c>
      <c r="X63" s="103"/>
      <c r="Y63" s="69"/>
      <c r="Z63" s="69"/>
      <c r="AA63" s="69"/>
      <c r="AB63" s="69"/>
      <c r="AC63" s="76" t="s">
        <v>141</v>
      </c>
      <c r="AD63" s="69"/>
      <c r="AE63" s="332" t="s">
        <v>208</v>
      </c>
      <c r="AF63" s="332">
        <v>43944</v>
      </c>
      <c r="AG63" s="32"/>
      <c r="AH63" s="32"/>
      <c r="AI63" s="32"/>
      <c r="AJ63" s="32"/>
      <c r="AK63" s="32"/>
      <c r="AL63" s="32"/>
      <c r="AM63" s="54" t="s">
        <v>209</v>
      </c>
      <c r="AN63" s="332">
        <v>43962</v>
      </c>
      <c r="AO63" s="54" t="s">
        <v>63</v>
      </c>
      <c r="AP63" s="54" t="s">
        <v>56</v>
      </c>
      <c r="AQ63" s="54" t="s">
        <v>219</v>
      </c>
      <c r="AR63" s="54"/>
      <c r="AS63" s="54"/>
      <c r="AT63" s="54"/>
      <c r="AU63" s="54"/>
      <c r="AV63" s="54"/>
      <c r="AW63" s="32"/>
      <c r="AX63" s="32"/>
      <c r="AY63" s="32"/>
      <c r="AZ63" s="32">
        <f t="shared" si="5"/>
        <v>4</v>
      </c>
    </row>
    <row r="64" spans="5:52" ht="19.95" customHeight="1">
      <c r="E64" s="69"/>
      <c r="F64" s="74"/>
      <c r="G64" s="305"/>
      <c r="H64" s="513" t="s">
        <v>581</v>
      </c>
      <c r="I64" s="90" t="s">
        <v>1980</v>
      </c>
      <c r="J64" s="54" t="s">
        <v>2728</v>
      </c>
      <c r="K64" s="69"/>
      <c r="L64" s="69"/>
      <c r="M64" s="69"/>
      <c r="N64" s="383">
        <v>15487452</v>
      </c>
      <c r="O64" s="54" t="s">
        <v>3304</v>
      </c>
      <c r="P64" s="69"/>
      <c r="Q64" s="90" t="s">
        <v>1363</v>
      </c>
      <c r="R64" s="90" t="s">
        <v>1841</v>
      </c>
      <c r="S64" s="308"/>
      <c r="T64" s="309"/>
      <c r="U64" s="69"/>
      <c r="V64" s="69"/>
      <c r="W64" s="301" t="s">
        <v>29</v>
      </c>
      <c r="X64" s="103"/>
      <c r="Y64" s="69"/>
      <c r="Z64" s="69"/>
      <c r="AA64" s="69"/>
      <c r="AB64" s="69"/>
      <c r="AC64" s="76" t="s">
        <v>141</v>
      </c>
      <c r="AD64" s="69"/>
      <c r="AE64" s="332" t="s">
        <v>208</v>
      </c>
      <c r="AF64" s="332">
        <v>43944</v>
      </c>
      <c r="AG64" s="32"/>
      <c r="AH64" s="32"/>
      <c r="AI64" s="32"/>
      <c r="AJ64" s="32"/>
      <c r="AK64" s="32"/>
      <c r="AL64" s="32"/>
      <c r="AM64" s="54" t="s">
        <v>209</v>
      </c>
      <c r="AN64" s="332">
        <v>43962</v>
      </c>
      <c r="AO64" s="54" t="s">
        <v>63</v>
      </c>
      <c r="AP64" s="54" t="s">
        <v>56</v>
      </c>
      <c r="AQ64" s="54" t="s">
        <v>210</v>
      </c>
      <c r="AR64" s="54"/>
      <c r="AS64" s="54"/>
      <c r="AT64" s="54"/>
      <c r="AU64" s="54"/>
      <c r="AV64" s="54"/>
      <c r="AW64" s="32"/>
      <c r="AX64" s="32"/>
      <c r="AY64" s="32"/>
      <c r="AZ64" s="32">
        <f t="shared" si="5"/>
        <v>4</v>
      </c>
    </row>
    <row r="65" spans="5:52" ht="19.95" customHeight="1">
      <c r="E65" s="69"/>
      <c r="F65" s="74"/>
      <c r="G65" s="305"/>
      <c r="H65" s="513" t="s">
        <v>582</v>
      </c>
      <c r="I65" s="90" t="s">
        <v>1981</v>
      </c>
      <c r="J65" s="54" t="s">
        <v>2729</v>
      </c>
      <c r="K65" s="69"/>
      <c r="L65" s="69"/>
      <c r="M65" s="69"/>
      <c r="N65" s="383">
        <v>15487453</v>
      </c>
      <c r="O65" s="54" t="s">
        <v>3304</v>
      </c>
      <c r="P65" s="69"/>
      <c r="Q65" s="90" t="s">
        <v>1364</v>
      </c>
      <c r="R65" s="90" t="s">
        <v>1841</v>
      </c>
      <c r="S65" s="308"/>
      <c r="T65" s="309"/>
      <c r="U65" s="69"/>
      <c r="V65" s="69"/>
      <c r="W65" s="301" t="s">
        <v>29</v>
      </c>
      <c r="X65" s="103"/>
      <c r="Y65" s="69"/>
      <c r="Z65" s="69"/>
      <c r="AA65" s="69"/>
      <c r="AB65" s="69"/>
      <c r="AC65" s="76" t="s">
        <v>141</v>
      </c>
      <c r="AD65" s="69"/>
      <c r="AE65" s="332" t="s">
        <v>208</v>
      </c>
      <c r="AF65" s="332">
        <v>43944</v>
      </c>
      <c r="AG65" s="32"/>
      <c r="AH65" s="32"/>
      <c r="AI65" s="32"/>
      <c r="AJ65" s="32"/>
      <c r="AK65" s="32"/>
      <c r="AL65" s="32"/>
      <c r="AM65" s="54" t="s">
        <v>209</v>
      </c>
      <c r="AN65" s="332">
        <v>43962</v>
      </c>
      <c r="AO65" s="54" t="s">
        <v>63</v>
      </c>
      <c r="AP65" s="54" t="s">
        <v>56</v>
      </c>
      <c r="AQ65" s="54" t="s">
        <v>210</v>
      </c>
      <c r="AR65" s="53"/>
      <c r="AS65" s="53"/>
      <c r="AT65" s="53"/>
      <c r="AU65" s="53"/>
      <c r="AV65" s="53"/>
      <c r="AW65" s="32"/>
      <c r="AX65" s="32"/>
      <c r="AY65" s="32"/>
      <c r="AZ65" s="32">
        <f t="shared" si="5"/>
        <v>4</v>
      </c>
    </row>
    <row r="66" spans="5:52" ht="19.95" customHeight="1">
      <c r="E66" s="69"/>
      <c r="F66" s="74"/>
      <c r="G66" s="305"/>
      <c r="H66" s="513" t="s">
        <v>583</v>
      </c>
      <c r="I66" s="90" t="s">
        <v>1982</v>
      </c>
      <c r="J66" s="54" t="s">
        <v>2730</v>
      </c>
      <c r="K66" s="69"/>
      <c r="L66" s="69"/>
      <c r="M66" s="69"/>
      <c r="N66" s="383">
        <v>15249265</v>
      </c>
      <c r="O66" s="54" t="s">
        <v>3304</v>
      </c>
      <c r="P66" s="69"/>
      <c r="Q66" s="90" t="s">
        <v>1365</v>
      </c>
      <c r="R66" s="90" t="s">
        <v>1841</v>
      </c>
      <c r="S66" s="308"/>
      <c r="T66" s="309"/>
      <c r="U66" s="69"/>
      <c r="V66" s="69"/>
      <c r="W66" s="301" t="s">
        <v>29</v>
      </c>
      <c r="X66" s="103"/>
      <c r="Y66" s="69"/>
      <c r="Z66" s="69"/>
      <c r="AA66" s="69"/>
      <c r="AB66" s="69"/>
      <c r="AC66" s="76" t="s">
        <v>141</v>
      </c>
      <c r="AD66" s="69"/>
      <c r="AE66" s="332" t="s">
        <v>208</v>
      </c>
      <c r="AF66" s="332">
        <v>43944</v>
      </c>
      <c r="AG66" s="32"/>
      <c r="AH66" s="32"/>
      <c r="AI66" s="32"/>
      <c r="AJ66" s="32"/>
      <c r="AK66" s="32"/>
      <c r="AL66" s="32"/>
      <c r="AM66" s="54" t="s">
        <v>209</v>
      </c>
      <c r="AN66" s="332">
        <v>43962</v>
      </c>
      <c r="AO66" s="54" t="s">
        <v>63</v>
      </c>
      <c r="AP66" s="54" t="s">
        <v>56</v>
      </c>
      <c r="AQ66" s="54" t="s">
        <v>210</v>
      </c>
      <c r="AR66" s="53"/>
      <c r="AS66" s="53"/>
      <c r="AT66" s="53"/>
      <c r="AU66" s="53"/>
      <c r="AV66" s="53"/>
      <c r="AW66" s="32"/>
      <c r="AX66" s="32"/>
      <c r="AY66" s="32"/>
      <c r="AZ66" s="32">
        <f t="shared" si="5"/>
        <v>4</v>
      </c>
    </row>
    <row r="67" spans="5:52" ht="19.95" customHeight="1">
      <c r="E67" s="69"/>
      <c r="F67" s="74"/>
      <c r="G67" s="305"/>
      <c r="H67" s="513" t="s">
        <v>584</v>
      </c>
      <c r="I67" s="54" t="s">
        <v>1983</v>
      </c>
      <c r="J67" s="54" t="s">
        <v>2731</v>
      </c>
      <c r="K67" s="69"/>
      <c r="L67" s="69"/>
      <c r="M67" s="69"/>
      <c r="N67" s="383">
        <v>15249266</v>
      </c>
      <c r="O67" s="54" t="s">
        <v>3304</v>
      </c>
      <c r="P67" s="69"/>
      <c r="Q67" s="54" t="s">
        <v>1366</v>
      </c>
      <c r="R67" s="90" t="s">
        <v>1841</v>
      </c>
      <c r="S67" s="308"/>
      <c r="T67" s="309"/>
      <c r="U67" s="69"/>
      <c r="V67" s="69"/>
      <c r="W67" s="301" t="s">
        <v>29</v>
      </c>
      <c r="X67" s="103"/>
      <c r="Y67" s="69"/>
      <c r="Z67" s="69"/>
      <c r="AA67" s="69"/>
      <c r="AB67" s="69"/>
      <c r="AC67" s="76" t="s">
        <v>141</v>
      </c>
      <c r="AD67" s="69"/>
      <c r="AE67" s="332" t="s">
        <v>208</v>
      </c>
      <c r="AF67" s="332">
        <v>43944</v>
      </c>
      <c r="AG67" s="32"/>
      <c r="AH67" s="32"/>
      <c r="AI67" s="32"/>
      <c r="AJ67" s="32"/>
      <c r="AK67" s="32"/>
      <c r="AL67" s="32"/>
      <c r="AM67" s="54" t="s">
        <v>209</v>
      </c>
      <c r="AN67" s="332">
        <v>43962</v>
      </c>
      <c r="AO67" s="54" t="s">
        <v>63</v>
      </c>
      <c r="AP67" s="54" t="s">
        <v>56</v>
      </c>
      <c r="AQ67" s="54" t="s">
        <v>210</v>
      </c>
      <c r="AR67" s="53"/>
      <c r="AS67" s="53"/>
      <c r="AT67" s="53"/>
      <c r="AU67" s="53"/>
      <c r="AV67" s="53"/>
      <c r="AW67" s="32"/>
      <c r="AX67" s="32"/>
      <c r="AY67" s="32"/>
      <c r="AZ67" s="32">
        <f t="shared" si="5"/>
        <v>4</v>
      </c>
    </row>
    <row r="68" spans="5:52" ht="19.95" customHeight="1">
      <c r="E68" s="69"/>
      <c r="F68" s="74"/>
      <c r="G68" s="305"/>
      <c r="H68" s="513" t="s">
        <v>585</v>
      </c>
      <c r="I68" s="90" t="s">
        <v>1984</v>
      </c>
      <c r="J68" s="54" t="s">
        <v>2732</v>
      </c>
      <c r="K68" s="69"/>
      <c r="L68" s="69"/>
      <c r="M68" s="69"/>
      <c r="N68" s="383">
        <v>15249267</v>
      </c>
      <c r="O68" s="54" t="s">
        <v>3304</v>
      </c>
      <c r="P68" s="69"/>
      <c r="Q68" s="90" t="s">
        <v>1367</v>
      </c>
      <c r="R68" s="90" t="s">
        <v>1841</v>
      </c>
      <c r="S68" s="308"/>
      <c r="T68" s="309"/>
      <c r="U68" s="69"/>
      <c r="V68" s="69"/>
      <c r="W68" s="301" t="s">
        <v>29</v>
      </c>
      <c r="X68" s="103"/>
      <c r="Y68" s="69"/>
      <c r="Z68" s="69"/>
      <c r="AA68" s="69"/>
      <c r="AB68" s="69"/>
      <c r="AC68" s="76" t="s">
        <v>141</v>
      </c>
      <c r="AD68" s="69"/>
      <c r="AE68" s="332" t="s">
        <v>208</v>
      </c>
      <c r="AF68" s="332">
        <v>43944</v>
      </c>
      <c r="AG68" s="32"/>
      <c r="AH68" s="32"/>
      <c r="AI68" s="32"/>
      <c r="AJ68" s="32"/>
      <c r="AK68" s="32"/>
      <c r="AL68" s="32"/>
      <c r="AM68" s="54" t="s">
        <v>209</v>
      </c>
      <c r="AN68" s="332">
        <v>43962</v>
      </c>
      <c r="AO68" s="54" t="s">
        <v>63</v>
      </c>
      <c r="AP68" s="54" t="s">
        <v>56</v>
      </c>
      <c r="AQ68" s="54" t="s">
        <v>210</v>
      </c>
      <c r="AR68" s="53"/>
      <c r="AS68" s="53"/>
      <c r="AT68" s="53"/>
      <c r="AU68" s="53"/>
      <c r="AV68" s="53"/>
      <c r="AW68" s="32"/>
      <c r="AX68" s="32"/>
      <c r="AY68" s="32"/>
      <c r="AZ68" s="32">
        <f t="shared" si="5"/>
        <v>4</v>
      </c>
    </row>
    <row r="69" spans="5:52" ht="19.95" customHeight="1">
      <c r="E69" s="69"/>
      <c r="F69" s="74"/>
      <c r="G69" s="305"/>
      <c r="H69" s="513" t="s">
        <v>586</v>
      </c>
      <c r="I69" s="90" t="s">
        <v>1985</v>
      </c>
      <c r="J69" s="54" t="s">
        <v>2732</v>
      </c>
      <c r="K69" s="156"/>
      <c r="L69" s="69"/>
      <c r="M69" s="69"/>
      <c r="N69" s="54">
        <v>15249267</v>
      </c>
      <c r="O69" s="54" t="s">
        <v>3304</v>
      </c>
      <c r="P69" s="69"/>
      <c r="Q69" s="90" t="s">
        <v>1367</v>
      </c>
      <c r="R69" s="90" t="s">
        <v>1841</v>
      </c>
      <c r="S69" s="308"/>
      <c r="T69" s="309"/>
      <c r="U69" s="69"/>
      <c r="V69" s="69"/>
      <c r="W69" s="301" t="s">
        <v>29</v>
      </c>
      <c r="X69" s="103"/>
      <c r="Y69" s="69"/>
      <c r="Z69" s="69"/>
      <c r="AA69" s="69"/>
      <c r="AB69" s="69"/>
      <c r="AC69" s="76" t="s">
        <v>141</v>
      </c>
      <c r="AD69" s="69"/>
      <c r="AE69" s="332" t="s">
        <v>208</v>
      </c>
      <c r="AF69" s="332">
        <v>43944</v>
      </c>
      <c r="AG69" s="32"/>
      <c r="AH69" s="32"/>
      <c r="AI69" s="32"/>
      <c r="AJ69" s="32"/>
      <c r="AK69" s="32"/>
      <c r="AL69" s="32"/>
      <c r="AM69" s="54" t="s">
        <v>209</v>
      </c>
      <c r="AN69" s="332">
        <v>43962</v>
      </c>
      <c r="AO69" s="54" t="s">
        <v>63</v>
      </c>
      <c r="AP69" s="54" t="s">
        <v>56</v>
      </c>
      <c r="AQ69" s="54" t="s">
        <v>210</v>
      </c>
      <c r="AR69" s="53"/>
      <c r="AS69" s="53"/>
      <c r="AT69" s="53"/>
      <c r="AU69" s="53"/>
      <c r="AV69" s="53"/>
      <c r="AW69" s="32"/>
      <c r="AX69" s="32"/>
      <c r="AY69" s="32"/>
      <c r="AZ69" s="32">
        <f t="shared" si="5"/>
        <v>4</v>
      </c>
    </row>
    <row r="70" spans="5:52" ht="19.95" customHeight="1">
      <c r="E70" s="69"/>
      <c r="F70" s="74"/>
      <c r="G70" s="305"/>
      <c r="H70" s="513" t="s">
        <v>587</v>
      </c>
      <c r="I70" s="54" t="s">
        <v>1986</v>
      </c>
      <c r="J70" s="54" t="s">
        <v>2733</v>
      </c>
      <c r="K70" s="69"/>
      <c r="L70" s="69"/>
      <c r="M70" s="69"/>
      <c r="N70" s="54">
        <v>15249268</v>
      </c>
      <c r="O70" s="54" t="s">
        <v>3304</v>
      </c>
      <c r="P70" s="69"/>
      <c r="Q70" s="54" t="s">
        <v>1368</v>
      </c>
      <c r="R70" s="90" t="s">
        <v>1841</v>
      </c>
      <c r="S70" s="308"/>
      <c r="T70" s="309"/>
      <c r="U70" s="69"/>
      <c r="V70" s="69"/>
      <c r="W70" s="301" t="s">
        <v>29</v>
      </c>
      <c r="X70" s="103"/>
      <c r="Y70" s="69"/>
      <c r="Z70" s="69"/>
      <c r="AA70" s="69"/>
      <c r="AB70" s="69"/>
      <c r="AC70" s="76" t="s">
        <v>141</v>
      </c>
      <c r="AD70" s="69"/>
      <c r="AE70" s="332" t="s">
        <v>208</v>
      </c>
      <c r="AF70" s="332">
        <v>43944</v>
      </c>
      <c r="AG70" s="32"/>
      <c r="AH70" s="32"/>
      <c r="AI70" s="32"/>
      <c r="AJ70" s="32"/>
      <c r="AK70" s="32"/>
      <c r="AL70" s="32"/>
      <c r="AM70" s="54" t="s">
        <v>209</v>
      </c>
      <c r="AN70" s="332">
        <v>43962</v>
      </c>
      <c r="AO70" s="54" t="s">
        <v>63</v>
      </c>
      <c r="AP70" s="54" t="s">
        <v>56</v>
      </c>
      <c r="AQ70" s="54" t="s">
        <v>210</v>
      </c>
      <c r="AR70" s="53"/>
      <c r="AS70" s="53"/>
      <c r="AT70" s="53"/>
      <c r="AU70" s="53"/>
      <c r="AV70" s="53"/>
      <c r="AW70" s="32"/>
      <c r="AX70" s="32"/>
      <c r="AY70" s="32"/>
      <c r="AZ70" s="32">
        <f t="shared" si="5"/>
        <v>4</v>
      </c>
    </row>
    <row r="71" spans="5:52" ht="19.95" customHeight="1">
      <c r="E71" s="69"/>
      <c r="F71" s="74"/>
      <c r="G71" s="305"/>
      <c r="H71" s="513" t="s">
        <v>588</v>
      </c>
      <c r="I71" s="54" t="s">
        <v>1987</v>
      </c>
      <c r="J71" s="54" t="s">
        <v>2734</v>
      </c>
      <c r="K71" s="69"/>
      <c r="L71" s="69"/>
      <c r="M71" s="69"/>
      <c r="N71" s="54">
        <v>15249268</v>
      </c>
      <c r="O71" s="54" t="s">
        <v>3304</v>
      </c>
      <c r="P71" s="69"/>
      <c r="Q71" s="54" t="s">
        <v>1368</v>
      </c>
      <c r="R71" s="90" t="s">
        <v>1841</v>
      </c>
      <c r="S71" s="308"/>
      <c r="T71" s="309"/>
      <c r="U71" s="69"/>
      <c r="V71" s="69"/>
      <c r="W71" s="301" t="s">
        <v>29</v>
      </c>
      <c r="X71" s="103"/>
      <c r="Y71" s="69"/>
      <c r="Z71" s="69"/>
      <c r="AA71" s="69"/>
      <c r="AB71" s="69"/>
      <c r="AC71" s="76" t="s">
        <v>141</v>
      </c>
      <c r="AD71" s="69"/>
      <c r="AE71" s="332" t="s">
        <v>208</v>
      </c>
      <c r="AF71" s="332">
        <v>43944</v>
      </c>
      <c r="AG71" s="32"/>
      <c r="AH71" s="32"/>
      <c r="AI71" s="32"/>
      <c r="AJ71" s="32"/>
      <c r="AK71" s="32"/>
      <c r="AL71" s="32"/>
      <c r="AM71" s="54" t="s">
        <v>209</v>
      </c>
      <c r="AN71" s="332">
        <v>43962</v>
      </c>
      <c r="AO71" s="54" t="s">
        <v>63</v>
      </c>
      <c r="AP71" s="54" t="s">
        <v>56</v>
      </c>
      <c r="AQ71" s="54" t="s">
        <v>210</v>
      </c>
      <c r="AR71" s="53"/>
      <c r="AS71" s="53"/>
      <c r="AT71" s="53"/>
      <c r="AU71" s="53"/>
      <c r="AV71" s="53"/>
      <c r="AW71" s="32"/>
      <c r="AX71" s="32"/>
      <c r="AY71" s="32"/>
      <c r="AZ71" s="32">
        <f t="shared" si="5"/>
        <v>4</v>
      </c>
    </row>
    <row r="72" spans="5:52" ht="19.95" customHeight="1">
      <c r="E72" s="69"/>
      <c r="F72" s="74"/>
      <c r="G72" s="305"/>
      <c r="H72" s="513" t="s">
        <v>589</v>
      </c>
      <c r="I72" s="54" t="s">
        <v>1988</v>
      </c>
      <c r="J72" s="54" t="s">
        <v>2735</v>
      </c>
      <c r="K72" s="69"/>
      <c r="L72" s="69"/>
      <c r="M72" s="69"/>
      <c r="N72" s="383">
        <v>15249269</v>
      </c>
      <c r="O72" s="54" t="s">
        <v>3304</v>
      </c>
      <c r="P72" s="69"/>
      <c r="Q72" s="54" t="s">
        <v>1369</v>
      </c>
      <c r="R72" s="90" t="s">
        <v>1841</v>
      </c>
      <c r="S72" s="308"/>
      <c r="T72" s="309"/>
      <c r="U72" s="69"/>
      <c r="V72" s="69"/>
      <c r="W72" s="301" t="s">
        <v>29</v>
      </c>
      <c r="X72" s="103"/>
      <c r="Y72" s="69"/>
      <c r="Z72" s="69"/>
      <c r="AA72" s="69"/>
      <c r="AB72" s="69"/>
      <c r="AC72" s="76" t="s">
        <v>141</v>
      </c>
      <c r="AD72" s="69"/>
      <c r="AE72" s="332" t="s">
        <v>208</v>
      </c>
      <c r="AF72" s="332">
        <v>43944</v>
      </c>
      <c r="AG72" s="32"/>
      <c r="AH72" s="32"/>
      <c r="AI72" s="32"/>
      <c r="AJ72" s="32"/>
      <c r="AK72" s="32"/>
      <c r="AL72" s="32"/>
      <c r="AM72" s="54" t="s">
        <v>209</v>
      </c>
      <c r="AN72" s="332">
        <v>43962</v>
      </c>
      <c r="AO72" s="54" t="s">
        <v>63</v>
      </c>
      <c r="AP72" s="54" t="s">
        <v>56</v>
      </c>
      <c r="AQ72" s="54" t="s">
        <v>210</v>
      </c>
      <c r="AR72" s="53"/>
      <c r="AS72" s="53"/>
      <c r="AT72" s="53"/>
      <c r="AU72" s="53"/>
      <c r="AV72" s="53"/>
      <c r="AW72" s="32"/>
      <c r="AX72" s="32"/>
      <c r="AY72" s="32"/>
      <c r="AZ72" s="32">
        <f t="shared" si="5"/>
        <v>4</v>
      </c>
    </row>
    <row r="73" spans="5:52" ht="19.95" customHeight="1">
      <c r="E73" s="69"/>
      <c r="F73" s="74"/>
      <c r="G73" s="305"/>
      <c r="H73" s="513" t="s">
        <v>590</v>
      </c>
      <c r="I73" s="90" t="s">
        <v>1989</v>
      </c>
      <c r="J73" s="54" t="s">
        <v>2736</v>
      </c>
      <c r="K73" s="69"/>
      <c r="L73" s="69"/>
      <c r="M73" s="69"/>
      <c r="N73" s="383">
        <v>15249270</v>
      </c>
      <c r="O73" s="54" t="s">
        <v>3304</v>
      </c>
      <c r="P73" s="69"/>
      <c r="Q73" s="90" t="s">
        <v>1370</v>
      </c>
      <c r="R73" s="90" t="s">
        <v>1841</v>
      </c>
      <c r="S73" s="308"/>
      <c r="T73" s="309"/>
      <c r="U73" s="69"/>
      <c r="V73" s="69"/>
      <c r="W73" s="301" t="s">
        <v>29</v>
      </c>
      <c r="X73" s="103"/>
      <c r="Y73" s="69"/>
      <c r="Z73" s="69"/>
      <c r="AA73" s="69"/>
      <c r="AB73" s="69"/>
      <c r="AC73" s="76" t="s">
        <v>141</v>
      </c>
      <c r="AD73" s="69"/>
      <c r="AE73" s="332" t="s">
        <v>208</v>
      </c>
      <c r="AF73" s="142">
        <v>43945</v>
      </c>
      <c r="AG73" s="32"/>
      <c r="AH73" s="32"/>
      <c r="AI73" s="32"/>
      <c r="AJ73" s="32"/>
      <c r="AK73" s="32"/>
      <c r="AL73" s="32"/>
      <c r="AM73" s="54" t="s">
        <v>209</v>
      </c>
      <c r="AN73" s="332">
        <v>43962</v>
      </c>
      <c r="AO73" s="54" t="s">
        <v>63</v>
      </c>
      <c r="AP73" s="54" t="s">
        <v>56</v>
      </c>
      <c r="AQ73" s="54" t="s">
        <v>210</v>
      </c>
      <c r="AR73" s="31"/>
      <c r="AS73" s="31"/>
      <c r="AT73" s="31"/>
      <c r="AU73" s="31"/>
      <c r="AV73" s="31"/>
      <c r="AW73" s="32"/>
      <c r="AX73" s="32"/>
      <c r="AY73" s="32"/>
      <c r="AZ73" s="32">
        <f t="shared" si="5"/>
        <v>4</v>
      </c>
    </row>
    <row r="74" spans="5:52" ht="19.95" customHeight="1">
      <c r="E74" s="87"/>
      <c r="F74" s="75"/>
      <c r="G74" s="305"/>
      <c r="H74" s="513" t="s">
        <v>591</v>
      </c>
      <c r="I74" s="54" t="s">
        <v>1990</v>
      </c>
      <c r="J74" s="54" t="s">
        <v>2737</v>
      </c>
      <c r="K74" s="87"/>
      <c r="L74" s="87"/>
      <c r="M74" s="87"/>
      <c r="N74" s="383">
        <v>15249271</v>
      </c>
      <c r="O74" s="54" t="s">
        <v>3304</v>
      </c>
      <c r="P74" s="69"/>
      <c r="Q74" s="54" t="s">
        <v>1371</v>
      </c>
      <c r="R74" s="90" t="s">
        <v>1841</v>
      </c>
      <c r="S74" s="308"/>
      <c r="T74" s="309"/>
      <c r="U74" s="69"/>
      <c r="V74" s="69"/>
      <c r="W74" s="301" t="s">
        <v>29</v>
      </c>
      <c r="X74" s="103"/>
      <c r="Y74" s="69"/>
      <c r="Z74" s="69"/>
      <c r="AA74" s="69"/>
      <c r="AB74" s="69"/>
      <c r="AC74" s="76" t="s">
        <v>141</v>
      </c>
      <c r="AD74" s="69"/>
      <c r="AE74" s="332" t="s">
        <v>208</v>
      </c>
      <c r="AF74" s="142">
        <v>43945</v>
      </c>
      <c r="AG74" s="87"/>
      <c r="AH74" s="87"/>
      <c r="AI74" s="87"/>
      <c r="AJ74" s="87"/>
      <c r="AK74" s="87"/>
      <c r="AL74" s="87"/>
      <c r="AM74" s="54" t="s">
        <v>209</v>
      </c>
      <c r="AN74" s="332">
        <v>43962</v>
      </c>
      <c r="AO74" s="54" t="s">
        <v>63</v>
      </c>
      <c r="AP74" s="54" t="s">
        <v>56</v>
      </c>
      <c r="AQ74" s="54" t="s">
        <v>210</v>
      </c>
      <c r="AR74" s="54"/>
      <c r="AS74" s="54"/>
      <c r="AT74" s="54"/>
      <c r="AU74" s="54"/>
      <c r="AV74" s="54"/>
      <c r="AW74" s="87"/>
      <c r="AX74" s="32"/>
      <c r="AY74" s="32"/>
      <c r="AZ74" s="32">
        <f t="shared" si="5"/>
        <v>4</v>
      </c>
    </row>
    <row r="75" spans="5:52" ht="19.95" customHeight="1">
      <c r="E75" s="179"/>
      <c r="F75" s="75"/>
      <c r="G75" s="305"/>
      <c r="H75" s="513" t="s">
        <v>592</v>
      </c>
      <c r="I75" s="90" t="s">
        <v>1991</v>
      </c>
      <c r="J75" s="54" t="s">
        <v>2738</v>
      </c>
      <c r="K75" s="32"/>
      <c r="L75" s="32"/>
      <c r="M75" s="32"/>
      <c r="N75" s="54">
        <v>15249272</v>
      </c>
      <c r="O75" s="54" t="s">
        <v>3304</v>
      </c>
      <c r="P75" s="69"/>
      <c r="Q75" s="90" t="s">
        <v>1372</v>
      </c>
      <c r="R75" s="90" t="s">
        <v>1841</v>
      </c>
      <c r="S75" s="308"/>
      <c r="T75" s="309"/>
      <c r="U75" s="69"/>
      <c r="V75" s="69"/>
      <c r="W75" s="301" t="s">
        <v>29</v>
      </c>
      <c r="X75" s="103"/>
      <c r="Y75" s="69"/>
      <c r="Z75" s="69"/>
      <c r="AA75" s="69"/>
      <c r="AB75" s="69"/>
      <c r="AC75" s="76" t="s">
        <v>141</v>
      </c>
      <c r="AD75" s="69"/>
      <c r="AE75" s="332" t="s">
        <v>208</v>
      </c>
      <c r="AF75" s="142">
        <v>43945</v>
      </c>
      <c r="AG75" s="32"/>
      <c r="AH75" s="32"/>
      <c r="AI75" s="32"/>
      <c r="AJ75" s="32"/>
      <c r="AK75" s="32"/>
      <c r="AL75" s="32"/>
      <c r="AM75" s="54" t="s">
        <v>209</v>
      </c>
      <c r="AN75" s="332">
        <v>43962</v>
      </c>
      <c r="AO75" s="54" t="s">
        <v>63</v>
      </c>
      <c r="AP75" s="54" t="s">
        <v>56</v>
      </c>
      <c r="AQ75" s="54" t="s">
        <v>210</v>
      </c>
      <c r="AR75" s="54"/>
      <c r="AS75" s="54"/>
      <c r="AT75" s="54"/>
      <c r="AU75" s="54"/>
      <c r="AV75" s="54"/>
      <c r="AW75" s="32"/>
      <c r="AX75" s="32"/>
      <c r="AY75" s="32"/>
      <c r="AZ75" s="32">
        <f t="shared" si="5"/>
        <v>4</v>
      </c>
    </row>
    <row r="76" spans="5:52" ht="19.95" customHeight="1">
      <c r="E76" s="180"/>
      <c r="F76" s="75"/>
      <c r="G76" s="305"/>
      <c r="H76" s="513" t="s">
        <v>593</v>
      </c>
      <c r="I76" s="90" t="s">
        <v>1992</v>
      </c>
      <c r="J76" s="54" t="s">
        <v>2738</v>
      </c>
      <c r="K76" s="32"/>
      <c r="L76" s="32"/>
      <c r="M76" s="32"/>
      <c r="N76" s="54">
        <v>15249272</v>
      </c>
      <c r="O76" s="54" t="s">
        <v>3304</v>
      </c>
      <c r="P76" s="69"/>
      <c r="Q76" s="90" t="s">
        <v>1372</v>
      </c>
      <c r="R76" s="90" t="s">
        <v>1841</v>
      </c>
      <c r="S76" s="308"/>
      <c r="T76" s="309"/>
      <c r="U76" s="69"/>
      <c r="V76" s="69"/>
      <c r="W76" s="301" t="s">
        <v>29</v>
      </c>
      <c r="X76" s="103"/>
      <c r="Y76" s="32"/>
      <c r="Z76" s="32"/>
      <c r="AA76" s="32"/>
      <c r="AB76" s="32"/>
      <c r="AC76" s="76" t="s">
        <v>141</v>
      </c>
      <c r="AD76" s="69"/>
      <c r="AE76" s="332" t="s">
        <v>208</v>
      </c>
      <c r="AF76" s="142">
        <v>43945</v>
      </c>
      <c r="AG76" s="32"/>
      <c r="AH76" s="32"/>
      <c r="AI76" s="32"/>
      <c r="AJ76" s="32"/>
      <c r="AK76" s="32"/>
      <c r="AL76" s="32"/>
      <c r="AM76" s="54" t="s">
        <v>209</v>
      </c>
      <c r="AN76" s="332">
        <v>43962</v>
      </c>
      <c r="AO76" s="54" t="s">
        <v>63</v>
      </c>
      <c r="AP76" s="54" t="s">
        <v>56</v>
      </c>
      <c r="AQ76" s="54" t="s">
        <v>210</v>
      </c>
      <c r="AR76" s="54"/>
      <c r="AS76" s="54"/>
      <c r="AT76" s="54"/>
      <c r="AU76" s="54"/>
      <c r="AV76" s="54"/>
      <c r="AW76" s="32"/>
      <c r="AX76" s="32"/>
      <c r="AY76" s="32"/>
      <c r="AZ76" s="32">
        <f t="shared" si="5"/>
        <v>4</v>
      </c>
    </row>
    <row r="77" spans="5:52" ht="19.95" customHeight="1">
      <c r="E77" s="180"/>
      <c r="F77" s="75"/>
      <c r="G77" s="305"/>
      <c r="H77" s="513" t="s">
        <v>594</v>
      </c>
      <c r="I77" s="90" t="s">
        <v>1993</v>
      </c>
      <c r="J77" s="54" t="s">
        <v>2739</v>
      </c>
      <c r="K77" s="32"/>
      <c r="L77" s="32"/>
      <c r="M77" s="32"/>
      <c r="N77" s="383">
        <v>15249273</v>
      </c>
      <c r="O77" s="54" t="s">
        <v>3304</v>
      </c>
      <c r="P77" s="69"/>
      <c r="Q77" s="90" t="s">
        <v>1373</v>
      </c>
      <c r="R77" s="90" t="s">
        <v>1841</v>
      </c>
      <c r="S77" s="308"/>
      <c r="T77" s="309"/>
      <c r="U77" s="69"/>
      <c r="V77" s="69"/>
      <c r="W77" s="301" t="s">
        <v>29</v>
      </c>
      <c r="X77" s="103"/>
      <c r="Y77" s="32"/>
      <c r="Z77" s="32"/>
      <c r="AA77" s="32"/>
      <c r="AB77" s="32"/>
      <c r="AC77" s="76" t="s">
        <v>141</v>
      </c>
      <c r="AD77" s="69"/>
      <c r="AE77" s="332" t="s">
        <v>208</v>
      </c>
      <c r="AF77" s="142">
        <v>43945</v>
      </c>
      <c r="AG77" s="32"/>
      <c r="AH77" s="32"/>
      <c r="AI77" s="32"/>
      <c r="AJ77" s="32"/>
      <c r="AK77" s="32"/>
      <c r="AL77" s="32"/>
      <c r="AM77" s="54" t="s">
        <v>209</v>
      </c>
      <c r="AN77" s="332">
        <v>43962</v>
      </c>
      <c r="AO77" s="54" t="s">
        <v>63</v>
      </c>
      <c r="AP77" s="54" t="s">
        <v>56</v>
      </c>
      <c r="AQ77" s="54" t="s">
        <v>210</v>
      </c>
      <c r="AR77" s="54"/>
      <c r="AS77" s="54"/>
      <c r="AT77" s="54"/>
      <c r="AU77" s="54"/>
      <c r="AV77" s="54"/>
      <c r="AW77" s="32"/>
      <c r="AX77" s="32"/>
      <c r="AY77" s="32"/>
      <c r="AZ77" s="32">
        <f t="shared" si="5"/>
        <v>4</v>
      </c>
    </row>
    <row r="78" spans="5:52" ht="19.95" customHeight="1">
      <c r="E78" s="180"/>
      <c r="F78" s="75"/>
      <c r="G78" s="305"/>
      <c r="H78" s="513" t="s">
        <v>595</v>
      </c>
      <c r="I78" s="515" t="s">
        <v>1994</v>
      </c>
      <c r="J78" s="383" t="s">
        <v>2740</v>
      </c>
      <c r="K78" s="32"/>
      <c r="L78" s="32"/>
      <c r="M78" s="32"/>
      <c r="N78" s="383">
        <v>15249274</v>
      </c>
      <c r="O78" s="54" t="s">
        <v>3304</v>
      </c>
      <c r="P78" s="69"/>
      <c r="Q78" s="515" t="s">
        <v>1374</v>
      </c>
      <c r="R78" s="515" t="s">
        <v>1841</v>
      </c>
      <c r="S78" s="308"/>
      <c r="T78" s="309"/>
      <c r="U78" s="69"/>
      <c r="V78" s="69"/>
      <c r="W78" s="301" t="s">
        <v>29</v>
      </c>
      <c r="X78" s="103"/>
      <c r="Y78" s="32"/>
      <c r="Z78" s="32"/>
      <c r="AA78" s="32"/>
      <c r="AB78" s="32"/>
      <c r="AC78" s="76" t="s">
        <v>141</v>
      </c>
      <c r="AD78" s="69"/>
      <c r="AE78" s="347" t="s">
        <v>208</v>
      </c>
      <c r="AF78" s="348">
        <v>43945</v>
      </c>
      <c r="AG78" s="32"/>
      <c r="AH78" s="32"/>
      <c r="AI78" s="32"/>
      <c r="AJ78" s="32"/>
      <c r="AK78" s="32"/>
      <c r="AL78" s="32"/>
      <c r="AM78" s="54" t="s">
        <v>209</v>
      </c>
      <c r="AN78" s="332">
        <v>43962</v>
      </c>
      <c r="AO78" s="54" t="s">
        <v>63</v>
      </c>
      <c r="AP78" s="54" t="s">
        <v>56</v>
      </c>
      <c r="AQ78" s="180" t="s">
        <v>220</v>
      </c>
      <c r="AR78" s="54"/>
      <c r="AS78" s="54"/>
      <c r="AT78" s="54"/>
      <c r="AU78" s="54"/>
      <c r="AV78" s="54"/>
      <c r="AW78" s="32"/>
      <c r="AX78" s="32"/>
      <c r="AY78" s="32"/>
      <c r="AZ78" s="32">
        <f t="shared" si="5"/>
        <v>4</v>
      </c>
    </row>
    <row r="79" spans="5:52" ht="19.95" customHeight="1">
      <c r="E79" s="180"/>
      <c r="F79" s="75"/>
      <c r="G79" s="305"/>
      <c r="H79" s="513" t="s">
        <v>596</v>
      </c>
      <c r="I79" s="515" t="s">
        <v>1995</v>
      </c>
      <c r="J79" s="383" t="s">
        <v>2740</v>
      </c>
      <c r="K79" s="32"/>
      <c r="L79" s="32"/>
      <c r="M79" s="32"/>
      <c r="N79" s="383">
        <v>15249274</v>
      </c>
      <c r="O79" s="54" t="s">
        <v>3304</v>
      </c>
      <c r="P79" s="69"/>
      <c r="Q79" s="515" t="s">
        <v>1374</v>
      </c>
      <c r="R79" s="515" t="s">
        <v>1841</v>
      </c>
      <c r="S79" s="308"/>
      <c r="T79" s="309"/>
      <c r="U79" s="69"/>
      <c r="V79" s="69"/>
      <c r="W79" s="301" t="s">
        <v>29</v>
      </c>
      <c r="X79" s="103"/>
      <c r="Y79" s="32"/>
      <c r="Z79" s="32"/>
      <c r="AA79" s="32"/>
      <c r="AB79" s="32"/>
      <c r="AC79" s="76" t="s">
        <v>141</v>
      </c>
      <c r="AD79" s="69"/>
      <c r="AE79" s="347" t="s">
        <v>208</v>
      </c>
      <c r="AF79" s="348">
        <v>43962</v>
      </c>
      <c r="AG79" s="32"/>
      <c r="AH79" s="32"/>
      <c r="AI79" s="32"/>
      <c r="AJ79" s="32"/>
      <c r="AK79" s="32"/>
      <c r="AL79" s="32"/>
      <c r="AM79" s="54" t="s">
        <v>208</v>
      </c>
      <c r="AN79" s="332">
        <v>43964</v>
      </c>
      <c r="AO79" s="54" t="s">
        <v>56</v>
      </c>
      <c r="AP79" s="54" t="s">
        <v>56</v>
      </c>
      <c r="AQ79" s="180"/>
      <c r="AR79" s="54"/>
      <c r="AS79" s="54"/>
      <c r="AT79" s="54"/>
      <c r="AU79" s="54"/>
      <c r="AV79" s="54"/>
      <c r="AW79" s="32"/>
      <c r="AX79" s="32"/>
      <c r="AY79" s="32"/>
      <c r="AZ79" s="32">
        <f t="shared" si="5"/>
        <v>5</v>
      </c>
    </row>
    <row r="80" spans="5:52" ht="19.95" customHeight="1">
      <c r="E80" s="180"/>
      <c r="F80" s="75"/>
      <c r="G80" s="305"/>
      <c r="H80" s="513" t="s">
        <v>597</v>
      </c>
      <c r="I80" s="90" t="s">
        <v>1996</v>
      </c>
      <c r="J80" s="54" t="s">
        <v>2741</v>
      </c>
      <c r="K80" s="32"/>
      <c r="L80" s="32"/>
      <c r="M80" s="32"/>
      <c r="N80" s="383">
        <v>15249275</v>
      </c>
      <c r="O80" s="54" t="s">
        <v>3304</v>
      </c>
      <c r="P80" s="69"/>
      <c r="Q80" s="90" t="s">
        <v>1375</v>
      </c>
      <c r="R80" s="90" t="s">
        <v>1844</v>
      </c>
      <c r="S80" s="308"/>
      <c r="T80" s="309"/>
      <c r="U80" s="69"/>
      <c r="V80" s="69"/>
      <c r="W80" s="301" t="s">
        <v>29</v>
      </c>
      <c r="X80" s="103"/>
      <c r="Y80" s="32"/>
      <c r="Z80" s="32"/>
      <c r="AA80" s="32"/>
      <c r="AB80" s="32"/>
      <c r="AC80" s="76" t="s">
        <v>141</v>
      </c>
      <c r="AD80" s="69"/>
      <c r="AE80" s="332" t="s">
        <v>208</v>
      </c>
      <c r="AF80" s="142">
        <v>43945</v>
      </c>
      <c r="AG80" s="32"/>
      <c r="AH80" s="32"/>
      <c r="AI80" s="32"/>
      <c r="AJ80" s="32"/>
      <c r="AK80" s="32"/>
      <c r="AL80" s="32"/>
      <c r="AM80" s="54" t="s">
        <v>209</v>
      </c>
      <c r="AN80" s="332">
        <v>43962</v>
      </c>
      <c r="AO80" s="54" t="s">
        <v>63</v>
      </c>
      <c r="AP80" s="53" t="s">
        <v>56</v>
      </c>
      <c r="AQ80" s="53" t="s">
        <v>210</v>
      </c>
      <c r="AR80" s="54"/>
      <c r="AS80" s="54"/>
      <c r="AT80" s="54"/>
      <c r="AU80" s="54"/>
      <c r="AV80" s="54"/>
      <c r="AW80" s="32"/>
      <c r="AX80" s="32"/>
      <c r="AY80" s="32"/>
      <c r="AZ80" s="32">
        <f t="shared" si="5"/>
        <v>4</v>
      </c>
    </row>
    <row r="81" spans="5:52" ht="19.95" customHeight="1">
      <c r="E81" s="180"/>
      <c r="F81" s="75"/>
      <c r="G81" s="305"/>
      <c r="H81" s="513" t="s">
        <v>598</v>
      </c>
      <c r="I81" s="90" t="s">
        <v>1997</v>
      </c>
      <c r="J81" s="54" t="s">
        <v>2742</v>
      </c>
      <c r="K81" s="32"/>
      <c r="L81" s="32"/>
      <c r="M81" s="32"/>
      <c r="N81" s="383">
        <v>15249276</v>
      </c>
      <c r="O81" s="54" t="s">
        <v>3304</v>
      </c>
      <c r="P81" s="69"/>
      <c r="Q81" s="90" t="s">
        <v>1376</v>
      </c>
      <c r="R81" s="90" t="s">
        <v>1841</v>
      </c>
      <c r="S81" s="308"/>
      <c r="T81" s="309"/>
      <c r="U81" s="69"/>
      <c r="V81" s="69"/>
      <c r="W81" s="301" t="s">
        <v>29</v>
      </c>
      <c r="X81" s="103"/>
      <c r="Y81" s="32"/>
      <c r="Z81" s="32"/>
      <c r="AA81" s="32"/>
      <c r="AB81" s="32"/>
      <c r="AC81" s="76" t="s">
        <v>141</v>
      </c>
      <c r="AD81" s="69"/>
      <c r="AE81" s="332" t="s">
        <v>208</v>
      </c>
      <c r="AF81" s="142">
        <v>43945</v>
      </c>
      <c r="AG81" s="32"/>
      <c r="AH81" s="32"/>
      <c r="AI81" s="32"/>
      <c r="AJ81" s="32"/>
      <c r="AK81" s="32"/>
      <c r="AL81" s="32"/>
      <c r="AM81" s="54" t="s">
        <v>209</v>
      </c>
      <c r="AN81" s="332">
        <v>43962</v>
      </c>
      <c r="AO81" s="54" t="s">
        <v>63</v>
      </c>
      <c r="AP81" s="53" t="s">
        <v>56</v>
      </c>
      <c r="AQ81" s="53" t="s">
        <v>210</v>
      </c>
      <c r="AR81" s="380"/>
      <c r="AS81" s="380"/>
      <c r="AT81" s="380"/>
      <c r="AU81" s="380"/>
      <c r="AV81" s="380"/>
      <c r="AW81" s="32"/>
      <c r="AX81" s="32"/>
      <c r="AY81" s="32"/>
      <c r="AZ81" s="32">
        <f t="shared" ref="AZ81:AZ144" si="6">MONTH(AF81)</f>
        <v>4</v>
      </c>
    </row>
    <row r="82" spans="5:52" ht="19.95" customHeight="1">
      <c r="E82" s="180"/>
      <c r="F82" s="75"/>
      <c r="G82" s="305"/>
      <c r="H82" s="513" t="s">
        <v>599</v>
      </c>
      <c r="I82" s="382" t="s">
        <v>1998</v>
      </c>
      <c r="J82" s="382" t="s">
        <v>2743</v>
      </c>
      <c r="K82" s="32"/>
      <c r="L82" s="32"/>
      <c r="M82" s="32"/>
      <c r="N82" s="539">
        <v>15248807</v>
      </c>
      <c r="O82" s="54" t="s">
        <v>3304</v>
      </c>
      <c r="P82" s="69"/>
      <c r="Q82" s="382" t="s">
        <v>1377</v>
      </c>
      <c r="R82" s="523" t="s">
        <v>1841</v>
      </c>
      <c r="S82" s="308"/>
      <c r="T82" s="309"/>
      <c r="U82" s="69"/>
      <c r="V82" s="69"/>
      <c r="W82" s="301" t="s">
        <v>29</v>
      </c>
      <c r="X82" s="103"/>
      <c r="Y82" s="32"/>
      <c r="Z82" s="32"/>
      <c r="AA82" s="32"/>
      <c r="AB82" s="32"/>
      <c r="AC82" s="76" t="s">
        <v>141</v>
      </c>
      <c r="AD82" s="69"/>
      <c r="AE82" s="349" t="s">
        <v>208</v>
      </c>
      <c r="AF82" s="350">
        <v>43945</v>
      </c>
      <c r="AG82" s="32"/>
      <c r="AH82" s="32"/>
      <c r="AI82" s="32"/>
      <c r="AJ82" s="32"/>
      <c r="AK82" s="32"/>
      <c r="AL82" s="32"/>
      <c r="AM82" s="54" t="s">
        <v>209</v>
      </c>
      <c r="AN82" s="332">
        <v>43962</v>
      </c>
      <c r="AO82" s="54" t="s">
        <v>63</v>
      </c>
      <c r="AP82" s="53" t="s">
        <v>56</v>
      </c>
      <c r="AQ82" s="53" t="s">
        <v>210</v>
      </c>
      <c r="AR82" s="54" t="s">
        <v>195</v>
      </c>
      <c r="AS82" s="332">
        <v>43966</v>
      </c>
      <c r="AT82" s="54" t="s">
        <v>56</v>
      </c>
      <c r="AU82" s="54"/>
      <c r="AV82" s="54"/>
      <c r="AW82" s="32"/>
      <c r="AX82" s="32"/>
      <c r="AY82" s="32"/>
      <c r="AZ82" s="32">
        <f t="shared" si="6"/>
        <v>4</v>
      </c>
    </row>
    <row r="83" spans="5:52" ht="19.95" customHeight="1">
      <c r="E83" s="180"/>
      <c r="F83" s="75"/>
      <c r="G83" s="305"/>
      <c r="H83" s="513" t="s">
        <v>600</v>
      </c>
      <c r="I83" s="382" t="s">
        <v>1999</v>
      </c>
      <c r="J83" s="382" t="s">
        <v>2744</v>
      </c>
      <c r="K83" s="32"/>
      <c r="L83" s="32"/>
      <c r="M83" s="32"/>
      <c r="N83" s="539">
        <v>15248807</v>
      </c>
      <c r="O83" s="54" t="s">
        <v>3304</v>
      </c>
      <c r="P83" s="69"/>
      <c r="Q83" s="382" t="s">
        <v>1377</v>
      </c>
      <c r="R83" s="523" t="s">
        <v>1841</v>
      </c>
      <c r="S83" s="308"/>
      <c r="T83" s="309"/>
      <c r="U83" s="69"/>
      <c r="V83" s="69"/>
      <c r="W83" s="301" t="s">
        <v>29</v>
      </c>
      <c r="X83" s="103"/>
      <c r="Y83" s="32"/>
      <c r="Z83" s="32"/>
      <c r="AA83" s="32"/>
      <c r="AB83" s="32"/>
      <c r="AC83" s="76" t="s">
        <v>141</v>
      </c>
      <c r="AD83" s="69"/>
      <c r="AE83" s="349" t="s">
        <v>208</v>
      </c>
      <c r="AF83" s="350">
        <v>43945</v>
      </c>
      <c r="AG83" s="32"/>
      <c r="AH83" s="32"/>
      <c r="AI83" s="32"/>
      <c r="AJ83" s="32"/>
      <c r="AK83" s="32"/>
      <c r="AL83" s="32"/>
      <c r="AM83" s="54" t="s">
        <v>209</v>
      </c>
      <c r="AN83" s="332">
        <v>43962</v>
      </c>
      <c r="AO83" s="54" t="s">
        <v>63</v>
      </c>
      <c r="AP83" s="53" t="s">
        <v>56</v>
      </c>
      <c r="AQ83" s="53" t="s">
        <v>210</v>
      </c>
      <c r="AR83" s="54" t="s">
        <v>195</v>
      </c>
      <c r="AS83" s="332">
        <v>43966</v>
      </c>
      <c r="AT83" s="54" t="s">
        <v>56</v>
      </c>
      <c r="AU83" s="54"/>
      <c r="AV83" s="54"/>
      <c r="AW83" s="32"/>
      <c r="AX83" s="32"/>
      <c r="AY83" s="32"/>
      <c r="AZ83" s="32">
        <f t="shared" si="6"/>
        <v>4</v>
      </c>
    </row>
    <row r="84" spans="5:52" ht="19.95" customHeight="1">
      <c r="E84" s="180"/>
      <c r="F84" s="75"/>
      <c r="G84" s="305"/>
      <c r="H84" s="513" t="s">
        <v>601</v>
      </c>
      <c r="I84" s="382" t="s">
        <v>2000</v>
      </c>
      <c r="J84" s="382" t="s">
        <v>2743</v>
      </c>
      <c r="K84" s="32"/>
      <c r="L84" s="32"/>
      <c r="M84" s="32"/>
      <c r="N84" s="539">
        <v>15248807</v>
      </c>
      <c r="O84" s="54" t="s">
        <v>3304</v>
      </c>
      <c r="P84" s="69"/>
      <c r="Q84" s="382" t="s">
        <v>1377</v>
      </c>
      <c r="R84" s="523" t="s">
        <v>1841</v>
      </c>
      <c r="S84" s="308"/>
      <c r="T84" s="309"/>
      <c r="U84" s="69"/>
      <c r="V84" s="69"/>
      <c r="W84" s="301" t="s">
        <v>29</v>
      </c>
      <c r="X84" s="103"/>
      <c r="Y84" s="32"/>
      <c r="Z84" s="32"/>
      <c r="AA84" s="32"/>
      <c r="AB84" s="32"/>
      <c r="AC84" s="76" t="s">
        <v>141</v>
      </c>
      <c r="AD84" s="69"/>
      <c r="AE84" s="349" t="s">
        <v>208</v>
      </c>
      <c r="AF84" s="350">
        <v>43945</v>
      </c>
      <c r="AG84" s="32"/>
      <c r="AH84" s="32"/>
      <c r="AI84" s="32"/>
      <c r="AJ84" s="32"/>
      <c r="AK84" s="32"/>
      <c r="AL84" s="32"/>
      <c r="AM84" s="54" t="s">
        <v>209</v>
      </c>
      <c r="AN84" s="332">
        <v>43962</v>
      </c>
      <c r="AO84" s="54" t="s">
        <v>63</v>
      </c>
      <c r="AP84" s="53" t="s">
        <v>56</v>
      </c>
      <c r="AQ84" s="53" t="s">
        <v>210</v>
      </c>
      <c r="AR84" s="54" t="s">
        <v>195</v>
      </c>
      <c r="AS84" s="332">
        <v>43966</v>
      </c>
      <c r="AT84" s="54" t="s">
        <v>56</v>
      </c>
      <c r="AU84" s="54"/>
      <c r="AV84" s="54"/>
      <c r="AW84" s="32"/>
      <c r="AX84" s="32"/>
      <c r="AY84" s="32"/>
      <c r="AZ84" s="32">
        <f t="shared" si="6"/>
        <v>4</v>
      </c>
    </row>
    <row r="85" spans="5:52" ht="19.95" customHeight="1">
      <c r="E85" s="180"/>
      <c r="F85" s="75"/>
      <c r="G85" s="305"/>
      <c r="H85" s="513" t="s">
        <v>602</v>
      </c>
      <c r="I85" s="382" t="s">
        <v>2001</v>
      </c>
      <c r="J85" s="382" t="s">
        <v>2744</v>
      </c>
      <c r="K85" s="32"/>
      <c r="L85" s="32"/>
      <c r="M85" s="32"/>
      <c r="N85" s="539">
        <v>15248807</v>
      </c>
      <c r="O85" s="54" t="s">
        <v>3304</v>
      </c>
      <c r="P85" s="69"/>
      <c r="Q85" s="382" t="s">
        <v>1377</v>
      </c>
      <c r="R85" s="523" t="s">
        <v>1841</v>
      </c>
      <c r="S85" s="308"/>
      <c r="T85" s="309"/>
      <c r="U85" s="69"/>
      <c r="V85" s="69"/>
      <c r="W85" s="301" t="s">
        <v>29</v>
      </c>
      <c r="X85" s="103"/>
      <c r="Y85" s="32"/>
      <c r="Z85" s="32"/>
      <c r="AA85" s="32"/>
      <c r="AB85" s="32"/>
      <c r="AC85" s="76" t="s">
        <v>141</v>
      </c>
      <c r="AD85" s="69"/>
      <c r="AE85" s="349" t="s">
        <v>208</v>
      </c>
      <c r="AF85" s="350">
        <v>43945</v>
      </c>
      <c r="AG85" s="32"/>
      <c r="AH85" s="32"/>
      <c r="AI85" s="32"/>
      <c r="AJ85" s="32"/>
      <c r="AK85" s="32"/>
      <c r="AL85" s="32"/>
      <c r="AM85" s="54" t="s">
        <v>209</v>
      </c>
      <c r="AN85" s="332">
        <v>43962</v>
      </c>
      <c r="AO85" s="54" t="s">
        <v>63</v>
      </c>
      <c r="AP85" s="53" t="s">
        <v>56</v>
      </c>
      <c r="AQ85" s="53" t="s">
        <v>210</v>
      </c>
      <c r="AR85" s="54" t="s">
        <v>195</v>
      </c>
      <c r="AS85" s="332">
        <v>43966</v>
      </c>
      <c r="AT85" s="54" t="s">
        <v>56</v>
      </c>
      <c r="AU85" s="54"/>
      <c r="AV85" s="54"/>
      <c r="AW85" s="32"/>
      <c r="AX85" s="32"/>
      <c r="AY85" s="32"/>
      <c r="AZ85" s="32">
        <f t="shared" si="6"/>
        <v>4</v>
      </c>
    </row>
    <row r="86" spans="5:52" ht="19.95" customHeight="1">
      <c r="E86" s="180"/>
      <c r="F86" s="75"/>
      <c r="G86" s="305"/>
      <c r="H86" s="513" t="s">
        <v>603</v>
      </c>
      <c r="I86" s="382" t="s">
        <v>2002</v>
      </c>
      <c r="J86" s="382" t="s">
        <v>2745</v>
      </c>
      <c r="K86" s="32"/>
      <c r="L86" s="32"/>
      <c r="M86" s="32"/>
      <c r="N86" s="539">
        <v>15248807</v>
      </c>
      <c r="O86" s="54" t="s">
        <v>3304</v>
      </c>
      <c r="P86" s="69"/>
      <c r="Q86" s="382" t="s">
        <v>1377</v>
      </c>
      <c r="R86" s="523" t="s">
        <v>1841</v>
      </c>
      <c r="S86" s="308"/>
      <c r="T86" s="309"/>
      <c r="U86" s="69"/>
      <c r="V86" s="69"/>
      <c r="W86" s="301" t="s">
        <v>29</v>
      </c>
      <c r="X86" s="103"/>
      <c r="Y86" s="32"/>
      <c r="Z86" s="32"/>
      <c r="AA86" s="32"/>
      <c r="AB86" s="32"/>
      <c r="AC86" s="76" t="s">
        <v>141</v>
      </c>
      <c r="AD86" s="69"/>
      <c r="AE86" s="349" t="s">
        <v>208</v>
      </c>
      <c r="AF86" s="350">
        <v>43945</v>
      </c>
      <c r="AG86" s="32"/>
      <c r="AH86" s="32"/>
      <c r="AI86" s="32"/>
      <c r="AJ86" s="32"/>
      <c r="AK86" s="32"/>
      <c r="AL86" s="32"/>
      <c r="AM86" s="54" t="s">
        <v>209</v>
      </c>
      <c r="AN86" s="332">
        <v>43962</v>
      </c>
      <c r="AO86" s="54" t="s">
        <v>63</v>
      </c>
      <c r="AP86" s="53" t="s">
        <v>56</v>
      </c>
      <c r="AQ86" s="53" t="s">
        <v>210</v>
      </c>
      <c r="AR86" s="54" t="s">
        <v>195</v>
      </c>
      <c r="AS86" s="332">
        <v>43966</v>
      </c>
      <c r="AT86" s="54" t="s">
        <v>56</v>
      </c>
      <c r="AU86" s="54"/>
      <c r="AV86" s="54"/>
      <c r="AW86" s="32"/>
      <c r="AX86" s="32"/>
      <c r="AY86" s="32"/>
      <c r="AZ86" s="32">
        <f t="shared" si="6"/>
        <v>4</v>
      </c>
    </row>
    <row r="87" spans="5:52" ht="19.95" customHeight="1">
      <c r="E87" s="180"/>
      <c r="F87" s="75"/>
      <c r="G87" s="305"/>
      <c r="H87" s="513" t="s">
        <v>604</v>
      </c>
      <c r="I87" s="382" t="s">
        <v>2003</v>
      </c>
      <c r="J87" s="382" t="s">
        <v>2746</v>
      </c>
      <c r="K87" s="32"/>
      <c r="L87" s="32"/>
      <c r="M87" s="32"/>
      <c r="N87" s="539">
        <v>15248808</v>
      </c>
      <c r="O87" s="54" t="s">
        <v>3304</v>
      </c>
      <c r="P87" s="69"/>
      <c r="Q87" s="382" t="s">
        <v>1378</v>
      </c>
      <c r="R87" s="523" t="s">
        <v>1841</v>
      </c>
      <c r="S87" s="308"/>
      <c r="T87" s="309"/>
      <c r="U87" s="69"/>
      <c r="V87" s="69"/>
      <c r="W87" s="301" t="s">
        <v>29</v>
      </c>
      <c r="X87" s="103"/>
      <c r="Y87" s="32"/>
      <c r="Z87" s="32"/>
      <c r="AA87" s="32"/>
      <c r="AB87" s="32"/>
      <c r="AC87" s="76" t="s">
        <v>141</v>
      </c>
      <c r="AD87" s="69"/>
      <c r="AE87" s="349" t="s">
        <v>208</v>
      </c>
      <c r="AF87" s="350">
        <v>43945</v>
      </c>
      <c r="AG87" s="32"/>
      <c r="AH87" s="32"/>
      <c r="AI87" s="32"/>
      <c r="AJ87" s="32"/>
      <c r="AK87" s="32"/>
      <c r="AL87" s="32"/>
      <c r="AM87" s="54" t="s">
        <v>209</v>
      </c>
      <c r="AN87" s="332">
        <v>43962</v>
      </c>
      <c r="AO87" s="54" t="s">
        <v>63</v>
      </c>
      <c r="AP87" s="53" t="s">
        <v>56</v>
      </c>
      <c r="AQ87" s="53" t="s">
        <v>210</v>
      </c>
      <c r="AR87" s="54" t="s">
        <v>195</v>
      </c>
      <c r="AS87" s="332">
        <v>43966</v>
      </c>
      <c r="AT87" s="54" t="s">
        <v>56</v>
      </c>
      <c r="AU87" s="54"/>
      <c r="AV87" s="54"/>
      <c r="AW87" s="32"/>
      <c r="AX87" s="32"/>
      <c r="AY87" s="32"/>
      <c r="AZ87" s="32">
        <f t="shared" si="6"/>
        <v>4</v>
      </c>
    </row>
    <row r="88" spans="5:52" ht="19.95" customHeight="1">
      <c r="E88" s="180"/>
      <c r="F88" s="75"/>
      <c r="G88" s="305"/>
      <c r="H88" s="513" t="s">
        <v>605</v>
      </c>
      <c r="I88" s="382" t="s">
        <v>2004</v>
      </c>
      <c r="J88" s="382" t="s">
        <v>2746</v>
      </c>
      <c r="K88" s="32"/>
      <c r="L88" s="32"/>
      <c r="M88" s="32"/>
      <c r="N88" s="539">
        <v>15248808</v>
      </c>
      <c r="O88" s="54" t="s">
        <v>3304</v>
      </c>
      <c r="P88" s="69"/>
      <c r="Q88" s="382" t="s">
        <v>1378</v>
      </c>
      <c r="R88" s="523" t="s">
        <v>1841</v>
      </c>
      <c r="S88" s="308"/>
      <c r="T88" s="309"/>
      <c r="U88" s="69"/>
      <c r="V88" s="69"/>
      <c r="W88" s="301" t="s">
        <v>29</v>
      </c>
      <c r="X88" s="103"/>
      <c r="Y88" s="32"/>
      <c r="Z88" s="32"/>
      <c r="AA88" s="32"/>
      <c r="AB88" s="32"/>
      <c r="AC88" s="76" t="s">
        <v>141</v>
      </c>
      <c r="AD88" s="69"/>
      <c r="AE88" s="349" t="s">
        <v>208</v>
      </c>
      <c r="AF88" s="350">
        <v>43945</v>
      </c>
      <c r="AG88" s="32"/>
      <c r="AH88" s="32"/>
      <c r="AI88" s="32"/>
      <c r="AJ88" s="32"/>
      <c r="AK88" s="32"/>
      <c r="AL88" s="32"/>
      <c r="AM88" s="54" t="s">
        <v>209</v>
      </c>
      <c r="AN88" s="332">
        <v>43962</v>
      </c>
      <c r="AO88" s="54" t="s">
        <v>63</v>
      </c>
      <c r="AP88" s="53" t="s">
        <v>56</v>
      </c>
      <c r="AQ88" s="53" t="s">
        <v>210</v>
      </c>
      <c r="AR88" s="54" t="s">
        <v>195</v>
      </c>
      <c r="AS88" s="332">
        <v>43966</v>
      </c>
      <c r="AT88" s="54" t="s">
        <v>56</v>
      </c>
      <c r="AU88" s="54"/>
      <c r="AV88" s="54"/>
      <c r="AW88" s="32"/>
      <c r="AX88" s="32"/>
      <c r="AY88" s="32"/>
      <c r="AZ88" s="32">
        <f t="shared" si="6"/>
        <v>4</v>
      </c>
    </row>
    <row r="89" spans="5:52" ht="19.95" customHeight="1">
      <c r="E89" s="180"/>
      <c r="F89" s="75"/>
      <c r="G89" s="305"/>
      <c r="H89" s="513" t="s">
        <v>606</v>
      </c>
      <c r="I89" s="382" t="s">
        <v>2005</v>
      </c>
      <c r="J89" s="382" t="s">
        <v>2747</v>
      </c>
      <c r="K89" s="32"/>
      <c r="L89" s="32"/>
      <c r="M89" s="32"/>
      <c r="N89" s="539">
        <v>15248808</v>
      </c>
      <c r="O89" s="54" t="s">
        <v>3304</v>
      </c>
      <c r="P89" s="32"/>
      <c r="Q89" s="382" t="s">
        <v>1378</v>
      </c>
      <c r="R89" s="523" t="s">
        <v>1841</v>
      </c>
      <c r="S89" s="308"/>
      <c r="T89" s="309"/>
      <c r="U89" s="69"/>
      <c r="V89" s="69"/>
      <c r="W89" s="301" t="s">
        <v>29</v>
      </c>
      <c r="X89" s="103"/>
      <c r="Y89" s="32"/>
      <c r="Z89" s="32"/>
      <c r="AA89" s="32"/>
      <c r="AB89" s="32"/>
      <c r="AC89" s="76" t="s">
        <v>141</v>
      </c>
      <c r="AD89" s="69"/>
      <c r="AE89" s="349" t="s">
        <v>208</v>
      </c>
      <c r="AF89" s="350">
        <v>43945</v>
      </c>
      <c r="AG89" s="32"/>
      <c r="AH89" s="32"/>
      <c r="AI89" s="32"/>
      <c r="AJ89" s="32"/>
      <c r="AK89" s="32"/>
      <c r="AL89" s="32"/>
      <c r="AM89" s="54" t="s">
        <v>195</v>
      </c>
      <c r="AN89" s="350">
        <v>43958</v>
      </c>
      <c r="AO89" s="381" t="s">
        <v>63</v>
      </c>
      <c r="AP89" s="381" t="s">
        <v>56</v>
      </c>
      <c r="AQ89" s="382" t="s">
        <v>221</v>
      </c>
      <c r="AR89" s="54" t="s">
        <v>195</v>
      </c>
      <c r="AS89" s="332">
        <v>43966</v>
      </c>
      <c r="AT89" s="54" t="s">
        <v>56</v>
      </c>
      <c r="AU89" s="54"/>
      <c r="AV89" s="54"/>
      <c r="AW89" s="32"/>
      <c r="AX89" s="32"/>
      <c r="AY89" s="32"/>
      <c r="AZ89" s="32">
        <f t="shared" si="6"/>
        <v>4</v>
      </c>
    </row>
    <row r="90" spans="5:52" ht="19.95" customHeight="1">
      <c r="E90" s="180"/>
      <c r="F90" s="75"/>
      <c r="G90" s="305"/>
      <c r="H90" s="513" t="s">
        <v>607</v>
      </c>
      <c r="I90" s="382" t="s">
        <v>2006</v>
      </c>
      <c r="J90" s="382" t="s">
        <v>2748</v>
      </c>
      <c r="K90" s="32"/>
      <c r="L90" s="32"/>
      <c r="M90" s="32"/>
      <c r="N90" s="539">
        <v>15248808</v>
      </c>
      <c r="O90" s="54" t="s">
        <v>3304</v>
      </c>
      <c r="P90" s="32"/>
      <c r="Q90" s="382" t="s">
        <v>1378</v>
      </c>
      <c r="R90" s="523" t="s">
        <v>1841</v>
      </c>
      <c r="S90" s="308"/>
      <c r="T90" s="309"/>
      <c r="U90" s="69"/>
      <c r="V90" s="69"/>
      <c r="W90" s="301" t="s">
        <v>29</v>
      </c>
      <c r="X90" s="103"/>
      <c r="Y90" s="32"/>
      <c r="Z90" s="32"/>
      <c r="AA90" s="32"/>
      <c r="AB90" s="32"/>
      <c r="AC90" s="76" t="s">
        <v>141</v>
      </c>
      <c r="AD90" s="69"/>
      <c r="AE90" s="349" t="s">
        <v>208</v>
      </c>
      <c r="AF90" s="350">
        <v>43945</v>
      </c>
      <c r="AG90" s="32"/>
      <c r="AH90" s="32"/>
      <c r="AI90" s="32"/>
      <c r="AJ90" s="32"/>
      <c r="AK90" s="32"/>
      <c r="AL90" s="32"/>
      <c r="AM90" s="54" t="s">
        <v>195</v>
      </c>
      <c r="AN90" s="350">
        <v>43958</v>
      </c>
      <c r="AO90" s="381" t="s">
        <v>63</v>
      </c>
      <c r="AP90" s="381" t="s">
        <v>56</v>
      </c>
      <c r="AQ90" s="382" t="s">
        <v>221</v>
      </c>
      <c r="AR90" s="54" t="s">
        <v>195</v>
      </c>
      <c r="AS90" s="332">
        <v>43966</v>
      </c>
      <c r="AT90" s="54" t="s">
        <v>56</v>
      </c>
      <c r="AU90" s="53"/>
      <c r="AV90" s="53"/>
      <c r="AW90" s="32"/>
      <c r="AX90" s="32"/>
      <c r="AY90" s="32"/>
      <c r="AZ90" s="32">
        <f t="shared" si="6"/>
        <v>4</v>
      </c>
    </row>
    <row r="91" spans="5:52" ht="19.95" customHeight="1">
      <c r="E91" s="180"/>
      <c r="F91" s="75"/>
      <c r="G91" s="305"/>
      <c r="H91" s="513" t="s">
        <v>608</v>
      </c>
      <c r="I91" s="382" t="s">
        <v>2007</v>
      </c>
      <c r="J91" s="382" t="s">
        <v>2749</v>
      </c>
      <c r="K91" s="32"/>
      <c r="L91" s="32"/>
      <c r="M91" s="32"/>
      <c r="N91" s="539">
        <v>15248808</v>
      </c>
      <c r="O91" s="54" t="s">
        <v>3304</v>
      </c>
      <c r="P91" s="32"/>
      <c r="Q91" s="382" t="s">
        <v>1378</v>
      </c>
      <c r="R91" s="523" t="s">
        <v>1841</v>
      </c>
      <c r="S91" s="308"/>
      <c r="T91" s="309"/>
      <c r="U91" s="69"/>
      <c r="V91" s="69"/>
      <c r="W91" s="301" t="s">
        <v>29</v>
      </c>
      <c r="X91" s="103"/>
      <c r="Y91" s="32"/>
      <c r="Z91" s="32"/>
      <c r="AA91" s="32"/>
      <c r="AB91" s="32"/>
      <c r="AC91" s="76" t="s">
        <v>141</v>
      </c>
      <c r="AD91" s="69"/>
      <c r="AE91" s="349" t="s">
        <v>208</v>
      </c>
      <c r="AF91" s="350">
        <v>43945</v>
      </c>
      <c r="AG91" s="32"/>
      <c r="AH91" s="32"/>
      <c r="AI91" s="32"/>
      <c r="AJ91" s="32"/>
      <c r="AK91" s="32"/>
      <c r="AL91" s="32"/>
      <c r="AM91" s="54" t="s">
        <v>209</v>
      </c>
      <c r="AN91" s="350">
        <v>43962</v>
      </c>
      <c r="AO91" s="54" t="s">
        <v>63</v>
      </c>
      <c r="AP91" s="53" t="s">
        <v>56</v>
      </c>
      <c r="AQ91" s="381" t="s">
        <v>210</v>
      </c>
      <c r="AR91" s="54" t="s">
        <v>195</v>
      </c>
      <c r="AS91" s="332">
        <v>43966</v>
      </c>
      <c r="AT91" s="54" t="s">
        <v>56</v>
      </c>
      <c r="AU91" s="53"/>
      <c r="AV91" s="53"/>
      <c r="AW91" s="32"/>
      <c r="AX91" s="32"/>
      <c r="AY91" s="32"/>
      <c r="AZ91" s="32">
        <f t="shared" si="6"/>
        <v>4</v>
      </c>
    </row>
    <row r="92" spans="5:52" ht="19.95" customHeight="1">
      <c r="E92" s="180"/>
      <c r="F92" s="75"/>
      <c r="G92" s="305"/>
      <c r="H92" s="513" t="s">
        <v>609</v>
      </c>
      <c r="I92" s="54" t="s">
        <v>2008</v>
      </c>
      <c r="J92" s="54" t="s">
        <v>2750</v>
      </c>
      <c r="K92" s="32"/>
      <c r="L92" s="32"/>
      <c r="M92" s="32"/>
      <c r="N92" s="89">
        <v>15248809</v>
      </c>
      <c r="O92" s="54" t="s">
        <v>3304</v>
      </c>
      <c r="P92" s="32"/>
      <c r="Q92" s="54" t="s">
        <v>1379</v>
      </c>
      <c r="R92" s="90" t="s">
        <v>1845</v>
      </c>
      <c r="S92" s="308"/>
      <c r="T92" s="309"/>
      <c r="U92" s="69"/>
      <c r="V92" s="69"/>
      <c r="W92" s="301" t="s">
        <v>29</v>
      </c>
      <c r="X92" s="103"/>
      <c r="Y92" s="32"/>
      <c r="Z92" s="32"/>
      <c r="AA92" s="32"/>
      <c r="AB92" s="32"/>
      <c r="AC92" s="76" t="s">
        <v>141</v>
      </c>
      <c r="AD92" s="69"/>
      <c r="AE92" s="332" t="s">
        <v>208</v>
      </c>
      <c r="AF92" s="142">
        <v>43945</v>
      </c>
      <c r="AG92" s="32"/>
      <c r="AH92" s="32"/>
      <c r="AI92" s="32"/>
      <c r="AJ92" s="32"/>
      <c r="AK92" s="32"/>
      <c r="AL92" s="32"/>
      <c r="AM92" s="54" t="s">
        <v>209</v>
      </c>
      <c r="AN92" s="142">
        <v>43962</v>
      </c>
      <c r="AO92" s="54" t="s">
        <v>63</v>
      </c>
      <c r="AP92" s="54" t="s">
        <v>56</v>
      </c>
      <c r="AQ92" s="54" t="s">
        <v>222</v>
      </c>
      <c r="AR92" s="53"/>
      <c r="AS92" s="53"/>
      <c r="AT92" s="53"/>
      <c r="AU92" s="53"/>
      <c r="AV92" s="53"/>
      <c r="AW92" s="32"/>
      <c r="AX92" s="32"/>
      <c r="AY92" s="32"/>
      <c r="AZ92" s="32">
        <f t="shared" si="6"/>
        <v>4</v>
      </c>
    </row>
    <row r="93" spans="5:52" ht="19.95" customHeight="1">
      <c r="E93" s="180"/>
      <c r="F93" s="75"/>
      <c r="G93" s="305"/>
      <c r="H93" s="513" t="s">
        <v>610</v>
      </c>
      <c r="I93" s="54" t="s">
        <v>2008</v>
      </c>
      <c r="J93" s="54" t="s">
        <v>2751</v>
      </c>
      <c r="K93" s="32"/>
      <c r="L93" s="32"/>
      <c r="M93" s="32"/>
      <c r="N93" s="89">
        <v>15248809</v>
      </c>
      <c r="O93" s="54" t="s">
        <v>3304</v>
      </c>
      <c r="P93" s="32"/>
      <c r="Q93" s="54" t="s">
        <v>1379</v>
      </c>
      <c r="R93" s="90" t="s">
        <v>1846</v>
      </c>
      <c r="S93" s="308"/>
      <c r="T93" s="309"/>
      <c r="U93" s="69"/>
      <c r="V93" s="69"/>
      <c r="W93" s="301" t="s">
        <v>29</v>
      </c>
      <c r="X93" s="103"/>
      <c r="Y93" s="32"/>
      <c r="Z93" s="32"/>
      <c r="AA93" s="32"/>
      <c r="AB93" s="32"/>
      <c r="AC93" s="76" t="s">
        <v>141</v>
      </c>
      <c r="AD93" s="69"/>
      <c r="AE93" s="332" t="s">
        <v>208</v>
      </c>
      <c r="AF93" s="142">
        <v>43945</v>
      </c>
      <c r="AG93" s="32"/>
      <c r="AH93" s="32"/>
      <c r="AI93" s="32"/>
      <c r="AJ93" s="32"/>
      <c r="AK93" s="32"/>
      <c r="AL93" s="32"/>
      <c r="AM93" s="54" t="s">
        <v>208</v>
      </c>
      <c r="AN93" s="332">
        <v>43964</v>
      </c>
      <c r="AO93" s="54" t="s">
        <v>56</v>
      </c>
      <c r="AP93" s="54" t="s">
        <v>56</v>
      </c>
      <c r="AQ93" s="54"/>
      <c r="AR93" s="53"/>
      <c r="AS93" s="53"/>
      <c r="AT93" s="53"/>
      <c r="AU93" s="53"/>
      <c r="AV93" s="53"/>
      <c r="AW93" s="32"/>
      <c r="AX93" s="32"/>
      <c r="AY93" s="32"/>
      <c r="AZ93" s="32">
        <f t="shared" si="6"/>
        <v>4</v>
      </c>
    </row>
    <row r="94" spans="5:52" ht="19.95" customHeight="1">
      <c r="E94" s="180"/>
      <c r="F94" s="75"/>
      <c r="G94" s="305"/>
      <c r="H94" s="513" t="s">
        <v>611</v>
      </c>
      <c r="I94" s="54" t="s">
        <v>2009</v>
      </c>
      <c r="J94" s="54" t="s">
        <v>2752</v>
      </c>
      <c r="K94" s="32"/>
      <c r="L94" s="32"/>
      <c r="M94" s="32"/>
      <c r="N94" s="89">
        <v>15248810</v>
      </c>
      <c r="O94" s="54" t="s">
        <v>3304</v>
      </c>
      <c r="P94" s="32"/>
      <c r="Q94" s="54" t="s">
        <v>1380</v>
      </c>
      <c r="R94" s="90" t="s">
        <v>1841</v>
      </c>
      <c r="S94" s="308"/>
      <c r="T94" s="309"/>
      <c r="U94" s="69"/>
      <c r="V94" s="69"/>
      <c r="W94" s="301" t="s">
        <v>29</v>
      </c>
      <c r="X94" s="103"/>
      <c r="Y94" s="32"/>
      <c r="Z94" s="32"/>
      <c r="AA94" s="32"/>
      <c r="AB94" s="32"/>
      <c r="AC94" s="76" t="s">
        <v>141</v>
      </c>
      <c r="AD94" s="69"/>
      <c r="AE94" s="332" t="s">
        <v>208</v>
      </c>
      <c r="AF94" s="142">
        <v>43945</v>
      </c>
      <c r="AG94" s="32"/>
      <c r="AH94" s="32"/>
      <c r="AI94" s="32"/>
      <c r="AJ94" s="32"/>
      <c r="AK94" s="32"/>
      <c r="AL94" s="32"/>
      <c r="AM94" s="54" t="s">
        <v>209</v>
      </c>
      <c r="AN94" s="142">
        <v>43962</v>
      </c>
      <c r="AO94" s="54" t="s">
        <v>63</v>
      </c>
      <c r="AP94" s="54" t="s">
        <v>56</v>
      </c>
      <c r="AQ94" s="53" t="s">
        <v>223</v>
      </c>
      <c r="AR94" s="53"/>
      <c r="AS94" s="53"/>
      <c r="AT94" s="53"/>
      <c r="AU94" s="53"/>
      <c r="AV94" s="53"/>
      <c r="AW94" s="32"/>
      <c r="AX94" s="32"/>
      <c r="AY94" s="32"/>
      <c r="AZ94" s="32">
        <f t="shared" si="6"/>
        <v>4</v>
      </c>
    </row>
    <row r="95" spans="5:52" ht="19.95" customHeight="1">
      <c r="E95" s="32"/>
      <c r="F95" s="31"/>
      <c r="G95" s="305"/>
      <c r="H95" s="513" t="s">
        <v>612</v>
      </c>
      <c r="I95" s="54" t="s">
        <v>2010</v>
      </c>
      <c r="J95" s="54" t="s">
        <v>2752</v>
      </c>
      <c r="K95" s="32"/>
      <c r="L95" s="32"/>
      <c r="M95" s="32"/>
      <c r="N95" s="89">
        <v>15248810</v>
      </c>
      <c r="O95" s="54" t="s">
        <v>3304</v>
      </c>
      <c r="P95" s="32"/>
      <c r="Q95" s="54" t="s">
        <v>1380</v>
      </c>
      <c r="R95" s="90" t="s">
        <v>1841</v>
      </c>
      <c r="S95" s="308"/>
      <c r="T95" s="309"/>
      <c r="U95" s="69"/>
      <c r="V95" s="69"/>
      <c r="W95" s="301" t="s">
        <v>29</v>
      </c>
      <c r="X95" s="103"/>
      <c r="Y95" s="32"/>
      <c r="Z95" s="32"/>
      <c r="AA95" s="32"/>
      <c r="AB95" s="32"/>
      <c r="AC95" s="76" t="s">
        <v>141</v>
      </c>
      <c r="AD95" s="69"/>
      <c r="AE95" s="332" t="s">
        <v>208</v>
      </c>
      <c r="AF95" s="142">
        <v>43962</v>
      </c>
      <c r="AG95" s="32"/>
      <c r="AH95" s="32"/>
      <c r="AI95" s="32"/>
      <c r="AJ95" s="32"/>
      <c r="AK95" s="32"/>
      <c r="AL95" s="32"/>
      <c r="AM95" s="54" t="s">
        <v>208</v>
      </c>
      <c r="AN95" s="332">
        <v>43964</v>
      </c>
      <c r="AO95" s="54" t="s">
        <v>56</v>
      </c>
      <c r="AP95" s="54" t="s">
        <v>56</v>
      </c>
      <c r="AQ95" s="53"/>
      <c r="AR95" s="53"/>
      <c r="AS95" s="53"/>
      <c r="AT95" s="53"/>
      <c r="AU95" s="53"/>
      <c r="AV95" s="53"/>
      <c r="AW95" s="32"/>
      <c r="AX95" s="32"/>
      <c r="AY95" s="32"/>
      <c r="AZ95" s="32">
        <f t="shared" si="6"/>
        <v>5</v>
      </c>
    </row>
    <row r="96" spans="5:52" ht="19.95" customHeight="1">
      <c r="E96" s="32"/>
      <c r="F96" s="31"/>
      <c r="G96" s="305"/>
      <c r="H96" s="513" t="s">
        <v>613</v>
      </c>
      <c r="I96" s="54" t="s">
        <v>2011</v>
      </c>
      <c r="J96" s="54" t="s">
        <v>2753</v>
      </c>
      <c r="K96" s="32"/>
      <c r="L96" s="32"/>
      <c r="M96" s="32"/>
      <c r="N96" s="540">
        <v>15248811</v>
      </c>
      <c r="O96" s="54" t="s">
        <v>3304</v>
      </c>
      <c r="P96" s="32"/>
      <c r="Q96" s="54" t="s">
        <v>1381</v>
      </c>
      <c r="R96" s="90" t="s">
        <v>1841</v>
      </c>
      <c r="S96" s="308"/>
      <c r="T96" s="309"/>
      <c r="U96" s="69"/>
      <c r="V96" s="69"/>
      <c r="W96" s="301" t="s">
        <v>29</v>
      </c>
      <c r="X96" s="103"/>
      <c r="Y96" s="32"/>
      <c r="Z96" s="32"/>
      <c r="AA96" s="32"/>
      <c r="AB96" s="32"/>
      <c r="AC96" s="76" t="s">
        <v>141</v>
      </c>
      <c r="AD96" s="69"/>
      <c r="AE96" s="332" t="s">
        <v>208</v>
      </c>
      <c r="AF96" s="142">
        <v>43945</v>
      </c>
      <c r="AG96" s="32"/>
      <c r="AH96" s="32"/>
      <c r="AI96" s="32"/>
      <c r="AJ96" s="32"/>
      <c r="AK96" s="32"/>
      <c r="AL96" s="32"/>
      <c r="AM96" s="54" t="s">
        <v>209</v>
      </c>
      <c r="AN96" s="350">
        <v>43962</v>
      </c>
      <c r="AO96" s="54" t="s">
        <v>63</v>
      </c>
      <c r="AP96" s="53" t="s">
        <v>56</v>
      </c>
      <c r="AQ96" s="53" t="s">
        <v>210</v>
      </c>
      <c r="AR96" s="53"/>
      <c r="AS96" s="53"/>
      <c r="AT96" s="53"/>
      <c r="AU96" s="53"/>
      <c r="AV96" s="53"/>
      <c r="AW96" s="32"/>
      <c r="AX96" s="32"/>
      <c r="AY96" s="32"/>
      <c r="AZ96" s="32">
        <f t="shared" si="6"/>
        <v>4</v>
      </c>
    </row>
    <row r="97" spans="5:52" ht="19.95" customHeight="1">
      <c r="E97" s="32"/>
      <c r="F97" s="31"/>
      <c r="G97" s="305"/>
      <c r="H97" s="513" t="s">
        <v>614</v>
      </c>
      <c r="I97" s="383" t="s">
        <v>2012</v>
      </c>
      <c r="J97" s="383" t="s">
        <v>2754</v>
      </c>
      <c r="K97" s="32"/>
      <c r="L97" s="32"/>
      <c r="M97" s="32"/>
      <c r="N97" s="540">
        <v>15248812</v>
      </c>
      <c r="O97" s="54" t="s">
        <v>3304</v>
      </c>
      <c r="P97" s="32"/>
      <c r="Q97" s="383" t="s">
        <v>1382</v>
      </c>
      <c r="R97" s="515" t="s">
        <v>1847</v>
      </c>
      <c r="S97" s="308"/>
      <c r="T97" s="309"/>
      <c r="U97" s="69"/>
      <c r="V97" s="69"/>
      <c r="W97" s="301" t="s">
        <v>29</v>
      </c>
      <c r="X97" s="103"/>
      <c r="Y97" s="32"/>
      <c r="Z97" s="32"/>
      <c r="AA97" s="32"/>
      <c r="AB97" s="32"/>
      <c r="AC97" s="76" t="s">
        <v>141</v>
      </c>
      <c r="AD97" s="69"/>
      <c r="AE97" s="347" t="s">
        <v>208</v>
      </c>
      <c r="AF97" s="348">
        <v>43945</v>
      </c>
      <c r="AG97" s="32"/>
      <c r="AH97" s="32"/>
      <c r="AI97" s="32"/>
      <c r="AJ97" s="32"/>
      <c r="AK97" s="32"/>
      <c r="AL97" s="32"/>
      <c r="AM97" s="54" t="s">
        <v>209</v>
      </c>
      <c r="AN97" s="350">
        <v>43962</v>
      </c>
      <c r="AO97" s="54" t="s">
        <v>63</v>
      </c>
      <c r="AP97" s="53" t="s">
        <v>56</v>
      </c>
      <c r="AQ97" s="383" t="s">
        <v>224</v>
      </c>
      <c r="AR97" s="53"/>
      <c r="AS97" s="53"/>
      <c r="AT97" s="53"/>
      <c r="AU97" s="53"/>
      <c r="AV97" s="53"/>
      <c r="AW97" s="32"/>
      <c r="AX97" s="32"/>
      <c r="AY97" s="32"/>
      <c r="AZ97" s="32">
        <f t="shared" si="6"/>
        <v>4</v>
      </c>
    </row>
    <row r="98" spans="5:52" ht="19.95" customHeight="1">
      <c r="E98" s="32"/>
      <c r="F98" s="31"/>
      <c r="G98" s="305"/>
      <c r="H98" s="513" t="s">
        <v>615</v>
      </c>
      <c r="I98" s="383" t="s">
        <v>2012</v>
      </c>
      <c r="J98" s="383" t="s">
        <v>2755</v>
      </c>
      <c r="K98" s="32"/>
      <c r="L98" s="32"/>
      <c r="M98" s="32"/>
      <c r="N98" s="540">
        <v>15248812</v>
      </c>
      <c r="O98" s="54" t="s">
        <v>3304</v>
      </c>
      <c r="P98" s="32"/>
      <c r="Q98" s="383" t="s">
        <v>1382</v>
      </c>
      <c r="R98" s="515" t="s">
        <v>1848</v>
      </c>
      <c r="S98" s="308"/>
      <c r="T98" s="309"/>
      <c r="U98" s="69"/>
      <c r="V98" s="69"/>
      <c r="W98" s="301" t="s">
        <v>29</v>
      </c>
      <c r="X98" s="103"/>
      <c r="Y98" s="32"/>
      <c r="Z98" s="32"/>
      <c r="AA98" s="32"/>
      <c r="AB98" s="32"/>
      <c r="AC98" s="76" t="s">
        <v>141</v>
      </c>
      <c r="AD98" s="69"/>
      <c r="AE98" s="347" t="s">
        <v>208</v>
      </c>
      <c r="AF98" s="348">
        <v>43945</v>
      </c>
      <c r="AG98" s="32"/>
      <c r="AH98" s="32"/>
      <c r="AI98" s="32"/>
      <c r="AJ98" s="32"/>
      <c r="AK98" s="32"/>
      <c r="AL98" s="32"/>
      <c r="AM98" s="54" t="s">
        <v>209</v>
      </c>
      <c r="AN98" s="350">
        <v>43962</v>
      </c>
      <c r="AO98" s="54" t="s">
        <v>63</v>
      </c>
      <c r="AP98" s="53" t="s">
        <v>56</v>
      </c>
      <c r="AQ98" s="383"/>
      <c r="AR98" s="53"/>
      <c r="AS98" s="53"/>
      <c r="AT98" s="53"/>
      <c r="AU98" s="53"/>
      <c r="AV98" s="53"/>
      <c r="AW98" s="32"/>
      <c r="AX98" s="32"/>
      <c r="AY98" s="32"/>
      <c r="AZ98" s="32">
        <f t="shared" si="6"/>
        <v>4</v>
      </c>
    </row>
    <row r="99" spans="5:52" ht="19.95" customHeight="1">
      <c r="E99" s="32"/>
      <c r="F99" s="31"/>
      <c r="G99" s="305"/>
      <c r="H99" s="513" t="s">
        <v>616</v>
      </c>
      <c r="I99" s="54" t="s">
        <v>2013</v>
      </c>
      <c r="J99" s="54" t="s">
        <v>2756</v>
      </c>
      <c r="K99" s="32"/>
      <c r="L99" s="32"/>
      <c r="M99" s="32"/>
      <c r="N99" s="540">
        <v>15248813</v>
      </c>
      <c r="O99" s="54" t="s">
        <v>3304</v>
      </c>
      <c r="P99" s="32"/>
      <c r="Q99" s="54" t="s">
        <v>1383</v>
      </c>
      <c r="R99" s="90" t="s">
        <v>1841</v>
      </c>
      <c r="S99" s="308"/>
      <c r="T99" s="309"/>
      <c r="U99" s="69"/>
      <c r="V99" s="69"/>
      <c r="W99" s="301" t="s">
        <v>29</v>
      </c>
      <c r="X99" s="103"/>
      <c r="Y99" s="32"/>
      <c r="Z99" s="32"/>
      <c r="AA99" s="32"/>
      <c r="AB99" s="32"/>
      <c r="AC99" s="76" t="s">
        <v>141</v>
      </c>
      <c r="AD99" s="69"/>
      <c r="AE99" s="332" t="s">
        <v>208</v>
      </c>
      <c r="AF99" s="142">
        <v>43945</v>
      </c>
      <c r="AG99" s="32"/>
      <c r="AH99" s="32"/>
      <c r="AI99" s="32"/>
      <c r="AJ99" s="32"/>
      <c r="AK99" s="32"/>
      <c r="AL99" s="32"/>
      <c r="AM99" s="54" t="s">
        <v>209</v>
      </c>
      <c r="AN99" s="350">
        <v>43962</v>
      </c>
      <c r="AO99" s="54" t="s">
        <v>63</v>
      </c>
      <c r="AP99" s="53" t="s">
        <v>56</v>
      </c>
      <c r="AQ99" s="53" t="s">
        <v>210</v>
      </c>
      <c r="AR99" s="53"/>
      <c r="AS99" s="53"/>
      <c r="AT99" s="53"/>
      <c r="AU99" s="53"/>
      <c r="AV99" s="53"/>
      <c r="AW99" s="32"/>
      <c r="AX99" s="32"/>
      <c r="AY99" s="32"/>
      <c r="AZ99" s="32">
        <f t="shared" si="6"/>
        <v>4</v>
      </c>
    </row>
    <row r="100" spans="5:52" ht="19.95" customHeight="1">
      <c r="E100" s="32"/>
      <c r="F100" s="54"/>
      <c r="G100" s="305"/>
      <c r="H100" s="513" t="s">
        <v>617</v>
      </c>
      <c r="I100" s="383" t="s">
        <v>2014</v>
      </c>
      <c r="J100" s="383" t="s">
        <v>2757</v>
      </c>
      <c r="K100" s="32"/>
      <c r="L100" s="32"/>
      <c r="M100" s="32"/>
      <c r="N100" s="540">
        <v>15248814</v>
      </c>
      <c r="O100" s="54" t="s">
        <v>3304</v>
      </c>
      <c r="P100" s="32"/>
      <c r="Q100" s="383" t="s">
        <v>1384</v>
      </c>
      <c r="R100" s="515" t="s">
        <v>1849</v>
      </c>
      <c r="S100" s="308"/>
      <c r="T100" s="309"/>
      <c r="U100" s="69"/>
      <c r="V100" s="69"/>
      <c r="W100" s="301" t="s">
        <v>29</v>
      </c>
      <c r="X100" s="103"/>
      <c r="Y100" s="32"/>
      <c r="Z100" s="32"/>
      <c r="AA100" s="32"/>
      <c r="AB100" s="32"/>
      <c r="AC100" s="76" t="s">
        <v>141</v>
      </c>
      <c r="AD100" s="69"/>
      <c r="AE100" s="347" t="s">
        <v>208</v>
      </c>
      <c r="AF100" s="348">
        <v>43945</v>
      </c>
      <c r="AG100" s="32"/>
      <c r="AH100" s="32"/>
      <c r="AI100" s="32"/>
      <c r="AJ100" s="32"/>
      <c r="AK100" s="32"/>
      <c r="AL100" s="32"/>
      <c r="AM100" s="54" t="s">
        <v>209</v>
      </c>
      <c r="AN100" s="350">
        <v>43962</v>
      </c>
      <c r="AO100" s="54" t="s">
        <v>63</v>
      </c>
      <c r="AP100" s="53" t="s">
        <v>56</v>
      </c>
      <c r="AQ100" s="383" t="s">
        <v>224</v>
      </c>
      <c r="AR100" s="53"/>
      <c r="AS100" s="53"/>
      <c r="AT100" s="53"/>
      <c r="AU100" s="53"/>
      <c r="AV100" s="53"/>
      <c r="AW100" s="32"/>
      <c r="AX100" s="32"/>
      <c r="AY100" s="32"/>
      <c r="AZ100" s="32">
        <f t="shared" si="6"/>
        <v>4</v>
      </c>
    </row>
    <row r="101" spans="5:52" ht="19.95" customHeight="1">
      <c r="E101" s="32"/>
      <c r="F101" s="54"/>
      <c r="G101" s="305"/>
      <c r="H101" s="513" t="s">
        <v>618</v>
      </c>
      <c r="I101" s="54" t="s">
        <v>2015</v>
      </c>
      <c r="J101" s="54" t="s">
        <v>2758</v>
      </c>
      <c r="K101" s="32"/>
      <c r="L101" s="32"/>
      <c r="M101" s="32"/>
      <c r="N101" s="89">
        <v>15248814</v>
      </c>
      <c r="O101" s="54" t="s">
        <v>3304</v>
      </c>
      <c r="P101" s="32"/>
      <c r="Q101" s="54" t="s">
        <v>1384</v>
      </c>
      <c r="R101" s="90" t="s">
        <v>1850</v>
      </c>
      <c r="S101" s="308"/>
      <c r="T101" s="309"/>
      <c r="U101" s="69"/>
      <c r="V101" s="69"/>
      <c r="W101" s="301" t="s">
        <v>29</v>
      </c>
      <c r="X101" s="103"/>
      <c r="Y101" s="32"/>
      <c r="Z101" s="32"/>
      <c r="AA101" s="32"/>
      <c r="AB101" s="32"/>
      <c r="AC101" s="76" t="s">
        <v>141</v>
      </c>
      <c r="AD101" s="69"/>
      <c r="AE101" s="332" t="s">
        <v>208</v>
      </c>
      <c r="AF101" s="142">
        <v>43945</v>
      </c>
      <c r="AG101" s="32"/>
      <c r="AH101" s="32"/>
      <c r="AI101" s="32"/>
      <c r="AJ101" s="32"/>
      <c r="AK101" s="32"/>
      <c r="AL101" s="32"/>
      <c r="AM101" s="54" t="s">
        <v>209</v>
      </c>
      <c r="AN101" s="350">
        <v>43962</v>
      </c>
      <c r="AO101" s="54" t="s">
        <v>63</v>
      </c>
      <c r="AP101" s="53" t="s">
        <v>56</v>
      </c>
      <c r="AQ101" s="53" t="s">
        <v>210</v>
      </c>
      <c r="AR101" s="381"/>
      <c r="AS101" s="381"/>
      <c r="AT101" s="381"/>
      <c r="AU101" s="381"/>
      <c r="AV101" s="381"/>
      <c r="AW101" s="32"/>
      <c r="AX101" s="32"/>
      <c r="AY101" s="32"/>
      <c r="AZ101" s="32">
        <f t="shared" si="6"/>
        <v>4</v>
      </c>
    </row>
    <row r="102" spans="5:52" ht="19.95" customHeight="1">
      <c r="E102" s="32"/>
      <c r="F102" s="54"/>
      <c r="G102" s="300"/>
      <c r="H102" s="513" t="s">
        <v>619</v>
      </c>
      <c r="I102" s="392" t="s">
        <v>2016</v>
      </c>
      <c r="J102" s="392" t="s">
        <v>2759</v>
      </c>
      <c r="K102" s="32"/>
      <c r="L102" s="32"/>
      <c r="M102" s="32"/>
      <c r="N102" s="541">
        <v>15248815</v>
      </c>
      <c r="O102" s="54" t="s">
        <v>3304</v>
      </c>
      <c r="P102" s="32"/>
      <c r="Q102" s="392" t="s">
        <v>1385</v>
      </c>
      <c r="R102" s="524" t="s">
        <v>1841</v>
      </c>
      <c r="S102" s="302"/>
      <c r="T102" s="302"/>
      <c r="U102" s="69"/>
      <c r="V102" s="69"/>
      <c r="W102" s="301" t="s">
        <v>29</v>
      </c>
      <c r="X102" s="103"/>
      <c r="Y102" s="32"/>
      <c r="Z102" s="32"/>
      <c r="AA102" s="32"/>
      <c r="AB102" s="32"/>
      <c r="AC102" s="76" t="s">
        <v>141</v>
      </c>
      <c r="AD102" s="69"/>
      <c r="AE102" s="351" t="s">
        <v>208</v>
      </c>
      <c r="AF102" s="352">
        <v>43945</v>
      </c>
      <c r="AG102" s="32"/>
      <c r="AH102" s="32"/>
      <c r="AI102" s="32"/>
      <c r="AJ102" s="32"/>
      <c r="AK102" s="32"/>
      <c r="AL102" s="32"/>
      <c r="AM102" s="54" t="s">
        <v>209</v>
      </c>
      <c r="AN102" s="350">
        <v>43962</v>
      </c>
      <c r="AO102" s="54" t="s">
        <v>63</v>
      </c>
      <c r="AP102" s="384" t="s">
        <v>56</v>
      </c>
      <c r="AQ102" s="53" t="s">
        <v>210</v>
      </c>
      <c r="AR102" s="381"/>
      <c r="AS102" s="381"/>
      <c r="AT102" s="381"/>
      <c r="AU102" s="381"/>
      <c r="AV102" s="381"/>
      <c r="AW102" s="32"/>
      <c r="AX102" s="32"/>
      <c r="AY102" s="32"/>
      <c r="AZ102" s="32">
        <f t="shared" si="6"/>
        <v>4</v>
      </c>
    </row>
    <row r="103" spans="5:52" ht="19.95" customHeight="1">
      <c r="E103" s="32"/>
      <c r="F103" s="54"/>
      <c r="G103" s="300"/>
      <c r="H103" s="513" t="s">
        <v>620</v>
      </c>
      <c r="I103" s="396" t="s">
        <v>2017</v>
      </c>
      <c r="J103" s="396" t="s">
        <v>2760</v>
      </c>
      <c r="K103" s="32"/>
      <c r="L103" s="32"/>
      <c r="M103" s="32"/>
      <c r="N103" s="539">
        <v>15248816</v>
      </c>
      <c r="O103" s="54" t="s">
        <v>3304</v>
      </c>
      <c r="P103" s="32"/>
      <c r="Q103" s="396" t="s">
        <v>1386</v>
      </c>
      <c r="R103" s="525" t="s">
        <v>1844</v>
      </c>
      <c r="S103" s="304"/>
      <c r="T103" s="304"/>
      <c r="U103" s="69"/>
      <c r="V103" s="69"/>
      <c r="W103" s="301" t="s">
        <v>29</v>
      </c>
      <c r="X103" s="103"/>
      <c r="Y103" s="32"/>
      <c r="Z103" s="32"/>
      <c r="AA103" s="32"/>
      <c r="AB103" s="32"/>
      <c r="AC103" s="76" t="s">
        <v>141</v>
      </c>
      <c r="AD103" s="69"/>
      <c r="AE103" s="349" t="s">
        <v>208</v>
      </c>
      <c r="AF103" s="350">
        <v>43945</v>
      </c>
      <c r="AG103" s="32"/>
      <c r="AH103" s="32"/>
      <c r="AI103" s="32"/>
      <c r="AJ103" s="32"/>
      <c r="AK103" s="32"/>
      <c r="AL103" s="32"/>
      <c r="AM103" s="54" t="s">
        <v>209</v>
      </c>
      <c r="AN103" s="350">
        <v>43962</v>
      </c>
      <c r="AO103" s="54" t="s">
        <v>63</v>
      </c>
      <c r="AP103" s="381" t="s">
        <v>56</v>
      </c>
      <c r="AQ103" s="53" t="s">
        <v>210</v>
      </c>
      <c r="AR103" s="381"/>
      <c r="AS103" s="381"/>
      <c r="AT103" s="381"/>
      <c r="AU103" s="381"/>
      <c r="AV103" s="381"/>
      <c r="AW103" s="32"/>
      <c r="AX103" s="32"/>
      <c r="AY103" s="32"/>
      <c r="AZ103" s="32">
        <f t="shared" si="6"/>
        <v>4</v>
      </c>
    </row>
    <row r="104" spans="5:52" ht="19.95" customHeight="1">
      <c r="E104" s="32"/>
      <c r="F104" s="54"/>
      <c r="G104" s="305"/>
      <c r="H104" s="513" t="s">
        <v>621</v>
      </c>
      <c r="I104" s="516" t="s">
        <v>2018</v>
      </c>
      <c r="J104" s="396" t="s">
        <v>2761</v>
      </c>
      <c r="K104" s="32"/>
      <c r="L104" s="32"/>
      <c r="M104" s="32"/>
      <c r="N104" s="539">
        <v>15248816</v>
      </c>
      <c r="O104" s="54" t="s">
        <v>3304</v>
      </c>
      <c r="P104" s="32"/>
      <c r="Q104" s="396" t="s">
        <v>1386</v>
      </c>
      <c r="R104" s="525" t="s">
        <v>1844</v>
      </c>
      <c r="S104" s="308"/>
      <c r="T104" s="309"/>
      <c r="U104" s="69"/>
      <c r="V104" s="69"/>
      <c r="W104" s="301" t="s">
        <v>29</v>
      </c>
      <c r="X104" s="103"/>
      <c r="Y104" s="32"/>
      <c r="Z104" s="32"/>
      <c r="AA104" s="32"/>
      <c r="AB104" s="32"/>
      <c r="AC104" s="76" t="s">
        <v>141</v>
      </c>
      <c r="AD104" s="69"/>
      <c r="AE104" s="349" t="s">
        <v>208</v>
      </c>
      <c r="AF104" s="350">
        <v>43945</v>
      </c>
      <c r="AG104" s="32"/>
      <c r="AH104" s="32"/>
      <c r="AI104" s="32"/>
      <c r="AJ104" s="32"/>
      <c r="AK104" s="32"/>
      <c r="AL104" s="32"/>
      <c r="AM104" s="54" t="s">
        <v>195</v>
      </c>
      <c r="AN104" s="350">
        <v>43958</v>
      </c>
      <c r="AO104" s="382" t="s">
        <v>63</v>
      </c>
      <c r="AP104" s="381" t="s">
        <v>56</v>
      </c>
      <c r="AQ104" s="382" t="s">
        <v>225</v>
      </c>
      <c r="AR104" s="381"/>
      <c r="AS104" s="381"/>
      <c r="AT104" s="381"/>
      <c r="AU104" s="381"/>
      <c r="AV104" s="381"/>
      <c r="AW104" s="32"/>
      <c r="AX104" s="32"/>
      <c r="AY104" s="32"/>
      <c r="AZ104" s="32">
        <f t="shared" si="6"/>
        <v>4</v>
      </c>
    </row>
    <row r="105" spans="5:52" ht="19.95" customHeight="1">
      <c r="E105" s="32"/>
      <c r="F105" s="54"/>
      <c r="G105" s="305"/>
      <c r="H105" s="513" t="s">
        <v>622</v>
      </c>
      <c r="I105" s="516" t="s">
        <v>2019</v>
      </c>
      <c r="J105" s="396" t="s">
        <v>2762</v>
      </c>
      <c r="K105" s="32"/>
      <c r="L105" s="32"/>
      <c r="M105" s="32"/>
      <c r="N105" s="539">
        <v>15248817</v>
      </c>
      <c r="O105" s="54" t="s">
        <v>3304</v>
      </c>
      <c r="P105" s="32"/>
      <c r="Q105" s="396" t="s">
        <v>1387</v>
      </c>
      <c r="R105" s="525" t="s">
        <v>1851</v>
      </c>
      <c r="S105" s="308"/>
      <c r="T105" s="309"/>
      <c r="U105" s="69"/>
      <c r="V105" s="69"/>
      <c r="W105" s="301" t="s">
        <v>29</v>
      </c>
      <c r="X105" s="103"/>
      <c r="Y105" s="32"/>
      <c r="Z105" s="32"/>
      <c r="AA105" s="32"/>
      <c r="AB105" s="32"/>
      <c r="AC105" s="76" t="s">
        <v>141</v>
      </c>
      <c r="AD105" s="69"/>
      <c r="AE105" s="349" t="s">
        <v>208</v>
      </c>
      <c r="AF105" s="350">
        <v>43945</v>
      </c>
      <c r="AG105" s="32"/>
      <c r="AH105" s="32"/>
      <c r="AI105" s="32"/>
      <c r="AJ105" s="32"/>
      <c r="AK105" s="32"/>
      <c r="AL105" s="32"/>
      <c r="AM105" s="54" t="s">
        <v>195</v>
      </c>
      <c r="AN105" s="350">
        <v>43958</v>
      </c>
      <c r="AO105" s="382" t="s">
        <v>63</v>
      </c>
      <c r="AP105" s="381" t="s">
        <v>56</v>
      </c>
      <c r="AQ105" s="382" t="s">
        <v>226</v>
      </c>
      <c r="AR105" s="381"/>
      <c r="AS105" s="381"/>
      <c r="AT105" s="381"/>
      <c r="AU105" s="381"/>
      <c r="AV105" s="381"/>
      <c r="AW105" s="32"/>
      <c r="AX105" s="32"/>
      <c r="AY105" s="32"/>
      <c r="AZ105" s="32">
        <f t="shared" si="6"/>
        <v>4</v>
      </c>
    </row>
    <row r="106" spans="5:52" ht="19.95" customHeight="1">
      <c r="E106" s="32"/>
      <c r="F106" s="54"/>
      <c r="G106" s="305"/>
      <c r="H106" s="513" t="s">
        <v>623</v>
      </c>
      <c r="I106" s="516" t="s">
        <v>2020</v>
      </c>
      <c r="J106" s="396" t="s">
        <v>2763</v>
      </c>
      <c r="K106" s="32"/>
      <c r="L106" s="32"/>
      <c r="M106" s="32"/>
      <c r="N106" s="539">
        <v>15248817</v>
      </c>
      <c r="O106" s="54" t="s">
        <v>3304</v>
      </c>
      <c r="P106" s="32"/>
      <c r="Q106" s="396" t="s">
        <v>1387</v>
      </c>
      <c r="R106" s="525" t="s">
        <v>1852</v>
      </c>
      <c r="S106" s="308"/>
      <c r="T106" s="309"/>
      <c r="U106" s="69"/>
      <c r="V106" s="69"/>
      <c r="W106" s="301" t="s">
        <v>29</v>
      </c>
      <c r="X106" s="103"/>
      <c r="Y106" s="32"/>
      <c r="Z106" s="32"/>
      <c r="AA106" s="32"/>
      <c r="AB106" s="32"/>
      <c r="AC106" s="76" t="s">
        <v>141</v>
      </c>
      <c r="AD106" s="69"/>
      <c r="AE106" s="349" t="s">
        <v>208</v>
      </c>
      <c r="AF106" s="350">
        <v>43945</v>
      </c>
      <c r="AG106" s="32"/>
      <c r="AH106" s="32"/>
      <c r="AI106" s="32"/>
      <c r="AJ106" s="32"/>
      <c r="AK106" s="32"/>
      <c r="AL106" s="32"/>
      <c r="AM106" s="54" t="s">
        <v>195</v>
      </c>
      <c r="AN106" s="350">
        <v>43958</v>
      </c>
      <c r="AO106" s="382" t="s">
        <v>63</v>
      </c>
      <c r="AP106" s="381" t="s">
        <v>56</v>
      </c>
      <c r="AQ106" s="382" t="s">
        <v>227</v>
      </c>
      <c r="AR106" s="381"/>
      <c r="AS106" s="381"/>
      <c r="AT106" s="381"/>
      <c r="AU106" s="381"/>
      <c r="AV106" s="381"/>
      <c r="AW106" s="32"/>
      <c r="AX106" s="32"/>
      <c r="AY106" s="32"/>
      <c r="AZ106" s="32">
        <f t="shared" si="6"/>
        <v>4</v>
      </c>
    </row>
    <row r="107" spans="5:52" ht="19.95" customHeight="1">
      <c r="E107" s="32"/>
      <c r="F107" s="54"/>
      <c r="G107" s="305"/>
      <c r="H107" s="513" t="s">
        <v>624</v>
      </c>
      <c r="I107" s="392" t="s">
        <v>2021</v>
      </c>
      <c r="J107" s="392" t="s">
        <v>2764</v>
      </c>
      <c r="K107" s="32"/>
      <c r="L107" s="32"/>
      <c r="M107" s="32"/>
      <c r="N107" s="540">
        <v>15248818</v>
      </c>
      <c r="O107" s="54" t="s">
        <v>3304</v>
      </c>
      <c r="P107" s="32"/>
      <c r="Q107" s="392" t="s">
        <v>1388</v>
      </c>
      <c r="R107" s="524" t="s">
        <v>1838</v>
      </c>
      <c r="S107" s="308"/>
      <c r="T107" s="309"/>
      <c r="U107" s="69"/>
      <c r="V107" s="69"/>
      <c r="W107" s="301" t="s">
        <v>29</v>
      </c>
      <c r="X107" s="103"/>
      <c r="Y107" s="32"/>
      <c r="Z107" s="32"/>
      <c r="AA107" s="32"/>
      <c r="AB107" s="32"/>
      <c r="AC107" s="76" t="s">
        <v>141</v>
      </c>
      <c r="AD107" s="69"/>
      <c r="AE107" s="332" t="s">
        <v>208</v>
      </c>
      <c r="AF107" s="142">
        <v>43945</v>
      </c>
      <c r="AG107" s="32"/>
      <c r="AH107" s="32"/>
      <c r="AI107" s="32"/>
      <c r="AJ107" s="32"/>
      <c r="AK107" s="32"/>
      <c r="AL107" s="32"/>
      <c r="AM107" s="54" t="s">
        <v>209</v>
      </c>
      <c r="AN107" s="350">
        <v>43962</v>
      </c>
      <c r="AO107" s="54" t="s">
        <v>63</v>
      </c>
      <c r="AP107" s="53" t="s">
        <v>56</v>
      </c>
      <c r="AQ107" s="53" t="s">
        <v>210</v>
      </c>
      <c r="AR107" s="381"/>
      <c r="AS107" s="381"/>
      <c r="AT107" s="381"/>
      <c r="AU107" s="381"/>
      <c r="AV107" s="381"/>
      <c r="AW107" s="32"/>
      <c r="AX107" s="32"/>
      <c r="AY107" s="32"/>
      <c r="AZ107" s="32">
        <f t="shared" si="6"/>
        <v>4</v>
      </c>
    </row>
    <row r="108" spans="5:52" ht="19.95" customHeight="1">
      <c r="E108" s="87"/>
      <c r="F108" s="69"/>
      <c r="G108" s="305"/>
      <c r="H108" s="513" t="s">
        <v>625</v>
      </c>
      <c r="I108" s="516" t="s">
        <v>2022</v>
      </c>
      <c r="J108" s="396" t="s">
        <v>2765</v>
      </c>
      <c r="K108" s="87"/>
      <c r="L108" s="87"/>
      <c r="M108" s="87"/>
      <c r="N108" s="539">
        <v>15248819</v>
      </c>
      <c r="O108" s="54" t="s">
        <v>3304</v>
      </c>
      <c r="P108" s="69"/>
      <c r="Q108" s="396" t="s">
        <v>1389</v>
      </c>
      <c r="R108" s="525" t="s">
        <v>1853</v>
      </c>
      <c r="S108" s="308"/>
      <c r="T108" s="309"/>
      <c r="U108" s="69"/>
      <c r="V108" s="69"/>
      <c r="W108" s="301" t="s">
        <v>29</v>
      </c>
      <c r="X108" s="103"/>
      <c r="Y108" s="87"/>
      <c r="Z108" s="87"/>
      <c r="AA108" s="87"/>
      <c r="AB108" s="87"/>
      <c r="AC108" s="76" t="s">
        <v>141</v>
      </c>
      <c r="AD108" s="69"/>
      <c r="AE108" s="349" t="s">
        <v>208</v>
      </c>
      <c r="AF108" s="350">
        <v>43945</v>
      </c>
      <c r="AG108" s="87"/>
      <c r="AH108" s="87"/>
      <c r="AI108" s="87"/>
      <c r="AJ108" s="87"/>
      <c r="AK108" s="87"/>
      <c r="AL108" s="87"/>
      <c r="AM108" s="54" t="s">
        <v>195</v>
      </c>
      <c r="AN108" s="350">
        <v>43958</v>
      </c>
      <c r="AO108" s="382" t="s">
        <v>63</v>
      </c>
      <c r="AP108" s="53" t="s">
        <v>56</v>
      </c>
      <c r="AQ108" s="382" t="s">
        <v>226</v>
      </c>
      <c r="AR108" s="381"/>
      <c r="AS108" s="381"/>
      <c r="AT108" s="381"/>
      <c r="AU108" s="381"/>
      <c r="AV108" s="381"/>
      <c r="AW108" s="87"/>
      <c r="AX108" s="87"/>
      <c r="AY108" s="87"/>
      <c r="AZ108" s="32">
        <f t="shared" si="6"/>
        <v>4</v>
      </c>
    </row>
    <row r="109" spans="5:52" ht="19.95" customHeight="1">
      <c r="E109" s="87"/>
      <c r="F109" s="97"/>
      <c r="G109" s="305"/>
      <c r="H109" s="513" t="s">
        <v>626</v>
      </c>
      <c r="I109" s="516" t="s">
        <v>2023</v>
      </c>
      <c r="J109" s="396" t="s">
        <v>2766</v>
      </c>
      <c r="K109" s="87"/>
      <c r="L109" s="87"/>
      <c r="M109" s="87"/>
      <c r="N109" s="539">
        <v>15248819</v>
      </c>
      <c r="O109" s="54" t="s">
        <v>3304</v>
      </c>
      <c r="P109" s="97"/>
      <c r="Q109" s="396" t="s">
        <v>1389</v>
      </c>
      <c r="R109" s="525" t="s">
        <v>1854</v>
      </c>
      <c r="S109" s="308"/>
      <c r="T109" s="309"/>
      <c r="U109" s="69"/>
      <c r="V109" s="69"/>
      <c r="W109" s="301" t="s">
        <v>29</v>
      </c>
      <c r="X109" s="103"/>
      <c r="Y109" s="87"/>
      <c r="Z109" s="87"/>
      <c r="AA109" s="87"/>
      <c r="AB109" s="87"/>
      <c r="AC109" s="76" t="s">
        <v>141</v>
      </c>
      <c r="AD109" s="69"/>
      <c r="AE109" s="349" t="s">
        <v>208</v>
      </c>
      <c r="AF109" s="350">
        <v>43945</v>
      </c>
      <c r="AG109" s="87"/>
      <c r="AH109" s="87"/>
      <c r="AI109" s="87"/>
      <c r="AJ109" s="87"/>
      <c r="AK109" s="87"/>
      <c r="AL109" s="87"/>
      <c r="AM109" s="54" t="s">
        <v>195</v>
      </c>
      <c r="AN109" s="350">
        <v>43958</v>
      </c>
      <c r="AO109" s="382" t="s">
        <v>63</v>
      </c>
      <c r="AP109" s="53" t="s">
        <v>56</v>
      </c>
      <c r="AQ109" s="382" t="s">
        <v>228</v>
      </c>
      <c r="AR109" s="381"/>
      <c r="AS109" s="381"/>
      <c r="AT109" s="381"/>
      <c r="AU109" s="381"/>
      <c r="AV109" s="381"/>
      <c r="AW109" s="87"/>
      <c r="AX109" s="87"/>
      <c r="AY109" s="87"/>
      <c r="AZ109" s="32">
        <f t="shared" si="6"/>
        <v>4</v>
      </c>
    </row>
    <row r="110" spans="5:52" ht="19.95" customHeight="1">
      <c r="E110" s="87"/>
      <c r="F110" s="97"/>
      <c r="G110" s="305"/>
      <c r="H110" s="513" t="s">
        <v>627</v>
      </c>
      <c r="I110" s="516" t="s">
        <v>2024</v>
      </c>
      <c r="J110" s="396" t="s">
        <v>2767</v>
      </c>
      <c r="K110" s="87"/>
      <c r="L110" s="87"/>
      <c r="M110" s="87"/>
      <c r="N110" s="539">
        <v>15248820</v>
      </c>
      <c r="O110" s="54" t="s">
        <v>3304</v>
      </c>
      <c r="P110" s="97"/>
      <c r="Q110" s="396" t="s">
        <v>1390</v>
      </c>
      <c r="R110" s="525" t="s">
        <v>1853</v>
      </c>
      <c r="S110" s="308"/>
      <c r="T110" s="309"/>
      <c r="U110" s="69"/>
      <c r="V110" s="69"/>
      <c r="W110" s="301" t="s">
        <v>29</v>
      </c>
      <c r="X110" s="103"/>
      <c r="Y110" s="87"/>
      <c r="Z110" s="87"/>
      <c r="AA110" s="87"/>
      <c r="AB110" s="87"/>
      <c r="AC110" s="76" t="s">
        <v>141</v>
      </c>
      <c r="AD110" s="69"/>
      <c r="AE110" s="349" t="s">
        <v>208</v>
      </c>
      <c r="AF110" s="350">
        <v>43945</v>
      </c>
      <c r="AG110" s="87"/>
      <c r="AH110" s="87"/>
      <c r="AI110" s="87"/>
      <c r="AJ110" s="87"/>
      <c r="AK110" s="87"/>
      <c r="AL110" s="87"/>
      <c r="AM110" s="54" t="s">
        <v>195</v>
      </c>
      <c r="AN110" s="350">
        <v>43958</v>
      </c>
      <c r="AO110" s="382" t="s">
        <v>63</v>
      </c>
      <c r="AP110" s="53" t="s">
        <v>56</v>
      </c>
      <c r="AQ110" s="382" t="s">
        <v>226</v>
      </c>
      <c r="AR110" s="381"/>
      <c r="AS110" s="381"/>
      <c r="AT110" s="381"/>
      <c r="AU110" s="381"/>
      <c r="AV110" s="381"/>
      <c r="AW110" s="87"/>
      <c r="AX110" s="87"/>
      <c r="AY110" s="87"/>
      <c r="AZ110" s="32">
        <f t="shared" si="6"/>
        <v>4</v>
      </c>
    </row>
    <row r="111" spans="5:52" ht="19.95" customHeight="1">
      <c r="E111" s="295"/>
      <c r="F111" s="294"/>
      <c r="G111" s="305"/>
      <c r="H111" s="513" t="s">
        <v>628</v>
      </c>
      <c r="I111" s="516" t="s">
        <v>2025</v>
      </c>
      <c r="J111" s="396" t="s">
        <v>2768</v>
      </c>
      <c r="K111" s="295"/>
      <c r="L111" s="295"/>
      <c r="M111" s="295"/>
      <c r="N111" s="539">
        <v>15248820</v>
      </c>
      <c r="O111" s="54" t="s">
        <v>3304</v>
      </c>
      <c r="P111" s="295"/>
      <c r="Q111" s="396" t="s">
        <v>1390</v>
      </c>
      <c r="R111" s="525" t="s">
        <v>1855</v>
      </c>
      <c r="S111" s="308"/>
      <c r="T111" s="309"/>
      <c r="U111" s="69"/>
      <c r="V111" s="69"/>
      <c r="W111" s="301" t="s">
        <v>29</v>
      </c>
      <c r="X111" s="294"/>
      <c r="Y111" s="295"/>
      <c r="Z111" s="295"/>
      <c r="AA111" s="295"/>
      <c r="AB111" s="295"/>
      <c r="AC111" s="76" t="s">
        <v>141</v>
      </c>
      <c r="AD111" s="294"/>
      <c r="AE111" s="349" t="s">
        <v>208</v>
      </c>
      <c r="AF111" s="350">
        <v>43945</v>
      </c>
      <c r="AG111" s="87"/>
      <c r="AH111" s="87"/>
      <c r="AI111" s="87"/>
      <c r="AJ111" s="87"/>
      <c r="AK111" s="87"/>
      <c r="AL111" s="87"/>
      <c r="AM111" s="54" t="s">
        <v>195</v>
      </c>
      <c r="AN111" s="350">
        <v>43958</v>
      </c>
      <c r="AO111" s="382" t="s">
        <v>63</v>
      </c>
      <c r="AP111" s="53" t="s">
        <v>56</v>
      </c>
      <c r="AQ111" s="382" t="s">
        <v>229</v>
      </c>
      <c r="AR111" s="53"/>
      <c r="AS111" s="53"/>
      <c r="AT111" s="53"/>
      <c r="AU111" s="53"/>
      <c r="AV111" s="53"/>
      <c r="AW111" s="87"/>
      <c r="AX111" s="87"/>
      <c r="AY111" s="87"/>
      <c r="AZ111" s="32">
        <f t="shared" si="6"/>
        <v>4</v>
      </c>
    </row>
    <row r="112" spans="5:52" ht="19.95" customHeight="1">
      <c r="E112" s="295"/>
      <c r="F112" s="294"/>
      <c r="G112" s="305"/>
      <c r="H112" s="513" t="s">
        <v>629</v>
      </c>
      <c r="I112" s="392" t="s">
        <v>2026</v>
      </c>
      <c r="J112" s="392" t="s">
        <v>2769</v>
      </c>
      <c r="K112" s="295"/>
      <c r="L112" s="295"/>
      <c r="M112" s="295"/>
      <c r="N112" s="540">
        <v>15248821</v>
      </c>
      <c r="O112" s="54" t="s">
        <v>3304</v>
      </c>
      <c r="P112" s="295"/>
      <c r="Q112" s="392" t="s">
        <v>1391</v>
      </c>
      <c r="R112" s="524" t="s">
        <v>1856</v>
      </c>
      <c r="S112" s="308"/>
      <c r="T112" s="309"/>
      <c r="U112" s="69"/>
      <c r="V112" s="69"/>
      <c r="W112" s="301" t="s">
        <v>29</v>
      </c>
      <c r="X112" s="294"/>
      <c r="Y112" s="295"/>
      <c r="Z112" s="295"/>
      <c r="AA112" s="295"/>
      <c r="AB112" s="295"/>
      <c r="AC112" s="76" t="s">
        <v>141</v>
      </c>
      <c r="AD112" s="294"/>
      <c r="AE112" s="332" t="s">
        <v>208</v>
      </c>
      <c r="AF112" s="142">
        <v>43945</v>
      </c>
      <c r="AG112" s="87"/>
      <c r="AH112" s="87"/>
      <c r="AI112" s="87"/>
      <c r="AJ112" s="87"/>
      <c r="AK112" s="87"/>
      <c r="AL112" s="87"/>
      <c r="AM112" s="54" t="s">
        <v>209</v>
      </c>
      <c r="AN112" s="350">
        <v>43962</v>
      </c>
      <c r="AO112" s="54" t="s">
        <v>63</v>
      </c>
      <c r="AP112" s="53" t="s">
        <v>56</v>
      </c>
      <c r="AQ112" s="53" t="s">
        <v>210</v>
      </c>
      <c r="AR112" s="53"/>
      <c r="AS112" s="53"/>
      <c r="AT112" s="53"/>
      <c r="AU112" s="53"/>
      <c r="AV112" s="53"/>
      <c r="AW112" s="87"/>
      <c r="AX112" s="87"/>
      <c r="AY112" s="87"/>
      <c r="AZ112" s="32">
        <f t="shared" si="6"/>
        <v>4</v>
      </c>
    </row>
    <row r="113" spans="5:52" ht="19.95" customHeight="1">
      <c r="E113" s="87"/>
      <c r="F113" s="97"/>
      <c r="G113" s="305"/>
      <c r="H113" s="513" t="s">
        <v>630</v>
      </c>
      <c r="I113" s="392" t="s">
        <v>2027</v>
      </c>
      <c r="J113" s="392" t="s">
        <v>2770</v>
      </c>
      <c r="K113" s="87"/>
      <c r="L113" s="87"/>
      <c r="M113" s="87"/>
      <c r="N113" s="540">
        <v>15248822</v>
      </c>
      <c r="O113" s="54" t="s">
        <v>3304</v>
      </c>
      <c r="P113" s="87"/>
      <c r="Q113" s="392" t="s">
        <v>1392</v>
      </c>
      <c r="R113" s="524" t="s">
        <v>1856</v>
      </c>
      <c r="S113" s="308"/>
      <c r="T113" s="309"/>
      <c r="U113" s="69"/>
      <c r="V113" s="69"/>
      <c r="W113" s="301" t="s">
        <v>29</v>
      </c>
      <c r="X113" s="103"/>
      <c r="Y113" s="87"/>
      <c r="Z113" s="87"/>
      <c r="AA113" s="87"/>
      <c r="AB113" s="87"/>
      <c r="AC113" s="76" t="s">
        <v>141</v>
      </c>
      <c r="AD113" s="69"/>
      <c r="AE113" s="332" t="s">
        <v>208</v>
      </c>
      <c r="AF113" s="142">
        <v>43945</v>
      </c>
      <c r="AG113" s="87"/>
      <c r="AH113" s="87"/>
      <c r="AI113" s="87"/>
      <c r="AJ113" s="87"/>
      <c r="AK113" s="87"/>
      <c r="AL113" s="87"/>
      <c r="AM113" s="54" t="s">
        <v>209</v>
      </c>
      <c r="AN113" s="350">
        <v>43962</v>
      </c>
      <c r="AO113" s="54" t="s">
        <v>63</v>
      </c>
      <c r="AP113" s="53" t="s">
        <v>56</v>
      </c>
      <c r="AQ113" s="53" t="s">
        <v>210</v>
      </c>
      <c r="AR113" s="53"/>
      <c r="AS113" s="53"/>
      <c r="AT113" s="53"/>
      <c r="AU113" s="53"/>
      <c r="AV113" s="53"/>
      <c r="AW113" s="87"/>
      <c r="AX113" s="87"/>
      <c r="AY113" s="87"/>
      <c r="AZ113" s="32">
        <f t="shared" si="6"/>
        <v>4</v>
      </c>
    </row>
    <row r="114" spans="5:52" ht="19.95" customHeight="1">
      <c r="E114" s="87"/>
      <c r="F114" s="97"/>
      <c r="G114" s="305"/>
      <c r="H114" s="513" t="s">
        <v>631</v>
      </c>
      <c r="I114" s="392" t="s">
        <v>2028</v>
      </c>
      <c r="J114" s="392" t="s">
        <v>2771</v>
      </c>
      <c r="K114" s="87"/>
      <c r="L114" s="87"/>
      <c r="M114" s="87"/>
      <c r="N114" s="540">
        <v>15248823</v>
      </c>
      <c r="O114" s="54" t="s">
        <v>3304</v>
      </c>
      <c r="P114" s="87"/>
      <c r="Q114" s="392" t="s">
        <v>1393</v>
      </c>
      <c r="R114" s="524" t="s">
        <v>1856</v>
      </c>
      <c r="S114" s="308"/>
      <c r="T114" s="309"/>
      <c r="U114" s="69"/>
      <c r="V114" s="69"/>
      <c r="W114" s="301" t="s">
        <v>29</v>
      </c>
      <c r="X114" s="103"/>
      <c r="Y114" s="87"/>
      <c r="Z114" s="87"/>
      <c r="AA114" s="87"/>
      <c r="AB114" s="87"/>
      <c r="AC114" s="76" t="s">
        <v>141</v>
      </c>
      <c r="AD114" s="69"/>
      <c r="AE114" s="332" t="s">
        <v>208</v>
      </c>
      <c r="AF114" s="142">
        <v>43945</v>
      </c>
      <c r="AG114" s="87"/>
      <c r="AH114" s="87"/>
      <c r="AI114" s="87"/>
      <c r="AJ114" s="87"/>
      <c r="AK114" s="87"/>
      <c r="AL114" s="87"/>
      <c r="AM114" s="54" t="s">
        <v>209</v>
      </c>
      <c r="AN114" s="350">
        <v>43962</v>
      </c>
      <c r="AO114" s="54" t="s">
        <v>63</v>
      </c>
      <c r="AP114" s="53" t="s">
        <v>56</v>
      </c>
      <c r="AQ114" s="53" t="s">
        <v>210</v>
      </c>
      <c r="AR114" s="53"/>
      <c r="AS114" s="53"/>
      <c r="AT114" s="53"/>
      <c r="AU114" s="53"/>
      <c r="AV114" s="53"/>
      <c r="AW114" s="87"/>
      <c r="AX114" s="87"/>
      <c r="AY114" s="87"/>
      <c r="AZ114" s="32">
        <f t="shared" si="6"/>
        <v>4</v>
      </c>
    </row>
    <row r="115" spans="5:52" ht="19.95" customHeight="1">
      <c r="E115" s="87"/>
      <c r="F115" s="97"/>
      <c r="G115" s="305"/>
      <c r="H115" s="513" t="s">
        <v>632</v>
      </c>
      <c r="I115" s="392" t="s">
        <v>2029</v>
      </c>
      <c r="J115" s="392" t="s">
        <v>2772</v>
      </c>
      <c r="K115" s="87"/>
      <c r="L115" s="87"/>
      <c r="M115" s="87"/>
      <c r="N115" s="540">
        <v>15248824</v>
      </c>
      <c r="O115" s="54" t="s">
        <v>3304</v>
      </c>
      <c r="P115" s="87"/>
      <c r="Q115" s="392" t="s">
        <v>1394</v>
      </c>
      <c r="R115" s="524" t="s">
        <v>1856</v>
      </c>
      <c r="S115" s="308"/>
      <c r="T115" s="309"/>
      <c r="U115" s="69"/>
      <c r="V115" s="69"/>
      <c r="W115" s="301" t="s">
        <v>29</v>
      </c>
      <c r="X115" s="103"/>
      <c r="Y115" s="87"/>
      <c r="Z115" s="87"/>
      <c r="AA115" s="87"/>
      <c r="AB115" s="87"/>
      <c r="AC115" s="76" t="s">
        <v>141</v>
      </c>
      <c r="AD115" s="69"/>
      <c r="AE115" s="332" t="s">
        <v>208</v>
      </c>
      <c r="AF115" s="142">
        <v>43945</v>
      </c>
      <c r="AG115" s="87"/>
      <c r="AH115" s="87"/>
      <c r="AI115" s="87"/>
      <c r="AJ115" s="87"/>
      <c r="AK115" s="87"/>
      <c r="AL115" s="87"/>
      <c r="AM115" s="54" t="s">
        <v>209</v>
      </c>
      <c r="AN115" s="350">
        <v>43962</v>
      </c>
      <c r="AO115" s="54" t="s">
        <v>63</v>
      </c>
      <c r="AP115" s="53" t="s">
        <v>56</v>
      </c>
      <c r="AQ115" s="53" t="s">
        <v>210</v>
      </c>
      <c r="AR115" s="53"/>
      <c r="AS115" s="53"/>
      <c r="AT115" s="53"/>
      <c r="AU115" s="53"/>
      <c r="AV115" s="53"/>
      <c r="AW115" s="87"/>
      <c r="AX115" s="87"/>
      <c r="AY115" s="87"/>
      <c r="AZ115" s="32">
        <f t="shared" si="6"/>
        <v>4</v>
      </c>
    </row>
    <row r="116" spans="5:52" ht="19.95" customHeight="1">
      <c r="E116" s="87"/>
      <c r="F116" s="97"/>
      <c r="G116" s="305"/>
      <c r="H116" s="513" t="s">
        <v>633</v>
      </c>
      <c r="I116" s="392" t="s">
        <v>2030</v>
      </c>
      <c r="J116" s="392" t="s">
        <v>2773</v>
      </c>
      <c r="K116" s="87"/>
      <c r="L116" s="87"/>
      <c r="M116" s="87"/>
      <c r="N116" s="540">
        <v>15248825</v>
      </c>
      <c r="O116" s="54" t="s">
        <v>3304</v>
      </c>
      <c r="P116" s="87"/>
      <c r="Q116" s="392" t="s">
        <v>1395</v>
      </c>
      <c r="R116" s="524" t="s">
        <v>1856</v>
      </c>
      <c r="S116" s="308"/>
      <c r="T116" s="309"/>
      <c r="U116" s="69"/>
      <c r="V116" s="69"/>
      <c r="W116" s="301" t="s">
        <v>29</v>
      </c>
      <c r="X116" s="103"/>
      <c r="Y116" s="87"/>
      <c r="Z116" s="87"/>
      <c r="AA116" s="87"/>
      <c r="AB116" s="87"/>
      <c r="AC116" s="76" t="s">
        <v>141</v>
      </c>
      <c r="AD116" s="69"/>
      <c r="AE116" s="332" t="s">
        <v>208</v>
      </c>
      <c r="AF116" s="142">
        <v>43945</v>
      </c>
      <c r="AG116" s="87"/>
      <c r="AH116" s="87"/>
      <c r="AI116" s="87"/>
      <c r="AJ116" s="87"/>
      <c r="AK116" s="87"/>
      <c r="AL116" s="87"/>
      <c r="AM116" s="54" t="s">
        <v>209</v>
      </c>
      <c r="AN116" s="350">
        <v>43962</v>
      </c>
      <c r="AO116" s="54" t="s">
        <v>63</v>
      </c>
      <c r="AP116" s="53" t="s">
        <v>56</v>
      </c>
      <c r="AQ116" s="53" t="s">
        <v>210</v>
      </c>
      <c r="AR116" s="53"/>
      <c r="AS116" s="53"/>
      <c r="AT116" s="53"/>
      <c r="AU116" s="53"/>
      <c r="AV116" s="53"/>
      <c r="AW116" s="87"/>
      <c r="AX116" s="87"/>
      <c r="AY116" s="87"/>
      <c r="AZ116" s="32">
        <f t="shared" si="6"/>
        <v>4</v>
      </c>
    </row>
    <row r="117" spans="5:52" ht="19.95" customHeight="1">
      <c r="E117" s="87"/>
      <c r="F117" s="97"/>
      <c r="G117" s="305"/>
      <c r="H117" s="513" t="s">
        <v>634</v>
      </c>
      <c r="I117" s="54" t="s">
        <v>2031</v>
      </c>
      <c r="J117" s="54" t="s">
        <v>2774</v>
      </c>
      <c r="K117" s="87"/>
      <c r="L117" s="87"/>
      <c r="M117" s="87"/>
      <c r="N117" s="540">
        <v>15248826</v>
      </c>
      <c r="O117" s="54" t="s">
        <v>3304</v>
      </c>
      <c r="P117" s="87"/>
      <c r="Q117" s="54" t="s">
        <v>1396</v>
      </c>
      <c r="R117" s="90" t="s">
        <v>1841</v>
      </c>
      <c r="S117" s="308"/>
      <c r="T117" s="309"/>
      <c r="U117" s="69"/>
      <c r="V117" s="69"/>
      <c r="W117" s="301" t="s">
        <v>29</v>
      </c>
      <c r="X117" s="103"/>
      <c r="Y117" s="87"/>
      <c r="Z117" s="87"/>
      <c r="AA117" s="87"/>
      <c r="AB117" s="87"/>
      <c r="AC117" s="76" t="s">
        <v>141</v>
      </c>
      <c r="AD117" s="69"/>
      <c r="AE117" s="332" t="s">
        <v>208</v>
      </c>
      <c r="AF117" s="142">
        <v>43948</v>
      </c>
      <c r="AG117" s="87"/>
      <c r="AH117" s="87"/>
      <c r="AI117" s="87"/>
      <c r="AJ117" s="87"/>
      <c r="AK117" s="87"/>
      <c r="AL117" s="87"/>
      <c r="AM117" s="54" t="s">
        <v>209</v>
      </c>
      <c r="AN117" s="350">
        <v>43962</v>
      </c>
      <c r="AO117" s="54" t="s">
        <v>63</v>
      </c>
      <c r="AP117" s="53" t="s">
        <v>56</v>
      </c>
      <c r="AQ117" s="53" t="s">
        <v>210</v>
      </c>
      <c r="AR117" s="53"/>
      <c r="AS117" s="53"/>
      <c r="AT117" s="53"/>
      <c r="AU117" s="53"/>
      <c r="AV117" s="53"/>
      <c r="AW117" s="87"/>
      <c r="AX117" s="87"/>
      <c r="AY117" s="87"/>
      <c r="AZ117" s="32">
        <f t="shared" si="6"/>
        <v>4</v>
      </c>
    </row>
    <row r="118" spans="5:52" ht="19.95" customHeight="1">
      <c r="E118" s="87"/>
      <c r="F118" s="97"/>
      <c r="G118" s="305"/>
      <c r="H118" s="513" t="s">
        <v>635</v>
      </c>
      <c r="I118" s="54" t="s">
        <v>2032</v>
      </c>
      <c r="J118" s="54" t="s">
        <v>2775</v>
      </c>
      <c r="K118" s="87"/>
      <c r="L118" s="87"/>
      <c r="M118" s="87"/>
      <c r="N118" s="540">
        <v>15248828</v>
      </c>
      <c r="O118" s="54" t="s">
        <v>3304</v>
      </c>
      <c r="P118" s="87"/>
      <c r="Q118" s="54" t="s">
        <v>1397</v>
      </c>
      <c r="R118" s="90" t="s">
        <v>1841</v>
      </c>
      <c r="S118" s="308"/>
      <c r="T118" s="309"/>
      <c r="U118" s="69"/>
      <c r="V118" s="69"/>
      <c r="W118" s="301" t="s">
        <v>29</v>
      </c>
      <c r="X118" s="103"/>
      <c r="Y118" s="87"/>
      <c r="Z118" s="87"/>
      <c r="AA118" s="87"/>
      <c r="AB118" s="87"/>
      <c r="AC118" s="76" t="s">
        <v>141</v>
      </c>
      <c r="AD118" s="69"/>
      <c r="AE118" s="332" t="s">
        <v>208</v>
      </c>
      <c r="AF118" s="142">
        <v>43948</v>
      </c>
      <c r="AG118" s="87"/>
      <c r="AH118" s="87"/>
      <c r="AI118" s="87"/>
      <c r="AJ118" s="87"/>
      <c r="AK118" s="87"/>
      <c r="AL118" s="87"/>
      <c r="AM118" s="54" t="s">
        <v>209</v>
      </c>
      <c r="AN118" s="350">
        <v>43962</v>
      </c>
      <c r="AO118" s="54" t="s">
        <v>63</v>
      </c>
      <c r="AP118" s="53" t="s">
        <v>56</v>
      </c>
      <c r="AQ118" s="53" t="s">
        <v>210</v>
      </c>
      <c r="AR118" s="384"/>
      <c r="AS118" s="384"/>
      <c r="AT118" s="384"/>
      <c r="AU118" s="384"/>
      <c r="AV118" s="384"/>
      <c r="AW118" s="87"/>
      <c r="AX118" s="87"/>
      <c r="AY118" s="87"/>
      <c r="AZ118" s="32">
        <f t="shared" si="6"/>
        <v>4</v>
      </c>
    </row>
    <row r="119" spans="5:52" ht="19.95" customHeight="1">
      <c r="E119" s="87"/>
      <c r="F119" s="97"/>
      <c r="G119" s="305"/>
      <c r="H119" s="513" t="s">
        <v>636</v>
      </c>
      <c r="I119" s="382" t="s">
        <v>2033</v>
      </c>
      <c r="J119" s="382" t="s">
        <v>2776</v>
      </c>
      <c r="K119" s="87"/>
      <c r="L119" s="87"/>
      <c r="M119" s="87"/>
      <c r="N119" s="539">
        <v>15248829</v>
      </c>
      <c r="O119" s="54" t="s">
        <v>3304</v>
      </c>
      <c r="P119" s="87"/>
      <c r="Q119" s="382" t="s">
        <v>1398</v>
      </c>
      <c r="R119" s="523" t="s">
        <v>1841</v>
      </c>
      <c r="S119" s="308"/>
      <c r="T119" s="309"/>
      <c r="U119" s="69"/>
      <c r="V119" s="69"/>
      <c r="W119" s="301" t="s">
        <v>29</v>
      </c>
      <c r="X119" s="103"/>
      <c r="Y119" s="87"/>
      <c r="Z119" s="87"/>
      <c r="AA119" s="87"/>
      <c r="AB119" s="87"/>
      <c r="AC119" s="76" t="s">
        <v>141</v>
      </c>
      <c r="AD119" s="69"/>
      <c r="AE119" s="349" t="s">
        <v>208</v>
      </c>
      <c r="AF119" s="350">
        <v>43948</v>
      </c>
      <c r="AG119" s="87"/>
      <c r="AH119" s="87"/>
      <c r="AI119" s="87"/>
      <c r="AJ119" s="87"/>
      <c r="AK119" s="87"/>
      <c r="AL119" s="87"/>
      <c r="AM119" s="54" t="s">
        <v>209</v>
      </c>
      <c r="AN119" s="350">
        <v>43962</v>
      </c>
      <c r="AO119" s="54" t="s">
        <v>63</v>
      </c>
      <c r="AP119" s="53" t="s">
        <v>56</v>
      </c>
      <c r="AQ119" s="53" t="s">
        <v>210</v>
      </c>
      <c r="AR119" s="381" t="s">
        <v>195</v>
      </c>
      <c r="AS119" s="350">
        <v>43966</v>
      </c>
      <c r="AT119" s="381" t="s">
        <v>56</v>
      </c>
      <c r="AU119" s="381"/>
      <c r="AV119" s="381"/>
      <c r="AW119" s="87"/>
      <c r="AX119" s="87"/>
      <c r="AY119" s="87"/>
      <c r="AZ119" s="32">
        <f t="shared" si="6"/>
        <v>4</v>
      </c>
    </row>
    <row r="120" spans="5:52" ht="19.95" customHeight="1">
      <c r="E120" s="87"/>
      <c r="F120" s="97"/>
      <c r="G120" s="305"/>
      <c r="H120" s="513" t="s">
        <v>637</v>
      </c>
      <c r="I120" s="382" t="s">
        <v>2034</v>
      </c>
      <c r="J120" s="382" t="s">
        <v>2776</v>
      </c>
      <c r="K120" s="87"/>
      <c r="L120" s="87"/>
      <c r="M120" s="87"/>
      <c r="N120" s="539">
        <v>15248829</v>
      </c>
      <c r="O120" s="54" t="s">
        <v>3304</v>
      </c>
      <c r="P120" s="87"/>
      <c r="Q120" s="382" t="s">
        <v>1398</v>
      </c>
      <c r="R120" s="523" t="s">
        <v>1841</v>
      </c>
      <c r="S120" s="308"/>
      <c r="T120" s="309"/>
      <c r="U120" s="69"/>
      <c r="V120" s="69"/>
      <c r="W120" s="301" t="s">
        <v>29</v>
      </c>
      <c r="X120" s="103"/>
      <c r="Y120" s="87"/>
      <c r="Z120" s="87"/>
      <c r="AA120" s="87"/>
      <c r="AB120" s="87"/>
      <c r="AC120" s="76" t="s">
        <v>141</v>
      </c>
      <c r="AD120" s="69"/>
      <c r="AE120" s="349" t="s">
        <v>208</v>
      </c>
      <c r="AF120" s="350">
        <v>43948</v>
      </c>
      <c r="AG120" s="87"/>
      <c r="AH120" s="87"/>
      <c r="AI120" s="87"/>
      <c r="AJ120" s="87"/>
      <c r="AK120" s="87"/>
      <c r="AL120" s="87"/>
      <c r="AM120" s="54" t="s">
        <v>209</v>
      </c>
      <c r="AN120" s="350">
        <v>43962</v>
      </c>
      <c r="AO120" s="54" t="s">
        <v>63</v>
      </c>
      <c r="AP120" s="53" t="s">
        <v>56</v>
      </c>
      <c r="AQ120" s="53" t="s">
        <v>210</v>
      </c>
      <c r="AR120" s="381" t="s">
        <v>195</v>
      </c>
      <c r="AS120" s="350">
        <v>43966</v>
      </c>
      <c r="AT120" s="381" t="s">
        <v>56</v>
      </c>
      <c r="AU120" s="381"/>
      <c r="AV120" s="381"/>
      <c r="AW120" s="87"/>
      <c r="AX120" s="87"/>
      <c r="AY120" s="87"/>
      <c r="AZ120" s="32">
        <f t="shared" si="6"/>
        <v>4</v>
      </c>
    </row>
    <row r="121" spans="5:52" ht="19.95" customHeight="1">
      <c r="E121" s="87"/>
      <c r="F121" s="97"/>
      <c r="G121" s="300"/>
      <c r="H121" s="513" t="s">
        <v>638</v>
      </c>
      <c r="I121" s="382" t="s">
        <v>2035</v>
      </c>
      <c r="J121" s="382" t="s">
        <v>2776</v>
      </c>
      <c r="K121" s="87"/>
      <c r="L121" s="87"/>
      <c r="M121" s="87"/>
      <c r="N121" s="539">
        <v>15248829</v>
      </c>
      <c r="O121" s="54" t="s">
        <v>3304</v>
      </c>
      <c r="P121" s="87"/>
      <c r="Q121" s="382" t="s">
        <v>1398</v>
      </c>
      <c r="R121" s="523" t="s">
        <v>1841</v>
      </c>
      <c r="S121" s="304"/>
      <c r="T121" s="304"/>
      <c r="U121" s="69"/>
      <c r="V121" s="69"/>
      <c r="W121" s="301" t="s">
        <v>29</v>
      </c>
      <c r="X121" s="103"/>
      <c r="Y121" s="87"/>
      <c r="Z121" s="87"/>
      <c r="AA121" s="87"/>
      <c r="AB121" s="87"/>
      <c r="AC121" s="76" t="s">
        <v>141</v>
      </c>
      <c r="AD121" s="69"/>
      <c r="AE121" s="349" t="s">
        <v>208</v>
      </c>
      <c r="AF121" s="350">
        <v>43948</v>
      </c>
      <c r="AG121" s="87"/>
      <c r="AH121" s="87"/>
      <c r="AI121" s="87"/>
      <c r="AJ121" s="87"/>
      <c r="AK121" s="87"/>
      <c r="AL121" s="87"/>
      <c r="AM121" s="54" t="s">
        <v>209</v>
      </c>
      <c r="AN121" s="350">
        <v>43962</v>
      </c>
      <c r="AO121" s="54" t="s">
        <v>63</v>
      </c>
      <c r="AP121" s="53" t="s">
        <v>56</v>
      </c>
      <c r="AQ121" s="53" t="s">
        <v>210</v>
      </c>
      <c r="AR121" s="381" t="s">
        <v>195</v>
      </c>
      <c r="AS121" s="350">
        <v>43966</v>
      </c>
      <c r="AT121" s="381" t="s">
        <v>56</v>
      </c>
      <c r="AU121" s="381"/>
      <c r="AV121" s="381"/>
      <c r="AW121" s="87"/>
      <c r="AX121" s="87"/>
      <c r="AY121" s="87"/>
      <c r="AZ121" s="32">
        <f t="shared" si="6"/>
        <v>4</v>
      </c>
    </row>
    <row r="122" spans="5:52" ht="19.95" customHeight="1">
      <c r="E122" s="87"/>
      <c r="F122" s="97"/>
      <c r="G122" s="305"/>
      <c r="H122" s="513" t="s">
        <v>639</v>
      </c>
      <c r="I122" s="54" t="s">
        <v>2036</v>
      </c>
      <c r="J122" s="54" t="s">
        <v>2777</v>
      </c>
      <c r="K122" s="87"/>
      <c r="L122" s="87"/>
      <c r="M122" s="87"/>
      <c r="N122" s="540">
        <v>15248830</v>
      </c>
      <c r="O122" s="54" t="s">
        <v>3304</v>
      </c>
      <c r="P122" s="87"/>
      <c r="Q122" s="54" t="s">
        <v>1399</v>
      </c>
      <c r="R122" s="90" t="s">
        <v>1841</v>
      </c>
      <c r="S122" s="308"/>
      <c r="T122" s="309"/>
      <c r="U122" s="69"/>
      <c r="V122" s="69"/>
      <c r="W122" s="301" t="s">
        <v>29</v>
      </c>
      <c r="X122" s="103"/>
      <c r="Y122" s="87"/>
      <c r="Z122" s="87"/>
      <c r="AA122" s="87"/>
      <c r="AB122" s="87"/>
      <c r="AC122" s="76" t="s">
        <v>141</v>
      </c>
      <c r="AD122" s="69"/>
      <c r="AE122" s="332" t="s">
        <v>208</v>
      </c>
      <c r="AF122" s="142">
        <v>43948</v>
      </c>
      <c r="AG122" s="87"/>
      <c r="AH122" s="87"/>
      <c r="AI122" s="87"/>
      <c r="AJ122" s="87"/>
      <c r="AK122" s="87"/>
      <c r="AL122" s="87"/>
      <c r="AM122" s="54" t="s">
        <v>209</v>
      </c>
      <c r="AN122" s="350">
        <v>43962</v>
      </c>
      <c r="AO122" s="54" t="s">
        <v>63</v>
      </c>
      <c r="AP122" s="53" t="s">
        <v>56</v>
      </c>
      <c r="AQ122" s="53" t="s">
        <v>210</v>
      </c>
      <c r="AR122" s="381"/>
      <c r="AS122" s="381"/>
      <c r="AT122" s="381"/>
      <c r="AU122" s="381"/>
      <c r="AV122" s="381"/>
      <c r="AW122" s="87"/>
      <c r="AX122" s="87"/>
      <c r="AY122" s="87"/>
      <c r="AZ122" s="32">
        <f t="shared" si="6"/>
        <v>4</v>
      </c>
    </row>
    <row r="123" spans="5:52" ht="19.95" customHeight="1">
      <c r="E123" s="87"/>
      <c r="F123" s="97"/>
      <c r="G123" s="305"/>
      <c r="H123" s="513" t="s">
        <v>640</v>
      </c>
      <c r="I123" s="382" t="s">
        <v>2037</v>
      </c>
      <c r="J123" s="382" t="s">
        <v>2778</v>
      </c>
      <c r="K123" s="87"/>
      <c r="L123" s="87"/>
      <c r="M123" s="87"/>
      <c r="N123" s="539">
        <v>15248831</v>
      </c>
      <c r="O123" s="54" t="s">
        <v>3304</v>
      </c>
      <c r="P123" s="87"/>
      <c r="Q123" s="382" t="s">
        <v>1400</v>
      </c>
      <c r="R123" s="523" t="s">
        <v>1841</v>
      </c>
      <c r="S123" s="308"/>
      <c r="T123" s="309"/>
      <c r="U123" s="69"/>
      <c r="V123" s="69"/>
      <c r="W123" s="301" t="s">
        <v>29</v>
      </c>
      <c r="X123" s="103"/>
      <c r="Y123" s="87"/>
      <c r="Z123" s="87"/>
      <c r="AA123" s="87"/>
      <c r="AB123" s="87"/>
      <c r="AC123" s="76" t="s">
        <v>141</v>
      </c>
      <c r="AD123" s="69"/>
      <c r="AE123" s="349" t="s">
        <v>208</v>
      </c>
      <c r="AF123" s="350">
        <v>43948</v>
      </c>
      <c r="AG123" s="87"/>
      <c r="AH123" s="87"/>
      <c r="AI123" s="87"/>
      <c r="AJ123" s="87"/>
      <c r="AK123" s="87"/>
      <c r="AL123" s="87"/>
      <c r="AM123" s="54" t="s">
        <v>209</v>
      </c>
      <c r="AN123" s="350">
        <v>43962</v>
      </c>
      <c r="AO123" s="54" t="s">
        <v>63</v>
      </c>
      <c r="AP123" s="53" t="s">
        <v>56</v>
      </c>
      <c r="AQ123" s="53" t="s">
        <v>210</v>
      </c>
      <c r="AR123" s="53"/>
      <c r="AS123" s="53"/>
      <c r="AT123" s="53"/>
      <c r="AU123" s="53"/>
      <c r="AV123" s="53"/>
      <c r="AW123" s="87"/>
      <c r="AX123" s="87"/>
      <c r="AY123" s="87"/>
      <c r="AZ123" s="32">
        <f t="shared" si="6"/>
        <v>4</v>
      </c>
    </row>
    <row r="124" spans="5:52" ht="19.95" customHeight="1">
      <c r="E124" s="32"/>
      <c r="F124" s="32"/>
      <c r="G124" s="32"/>
      <c r="H124" s="513" t="s">
        <v>641</v>
      </c>
      <c r="I124" s="382" t="s">
        <v>2038</v>
      </c>
      <c r="J124" s="382" t="s">
        <v>2779</v>
      </c>
      <c r="K124" s="32"/>
      <c r="L124" s="32"/>
      <c r="M124" s="32"/>
      <c r="N124" s="539">
        <v>15248831</v>
      </c>
      <c r="O124" s="54" t="s">
        <v>3304</v>
      </c>
      <c r="P124" s="32"/>
      <c r="Q124" s="382" t="s">
        <v>1400</v>
      </c>
      <c r="R124" s="523" t="s">
        <v>1841</v>
      </c>
      <c r="S124" s="32"/>
      <c r="T124" s="32"/>
      <c r="U124" s="32"/>
      <c r="V124" s="32"/>
      <c r="W124" s="301" t="s">
        <v>29</v>
      </c>
      <c r="X124" s="32"/>
      <c r="Y124" s="32"/>
      <c r="Z124" s="32"/>
      <c r="AA124" s="32"/>
      <c r="AB124" s="32"/>
      <c r="AC124" s="76" t="s">
        <v>141</v>
      </c>
      <c r="AD124" s="32"/>
      <c r="AE124" s="349" t="s">
        <v>208</v>
      </c>
      <c r="AF124" s="350">
        <v>43948</v>
      </c>
      <c r="AG124" s="32"/>
      <c r="AH124" s="32"/>
      <c r="AI124" s="32"/>
      <c r="AJ124" s="32"/>
      <c r="AK124" s="32"/>
      <c r="AL124" s="32"/>
      <c r="AM124" s="54" t="s">
        <v>209</v>
      </c>
      <c r="AN124" s="350">
        <v>43962</v>
      </c>
      <c r="AO124" s="54" t="s">
        <v>63</v>
      </c>
      <c r="AP124" s="53" t="s">
        <v>56</v>
      </c>
      <c r="AQ124" s="53" t="s">
        <v>210</v>
      </c>
      <c r="AR124" s="381"/>
      <c r="AS124" s="381"/>
      <c r="AT124" s="381"/>
      <c r="AU124" s="381"/>
      <c r="AV124" s="381"/>
      <c r="AW124" s="32"/>
      <c r="AX124" s="32"/>
      <c r="AY124" s="32"/>
      <c r="AZ124" s="32">
        <f t="shared" si="6"/>
        <v>4</v>
      </c>
    </row>
    <row r="125" spans="5:52" ht="19.95" customHeight="1">
      <c r="E125" s="32"/>
      <c r="F125" s="32"/>
      <c r="G125" s="32"/>
      <c r="H125" s="513" t="s">
        <v>642</v>
      </c>
      <c r="I125" s="54" t="s">
        <v>2039</v>
      </c>
      <c r="J125" s="54" t="s">
        <v>2780</v>
      </c>
      <c r="K125" s="32"/>
      <c r="L125" s="32"/>
      <c r="M125" s="32"/>
      <c r="N125" s="540">
        <v>15248832</v>
      </c>
      <c r="O125" s="54" t="s">
        <v>3304</v>
      </c>
      <c r="P125" s="32"/>
      <c r="Q125" s="54" t="s">
        <v>1401</v>
      </c>
      <c r="R125" s="90" t="s">
        <v>1841</v>
      </c>
      <c r="S125" s="32"/>
      <c r="T125" s="32"/>
      <c r="U125" s="32"/>
      <c r="V125" s="32"/>
      <c r="W125" s="301" t="s">
        <v>29</v>
      </c>
      <c r="X125" s="32"/>
      <c r="Y125" s="32"/>
      <c r="Z125" s="32"/>
      <c r="AA125" s="32"/>
      <c r="AB125" s="32"/>
      <c r="AC125" s="76" t="s">
        <v>141</v>
      </c>
      <c r="AD125" s="32"/>
      <c r="AE125" s="332" t="s">
        <v>208</v>
      </c>
      <c r="AF125" s="142">
        <v>43948</v>
      </c>
      <c r="AG125" s="32"/>
      <c r="AH125" s="32"/>
      <c r="AI125" s="32"/>
      <c r="AJ125" s="32"/>
      <c r="AK125" s="32"/>
      <c r="AL125" s="32"/>
      <c r="AM125" s="54" t="s">
        <v>209</v>
      </c>
      <c r="AN125" s="350">
        <v>43962</v>
      </c>
      <c r="AO125" s="54" t="s">
        <v>63</v>
      </c>
      <c r="AP125" s="53" t="s">
        <v>56</v>
      </c>
      <c r="AQ125" s="53" t="s">
        <v>210</v>
      </c>
      <c r="AR125" s="381"/>
      <c r="AS125" s="381"/>
      <c r="AT125" s="381"/>
      <c r="AU125" s="381"/>
      <c r="AV125" s="381"/>
      <c r="AW125" s="32"/>
      <c r="AX125" s="32"/>
      <c r="AY125" s="32"/>
      <c r="AZ125" s="32">
        <f t="shared" si="6"/>
        <v>4</v>
      </c>
    </row>
    <row r="126" spans="5:52" ht="19.95" customHeight="1">
      <c r="E126" s="32"/>
      <c r="F126" s="32"/>
      <c r="G126" s="32"/>
      <c r="H126" s="513" t="s">
        <v>643</v>
      </c>
      <c r="I126" s="54" t="s">
        <v>2040</v>
      </c>
      <c r="J126" s="54" t="s">
        <v>2781</v>
      </c>
      <c r="K126" s="32"/>
      <c r="L126" s="32"/>
      <c r="M126" s="32"/>
      <c r="N126" s="540">
        <v>15248833</v>
      </c>
      <c r="O126" s="54" t="s">
        <v>3304</v>
      </c>
      <c r="P126" s="32"/>
      <c r="Q126" s="54" t="s">
        <v>1402</v>
      </c>
      <c r="R126" s="90" t="s">
        <v>1841</v>
      </c>
      <c r="S126" s="32"/>
      <c r="T126" s="32"/>
      <c r="U126" s="32"/>
      <c r="V126" s="32"/>
      <c r="W126" s="301" t="s">
        <v>29</v>
      </c>
      <c r="X126" s="32"/>
      <c r="Y126" s="32"/>
      <c r="Z126" s="32"/>
      <c r="AA126" s="32"/>
      <c r="AB126" s="32"/>
      <c r="AC126" s="76" t="s">
        <v>141</v>
      </c>
      <c r="AD126" s="32"/>
      <c r="AE126" s="332" t="s">
        <v>208</v>
      </c>
      <c r="AF126" s="142">
        <v>43948</v>
      </c>
      <c r="AG126" s="32"/>
      <c r="AH126" s="32"/>
      <c r="AI126" s="32"/>
      <c r="AJ126" s="32"/>
      <c r="AK126" s="32"/>
      <c r="AL126" s="32"/>
      <c r="AM126" s="54" t="s">
        <v>209</v>
      </c>
      <c r="AN126" s="350">
        <v>43962</v>
      </c>
      <c r="AO126" s="54" t="s">
        <v>63</v>
      </c>
      <c r="AP126" s="53" t="s">
        <v>56</v>
      </c>
      <c r="AQ126" s="53" t="s">
        <v>210</v>
      </c>
      <c r="AR126" s="381"/>
      <c r="AS126" s="381"/>
      <c r="AT126" s="381"/>
      <c r="AU126" s="381"/>
      <c r="AV126" s="381"/>
      <c r="AW126" s="32"/>
      <c r="AX126" s="32"/>
      <c r="AY126" s="32"/>
      <c r="AZ126" s="32">
        <f t="shared" si="6"/>
        <v>4</v>
      </c>
    </row>
    <row r="127" spans="5:52" ht="19.95" customHeight="1">
      <c r="E127" s="32"/>
      <c r="F127" s="32"/>
      <c r="G127" s="32"/>
      <c r="H127" s="513" t="s">
        <v>644</v>
      </c>
      <c r="I127" s="54" t="s">
        <v>2041</v>
      </c>
      <c r="J127" s="54" t="s">
        <v>2782</v>
      </c>
      <c r="K127" s="32"/>
      <c r="L127" s="32"/>
      <c r="M127" s="32"/>
      <c r="N127" s="540">
        <v>15248834</v>
      </c>
      <c r="O127" s="54" t="s">
        <v>3304</v>
      </c>
      <c r="P127" s="32"/>
      <c r="Q127" s="54" t="s">
        <v>1403</v>
      </c>
      <c r="R127" s="90" t="s">
        <v>1841</v>
      </c>
      <c r="S127" s="32"/>
      <c r="T127" s="32"/>
      <c r="U127" s="32"/>
      <c r="V127" s="32"/>
      <c r="W127" s="301" t="s">
        <v>29</v>
      </c>
      <c r="X127" s="32"/>
      <c r="Y127" s="32"/>
      <c r="Z127" s="32"/>
      <c r="AA127" s="32"/>
      <c r="AB127" s="32"/>
      <c r="AC127" s="76" t="s">
        <v>141</v>
      </c>
      <c r="AD127" s="32"/>
      <c r="AE127" s="332" t="s">
        <v>208</v>
      </c>
      <c r="AF127" s="142">
        <v>43948</v>
      </c>
      <c r="AG127" s="32"/>
      <c r="AH127" s="32"/>
      <c r="AI127" s="32"/>
      <c r="AJ127" s="32"/>
      <c r="AK127" s="32"/>
      <c r="AL127" s="32"/>
      <c r="AM127" s="54" t="s">
        <v>209</v>
      </c>
      <c r="AN127" s="350">
        <v>43962</v>
      </c>
      <c r="AO127" s="54" t="s">
        <v>63</v>
      </c>
      <c r="AP127" s="53" t="s">
        <v>56</v>
      </c>
      <c r="AQ127" s="53" t="s">
        <v>210</v>
      </c>
      <c r="AR127" s="381"/>
      <c r="AS127" s="381"/>
      <c r="AT127" s="381"/>
      <c r="AU127" s="381"/>
      <c r="AV127" s="381"/>
      <c r="AW127" s="32"/>
      <c r="AX127" s="32"/>
      <c r="AY127" s="32"/>
      <c r="AZ127" s="32">
        <f t="shared" si="6"/>
        <v>4</v>
      </c>
    </row>
    <row r="128" spans="5:52" ht="19.95" customHeight="1">
      <c r="E128" s="32"/>
      <c r="F128" s="32"/>
      <c r="G128" s="32"/>
      <c r="H128" s="513" t="s">
        <v>645</v>
      </c>
      <c r="I128" s="54" t="s">
        <v>2042</v>
      </c>
      <c r="J128" s="54" t="s">
        <v>2783</v>
      </c>
      <c r="K128" s="32"/>
      <c r="L128" s="32"/>
      <c r="M128" s="32"/>
      <c r="N128" s="540">
        <v>15248835</v>
      </c>
      <c r="O128" s="54" t="s">
        <v>3304</v>
      </c>
      <c r="P128" s="32"/>
      <c r="Q128" s="54" t="s">
        <v>1404</v>
      </c>
      <c r="R128" s="90" t="s">
        <v>1841</v>
      </c>
      <c r="S128" s="32"/>
      <c r="T128" s="32"/>
      <c r="U128" s="32"/>
      <c r="V128" s="32"/>
      <c r="W128" s="301" t="s">
        <v>29</v>
      </c>
      <c r="X128" s="32"/>
      <c r="Y128" s="32"/>
      <c r="Z128" s="32"/>
      <c r="AA128" s="32"/>
      <c r="AB128" s="32"/>
      <c r="AC128" s="76" t="s">
        <v>141</v>
      </c>
      <c r="AD128" s="32"/>
      <c r="AE128" s="332" t="s">
        <v>208</v>
      </c>
      <c r="AF128" s="142">
        <v>43948</v>
      </c>
      <c r="AG128" s="32"/>
      <c r="AH128" s="32"/>
      <c r="AI128" s="32"/>
      <c r="AJ128" s="32"/>
      <c r="AK128" s="32"/>
      <c r="AL128" s="32"/>
      <c r="AM128" s="54" t="s">
        <v>209</v>
      </c>
      <c r="AN128" s="350">
        <v>43962</v>
      </c>
      <c r="AO128" s="54" t="s">
        <v>63</v>
      </c>
      <c r="AP128" s="53" t="s">
        <v>56</v>
      </c>
      <c r="AQ128" s="53" t="s">
        <v>210</v>
      </c>
      <c r="AR128" s="53"/>
      <c r="AS128" s="53"/>
      <c r="AT128" s="53"/>
      <c r="AU128" s="53"/>
      <c r="AV128" s="53"/>
      <c r="AW128" s="32"/>
      <c r="AX128" s="32"/>
      <c r="AY128" s="32"/>
      <c r="AZ128" s="32">
        <f t="shared" si="6"/>
        <v>4</v>
      </c>
    </row>
    <row r="129" spans="5:52" ht="19.95" customHeight="1">
      <c r="E129" s="32"/>
      <c r="F129" s="32"/>
      <c r="G129" s="32"/>
      <c r="H129" s="513" t="s">
        <v>646</v>
      </c>
      <c r="I129" s="382" t="s">
        <v>2043</v>
      </c>
      <c r="J129" s="382" t="s">
        <v>2784</v>
      </c>
      <c r="K129" s="32"/>
      <c r="L129" s="32"/>
      <c r="M129" s="32"/>
      <c r="N129" s="540">
        <v>15248836</v>
      </c>
      <c r="O129" s="54" t="s">
        <v>3304</v>
      </c>
      <c r="P129" s="32"/>
      <c r="Q129" s="382" t="s">
        <v>1405</v>
      </c>
      <c r="R129" s="523" t="s">
        <v>1841</v>
      </c>
      <c r="S129" s="32"/>
      <c r="T129" s="32"/>
      <c r="U129" s="32"/>
      <c r="V129" s="32"/>
      <c r="W129" s="301" t="s">
        <v>29</v>
      </c>
      <c r="X129" s="32"/>
      <c r="Y129" s="32"/>
      <c r="Z129" s="32"/>
      <c r="AA129" s="32"/>
      <c r="AB129" s="32"/>
      <c r="AC129" s="76" t="s">
        <v>141</v>
      </c>
      <c r="AD129" s="32"/>
      <c r="AE129" s="349" t="s">
        <v>208</v>
      </c>
      <c r="AF129" s="350">
        <v>43948</v>
      </c>
      <c r="AG129" s="32"/>
      <c r="AH129" s="32"/>
      <c r="AI129" s="32"/>
      <c r="AJ129" s="32"/>
      <c r="AK129" s="32"/>
      <c r="AL129" s="32"/>
      <c r="AM129" s="54" t="s">
        <v>209</v>
      </c>
      <c r="AN129" s="350">
        <v>43962</v>
      </c>
      <c r="AO129" s="54" t="s">
        <v>63</v>
      </c>
      <c r="AP129" s="53" t="s">
        <v>56</v>
      </c>
      <c r="AQ129" s="53" t="s">
        <v>210</v>
      </c>
      <c r="AR129" s="53"/>
      <c r="AS129" s="53"/>
      <c r="AT129" s="53"/>
      <c r="AU129" s="53"/>
      <c r="AV129" s="53"/>
      <c r="AW129" s="32"/>
      <c r="AX129" s="32"/>
      <c r="AY129" s="32"/>
      <c r="AZ129" s="32">
        <f t="shared" si="6"/>
        <v>4</v>
      </c>
    </row>
    <row r="130" spans="5:52" ht="19.95" customHeight="1">
      <c r="E130" s="32"/>
      <c r="F130" s="32"/>
      <c r="G130" s="32"/>
      <c r="H130" s="513" t="s">
        <v>647</v>
      </c>
      <c r="I130" s="382" t="s">
        <v>2044</v>
      </c>
      <c r="J130" s="382" t="s">
        <v>2785</v>
      </c>
      <c r="K130" s="32"/>
      <c r="L130" s="32"/>
      <c r="M130" s="32"/>
      <c r="N130" s="540">
        <v>15248837</v>
      </c>
      <c r="O130" s="54" t="s">
        <v>3304</v>
      </c>
      <c r="P130" s="32"/>
      <c r="Q130" s="382" t="s">
        <v>1406</v>
      </c>
      <c r="R130" s="523" t="s">
        <v>1841</v>
      </c>
      <c r="S130" s="32"/>
      <c r="T130" s="32"/>
      <c r="U130" s="32"/>
      <c r="V130" s="32"/>
      <c r="W130" s="301" t="s">
        <v>29</v>
      </c>
      <c r="X130" s="32"/>
      <c r="Y130" s="32"/>
      <c r="Z130" s="32"/>
      <c r="AA130" s="32"/>
      <c r="AB130" s="32"/>
      <c r="AC130" s="76" t="s">
        <v>141</v>
      </c>
      <c r="AD130" s="32"/>
      <c r="AE130" s="349" t="s">
        <v>208</v>
      </c>
      <c r="AF130" s="350">
        <v>43948</v>
      </c>
      <c r="AG130" s="32"/>
      <c r="AH130" s="32"/>
      <c r="AI130" s="32"/>
      <c r="AJ130" s="32"/>
      <c r="AK130" s="32"/>
      <c r="AL130" s="32"/>
      <c r="AM130" s="54" t="s">
        <v>209</v>
      </c>
      <c r="AN130" s="350">
        <v>43962</v>
      </c>
      <c r="AO130" s="54" t="s">
        <v>63</v>
      </c>
      <c r="AP130" s="53" t="s">
        <v>56</v>
      </c>
      <c r="AQ130" s="53" t="s">
        <v>210</v>
      </c>
      <c r="AR130" s="53"/>
      <c r="AS130" s="53"/>
      <c r="AT130" s="53"/>
      <c r="AU130" s="53"/>
      <c r="AV130" s="53"/>
      <c r="AW130" s="32"/>
      <c r="AX130" s="32"/>
      <c r="AY130" s="32"/>
      <c r="AZ130" s="32">
        <f t="shared" si="6"/>
        <v>4</v>
      </c>
    </row>
    <row r="131" spans="5:52" ht="19.95" customHeight="1">
      <c r="E131" s="32"/>
      <c r="F131" s="32"/>
      <c r="G131" s="32"/>
      <c r="H131" s="513" t="s">
        <v>648</v>
      </c>
      <c r="I131" s="382" t="s">
        <v>2045</v>
      </c>
      <c r="J131" s="382" t="s">
        <v>2786</v>
      </c>
      <c r="K131" s="32"/>
      <c r="L131" s="32"/>
      <c r="M131" s="32"/>
      <c r="N131" s="540">
        <v>15248838</v>
      </c>
      <c r="O131" s="54" t="s">
        <v>3304</v>
      </c>
      <c r="P131" s="32"/>
      <c r="Q131" s="382" t="s">
        <v>1407</v>
      </c>
      <c r="R131" s="523" t="s">
        <v>1841</v>
      </c>
      <c r="S131" s="32"/>
      <c r="T131" s="32"/>
      <c r="U131" s="32"/>
      <c r="V131" s="32"/>
      <c r="W131" s="301" t="s">
        <v>29</v>
      </c>
      <c r="X131" s="32"/>
      <c r="Y131" s="32"/>
      <c r="Z131" s="32"/>
      <c r="AA131" s="32"/>
      <c r="AB131" s="32"/>
      <c r="AC131" s="76" t="s">
        <v>141</v>
      </c>
      <c r="AD131" s="32"/>
      <c r="AE131" s="349" t="s">
        <v>208</v>
      </c>
      <c r="AF131" s="350">
        <v>43948</v>
      </c>
      <c r="AG131" s="32"/>
      <c r="AH131" s="32"/>
      <c r="AI131" s="32"/>
      <c r="AJ131" s="32"/>
      <c r="AK131" s="32"/>
      <c r="AL131" s="32"/>
      <c r="AM131" s="382" t="s">
        <v>209</v>
      </c>
      <c r="AN131" s="350">
        <v>43962</v>
      </c>
      <c r="AO131" s="54" t="s">
        <v>63</v>
      </c>
      <c r="AP131" s="53" t="s">
        <v>56</v>
      </c>
      <c r="AQ131" s="53" t="s">
        <v>210</v>
      </c>
      <c r="AR131" s="53"/>
      <c r="AS131" s="53"/>
      <c r="AT131" s="53"/>
      <c r="AU131" s="53"/>
      <c r="AV131" s="53"/>
      <c r="AW131" s="32"/>
      <c r="AX131" s="32"/>
      <c r="AY131" s="32"/>
      <c r="AZ131" s="32">
        <f t="shared" si="6"/>
        <v>4</v>
      </c>
    </row>
    <row r="132" spans="5:52" ht="19.95" customHeight="1">
      <c r="E132" s="32"/>
      <c r="F132" s="32"/>
      <c r="G132" s="32"/>
      <c r="H132" s="513" t="s">
        <v>649</v>
      </c>
      <c r="I132" s="322" t="s">
        <v>2046</v>
      </c>
      <c r="J132" s="322" t="s">
        <v>2787</v>
      </c>
      <c r="K132" s="32"/>
      <c r="L132" s="32"/>
      <c r="M132" s="32"/>
      <c r="N132" s="542">
        <v>15248839</v>
      </c>
      <c r="O132" s="54" t="s">
        <v>3304</v>
      </c>
      <c r="P132" s="32"/>
      <c r="Q132" s="322" t="s">
        <v>1408</v>
      </c>
      <c r="R132" s="526" t="s">
        <v>1841</v>
      </c>
      <c r="S132" s="32"/>
      <c r="T132" s="32"/>
      <c r="U132" s="32"/>
      <c r="V132" s="32"/>
      <c r="W132" s="301" t="s">
        <v>29</v>
      </c>
      <c r="X132" s="32"/>
      <c r="Y132" s="32"/>
      <c r="Z132" s="32"/>
      <c r="AA132" s="32"/>
      <c r="AB132" s="32"/>
      <c r="AC132" s="76" t="s">
        <v>141</v>
      </c>
      <c r="AD132" s="32"/>
      <c r="AE132" s="353" t="s">
        <v>208</v>
      </c>
      <c r="AF132" s="321">
        <v>43948</v>
      </c>
      <c r="AG132" s="32"/>
      <c r="AH132" s="32"/>
      <c r="AI132" s="32"/>
      <c r="AJ132" s="32"/>
      <c r="AK132" s="32"/>
      <c r="AL132" s="32"/>
      <c r="AM132" s="320" t="s">
        <v>195</v>
      </c>
      <c r="AN132" s="321">
        <v>43958</v>
      </c>
      <c r="AO132" s="320" t="s">
        <v>63</v>
      </c>
      <c r="AP132" s="53" t="s">
        <v>56</v>
      </c>
      <c r="AQ132" s="322" t="s">
        <v>230</v>
      </c>
      <c r="AR132" s="53"/>
      <c r="AS132" s="53"/>
      <c r="AT132" s="53"/>
      <c r="AU132" s="53"/>
      <c r="AV132" s="53"/>
      <c r="AW132" s="32"/>
      <c r="AX132" s="32"/>
      <c r="AY132" s="32"/>
      <c r="AZ132" s="32">
        <f t="shared" si="6"/>
        <v>4</v>
      </c>
    </row>
    <row r="133" spans="5:52" ht="19.95" customHeight="1">
      <c r="E133" s="32"/>
      <c r="F133" s="32"/>
      <c r="G133" s="32"/>
      <c r="H133" s="513" t="s">
        <v>650</v>
      </c>
      <c r="I133" s="392" t="s">
        <v>2047</v>
      </c>
      <c r="J133" s="392" t="s">
        <v>2788</v>
      </c>
      <c r="K133" s="32"/>
      <c r="L133" s="32"/>
      <c r="M133" s="32"/>
      <c r="N133" s="89">
        <v>15248845</v>
      </c>
      <c r="O133" s="54" t="s">
        <v>3304</v>
      </c>
      <c r="P133" s="32"/>
      <c r="Q133" s="392" t="s">
        <v>1409</v>
      </c>
      <c r="R133" s="524" t="s">
        <v>1856</v>
      </c>
      <c r="S133" s="32"/>
      <c r="T133" s="32"/>
      <c r="U133" s="32"/>
      <c r="V133" s="32"/>
      <c r="W133" s="301" t="s">
        <v>29</v>
      </c>
      <c r="X133" s="32"/>
      <c r="Y133" s="32"/>
      <c r="Z133" s="32"/>
      <c r="AA133" s="32"/>
      <c r="AB133" s="32"/>
      <c r="AC133" s="76" t="s">
        <v>141</v>
      </c>
      <c r="AD133" s="32"/>
      <c r="AE133" s="332" t="s">
        <v>208</v>
      </c>
      <c r="AF133" s="142">
        <v>43959</v>
      </c>
      <c r="AG133" s="32"/>
      <c r="AH133" s="32"/>
      <c r="AI133" s="32"/>
      <c r="AJ133" s="32"/>
      <c r="AK133" s="32"/>
      <c r="AL133" s="32"/>
      <c r="AM133" s="53" t="s">
        <v>209</v>
      </c>
      <c r="AN133" s="142">
        <v>43962</v>
      </c>
      <c r="AO133" s="54" t="s">
        <v>63</v>
      </c>
      <c r="AP133" s="53" t="s">
        <v>56</v>
      </c>
      <c r="AQ133" s="53" t="s">
        <v>210</v>
      </c>
      <c r="AR133" s="54" t="s">
        <v>195</v>
      </c>
      <c r="AS133" s="332">
        <v>43964</v>
      </c>
      <c r="AT133" s="54" t="s">
        <v>56</v>
      </c>
      <c r="AU133" s="53"/>
      <c r="AV133" s="53"/>
      <c r="AW133" s="32"/>
      <c r="AX133" s="32"/>
      <c r="AY133" s="32"/>
      <c r="AZ133" s="32">
        <f t="shared" si="6"/>
        <v>5</v>
      </c>
    </row>
    <row r="134" spans="5:52" ht="19.95" customHeight="1">
      <c r="E134" s="32"/>
      <c r="F134" s="32"/>
      <c r="G134" s="32"/>
      <c r="H134" s="513" t="s">
        <v>651</v>
      </c>
      <c r="I134" s="392" t="s">
        <v>2048</v>
      </c>
      <c r="J134" s="392" t="s">
        <v>2789</v>
      </c>
      <c r="K134" s="32"/>
      <c r="L134" s="32"/>
      <c r="M134" s="32"/>
      <c r="N134" s="89">
        <v>15248845</v>
      </c>
      <c r="O134" s="54" t="s">
        <v>3304</v>
      </c>
      <c r="P134" s="32"/>
      <c r="Q134" s="392" t="s">
        <v>1409</v>
      </c>
      <c r="R134" s="524" t="s">
        <v>1856</v>
      </c>
      <c r="S134" s="32"/>
      <c r="T134" s="32"/>
      <c r="U134" s="32"/>
      <c r="V134" s="32"/>
      <c r="W134" s="301" t="s">
        <v>29</v>
      </c>
      <c r="X134" s="32"/>
      <c r="Y134" s="32"/>
      <c r="Z134" s="32"/>
      <c r="AA134" s="32"/>
      <c r="AB134" s="32"/>
      <c r="AC134" s="76" t="s">
        <v>141</v>
      </c>
      <c r="AD134" s="32"/>
      <c r="AE134" s="332" t="s">
        <v>208</v>
      </c>
      <c r="AF134" s="142">
        <v>43948</v>
      </c>
      <c r="AG134" s="32"/>
      <c r="AH134" s="32"/>
      <c r="AI134" s="32"/>
      <c r="AJ134" s="32"/>
      <c r="AK134" s="32"/>
      <c r="AL134" s="32"/>
      <c r="AM134" s="53" t="s">
        <v>195</v>
      </c>
      <c r="AN134" s="142">
        <v>43958</v>
      </c>
      <c r="AO134" s="53" t="s">
        <v>63</v>
      </c>
      <c r="AP134" s="53" t="s">
        <v>56</v>
      </c>
      <c r="AQ134" s="54" t="s">
        <v>231</v>
      </c>
      <c r="AR134" s="54" t="s">
        <v>195</v>
      </c>
      <c r="AS134" s="332">
        <v>43964</v>
      </c>
      <c r="AT134" s="54" t="s">
        <v>56</v>
      </c>
      <c r="AU134" s="53"/>
      <c r="AV134" s="53"/>
      <c r="AW134" s="32"/>
      <c r="AX134" s="32"/>
      <c r="AY134" s="32"/>
      <c r="AZ134" s="32">
        <f t="shared" si="6"/>
        <v>4</v>
      </c>
    </row>
    <row r="135" spans="5:52" ht="19.95" customHeight="1">
      <c r="E135" s="32"/>
      <c r="F135" s="32"/>
      <c r="G135" s="32"/>
      <c r="H135" s="513" t="s">
        <v>652</v>
      </c>
      <c r="I135" s="392" t="s">
        <v>2049</v>
      </c>
      <c r="J135" s="392" t="s">
        <v>2790</v>
      </c>
      <c r="K135" s="32"/>
      <c r="L135" s="32"/>
      <c r="M135" s="32"/>
      <c r="N135" s="89">
        <v>15248845</v>
      </c>
      <c r="O135" s="54" t="s">
        <v>3304</v>
      </c>
      <c r="P135" s="32"/>
      <c r="Q135" s="392" t="s">
        <v>1409</v>
      </c>
      <c r="R135" s="524" t="s">
        <v>1856</v>
      </c>
      <c r="S135" s="32"/>
      <c r="T135" s="32"/>
      <c r="U135" s="32"/>
      <c r="V135" s="32"/>
      <c r="W135" s="301" t="s">
        <v>29</v>
      </c>
      <c r="X135" s="32"/>
      <c r="Y135" s="32"/>
      <c r="Z135" s="32"/>
      <c r="AA135" s="32"/>
      <c r="AB135" s="32"/>
      <c r="AC135" s="76" t="s">
        <v>141</v>
      </c>
      <c r="AD135" s="32"/>
      <c r="AE135" s="332" t="s">
        <v>208</v>
      </c>
      <c r="AF135" s="142">
        <v>43959</v>
      </c>
      <c r="AG135" s="32"/>
      <c r="AH135" s="32"/>
      <c r="AI135" s="32"/>
      <c r="AJ135" s="32"/>
      <c r="AK135" s="32"/>
      <c r="AL135" s="32"/>
      <c r="AM135" s="53" t="s">
        <v>209</v>
      </c>
      <c r="AN135" s="142">
        <v>43962</v>
      </c>
      <c r="AO135" s="54" t="s">
        <v>63</v>
      </c>
      <c r="AP135" s="53" t="s">
        <v>56</v>
      </c>
      <c r="AQ135" s="53" t="s">
        <v>210</v>
      </c>
      <c r="AR135" s="54" t="s">
        <v>195</v>
      </c>
      <c r="AS135" s="332">
        <v>43964</v>
      </c>
      <c r="AT135" s="54" t="s">
        <v>56</v>
      </c>
      <c r="AU135" s="381"/>
      <c r="AV135" s="381"/>
      <c r="AW135" s="32"/>
      <c r="AX135" s="32"/>
      <c r="AY135" s="32"/>
      <c r="AZ135" s="32">
        <f t="shared" si="6"/>
        <v>5</v>
      </c>
    </row>
    <row r="136" spans="5:52" ht="19.95" customHeight="1">
      <c r="E136" s="32"/>
      <c r="F136" s="32"/>
      <c r="G136" s="32"/>
      <c r="H136" s="513" t="s">
        <v>653</v>
      </c>
      <c r="I136" s="392" t="s">
        <v>2050</v>
      </c>
      <c r="J136" s="392" t="s">
        <v>2791</v>
      </c>
      <c r="K136" s="32"/>
      <c r="L136" s="32"/>
      <c r="M136" s="32"/>
      <c r="N136" s="89">
        <v>15248845</v>
      </c>
      <c r="O136" s="54" t="s">
        <v>3304</v>
      </c>
      <c r="P136" s="32"/>
      <c r="Q136" s="392" t="s">
        <v>1409</v>
      </c>
      <c r="R136" s="524" t="s">
        <v>1856</v>
      </c>
      <c r="S136" s="32"/>
      <c r="T136" s="32"/>
      <c r="U136" s="32"/>
      <c r="V136" s="32"/>
      <c r="W136" s="301" t="s">
        <v>29</v>
      </c>
      <c r="X136" s="32"/>
      <c r="Y136" s="32"/>
      <c r="Z136" s="32"/>
      <c r="AA136" s="32"/>
      <c r="AB136" s="32"/>
      <c r="AC136" s="76" t="s">
        <v>141</v>
      </c>
      <c r="AD136" s="32"/>
      <c r="AE136" s="332" t="s">
        <v>208</v>
      </c>
      <c r="AF136" s="142">
        <v>43959</v>
      </c>
      <c r="AG136" s="32"/>
      <c r="AH136" s="32"/>
      <c r="AI136" s="32"/>
      <c r="AJ136" s="32"/>
      <c r="AK136" s="32"/>
      <c r="AL136" s="32"/>
      <c r="AM136" s="53" t="s">
        <v>209</v>
      </c>
      <c r="AN136" s="142">
        <v>43962</v>
      </c>
      <c r="AO136" s="54" t="s">
        <v>63</v>
      </c>
      <c r="AP136" s="53" t="s">
        <v>56</v>
      </c>
      <c r="AQ136" s="53" t="s">
        <v>210</v>
      </c>
      <c r="AR136" s="54" t="s">
        <v>195</v>
      </c>
      <c r="AS136" s="332">
        <v>43964</v>
      </c>
      <c r="AT136" s="54" t="s">
        <v>56</v>
      </c>
      <c r="AU136" s="381"/>
      <c r="AV136" s="381"/>
      <c r="AW136" s="32"/>
      <c r="AX136" s="32"/>
      <c r="AY136" s="32"/>
      <c r="AZ136" s="32">
        <f t="shared" si="6"/>
        <v>5</v>
      </c>
    </row>
    <row r="137" spans="5:52" ht="19.95" customHeight="1">
      <c r="E137" s="32"/>
      <c r="F137" s="32"/>
      <c r="G137" s="32"/>
      <c r="H137" s="513" t="s">
        <v>654</v>
      </c>
      <c r="I137" s="516" t="s">
        <v>2051</v>
      </c>
      <c r="J137" s="516" t="s">
        <v>2788</v>
      </c>
      <c r="K137" s="32"/>
      <c r="L137" s="32"/>
      <c r="M137" s="32"/>
      <c r="N137" s="542">
        <v>15248845</v>
      </c>
      <c r="O137" s="54" t="s">
        <v>3304</v>
      </c>
      <c r="P137" s="32"/>
      <c r="Q137" s="516" t="s">
        <v>1409</v>
      </c>
      <c r="R137" s="527" t="s">
        <v>1856</v>
      </c>
      <c r="S137" s="32"/>
      <c r="T137" s="32"/>
      <c r="U137" s="32"/>
      <c r="V137" s="32"/>
      <c r="W137" s="301" t="s">
        <v>29</v>
      </c>
      <c r="X137" s="32"/>
      <c r="Y137" s="32"/>
      <c r="Z137" s="32"/>
      <c r="AA137" s="32"/>
      <c r="AB137" s="32"/>
      <c r="AC137" s="76" t="s">
        <v>141</v>
      </c>
      <c r="AD137" s="32"/>
      <c r="AE137" s="353" t="s">
        <v>208</v>
      </c>
      <c r="AF137" s="321">
        <v>43948</v>
      </c>
      <c r="AG137" s="32"/>
      <c r="AH137" s="32"/>
      <c r="AI137" s="32"/>
      <c r="AJ137" s="32"/>
      <c r="AK137" s="32"/>
      <c r="AL137" s="32"/>
      <c r="AM137" s="320" t="s">
        <v>195</v>
      </c>
      <c r="AN137" s="321">
        <v>43958</v>
      </c>
      <c r="AO137" s="320" t="s">
        <v>63</v>
      </c>
      <c r="AP137" s="53" t="s">
        <v>56</v>
      </c>
      <c r="AQ137" s="320" t="s">
        <v>232</v>
      </c>
      <c r="AR137" s="54" t="s">
        <v>195</v>
      </c>
      <c r="AS137" s="332">
        <v>43964</v>
      </c>
      <c r="AT137" s="54" t="s">
        <v>56</v>
      </c>
      <c r="AU137" s="320"/>
      <c r="AV137" s="320"/>
      <c r="AW137" s="32"/>
      <c r="AX137" s="32"/>
      <c r="AY137" s="32"/>
      <c r="AZ137" s="32">
        <f t="shared" si="6"/>
        <v>4</v>
      </c>
    </row>
    <row r="138" spans="5:52" ht="19.95" customHeight="1">
      <c r="E138" s="32"/>
      <c r="F138" s="32"/>
      <c r="G138" s="32"/>
      <c r="H138" s="513" t="s">
        <v>655</v>
      </c>
      <c r="I138" s="392" t="s">
        <v>2052</v>
      </c>
      <c r="J138" s="392" t="s">
        <v>2789</v>
      </c>
      <c r="K138" s="32"/>
      <c r="L138" s="32"/>
      <c r="M138" s="32"/>
      <c r="N138" s="89">
        <v>15248845</v>
      </c>
      <c r="O138" s="54" t="s">
        <v>3304</v>
      </c>
      <c r="P138" s="32"/>
      <c r="Q138" s="392" t="s">
        <v>1409</v>
      </c>
      <c r="R138" s="524" t="s">
        <v>1856</v>
      </c>
      <c r="S138" s="32"/>
      <c r="T138" s="32"/>
      <c r="U138" s="32"/>
      <c r="V138" s="32"/>
      <c r="W138" s="301" t="s">
        <v>29</v>
      </c>
      <c r="X138" s="32"/>
      <c r="Y138" s="32"/>
      <c r="Z138" s="32"/>
      <c r="AA138" s="32"/>
      <c r="AB138" s="32"/>
      <c r="AC138" s="76" t="s">
        <v>141</v>
      </c>
      <c r="AD138" s="32"/>
      <c r="AE138" s="332" t="s">
        <v>208</v>
      </c>
      <c r="AF138" s="142">
        <v>43959</v>
      </c>
      <c r="AG138" s="32"/>
      <c r="AH138" s="32"/>
      <c r="AI138" s="32"/>
      <c r="AJ138" s="32"/>
      <c r="AK138" s="32"/>
      <c r="AL138" s="32"/>
      <c r="AM138" s="53" t="s">
        <v>209</v>
      </c>
      <c r="AN138" s="142">
        <v>43962</v>
      </c>
      <c r="AO138" s="54" t="s">
        <v>63</v>
      </c>
      <c r="AP138" s="53" t="s">
        <v>56</v>
      </c>
      <c r="AQ138" s="53" t="s">
        <v>210</v>
      </c>
      <c r="AR138" s="54" t="s">
        <v>195</v>
      </c>
      <c r="AS138" s="332">
        <v>43964</v>
      </c>
      <c r="AT138" s="54" t="s">
        <v>56</v>
      </c>
      <c r="AU138" s="53"/>
      <c r="AV138" s="53"/>
      <c r="AW138" s="32"/>
      <c r="AX138" s="32"/>
      <c r="AY138" s="32"/>
      <c r="AZ138" s="32">
        <f t="shared" si="6"/>
        <v>5</v>
      </c>
    </row>
    <row r="139" spans="5:52" ht="19.95" customHeight="1">
      <c r="E139" s="32"/>
      <c r="F139" s="32"/>
      <c r="G139" s="32"/>
      <c r="H139" s="513" t="s">
        <v>656</v>
      </c>
      <c r="I139" s="392" t="s">
        <v>2053</v>
      </c>
      <c r="J139" s="392" t="s">
        <v>2792</v>
      </c>
      <c r="K139" s="32"/>
      <c r="L139" s="32"/>
      <c r="M139" s="32"/>
      <c r="N139" s="89">
        <v>15248845</v>
      </c>
      <c r="O139" s="54" t="s">
        <v>3304</v>
      </c>
      <c r="P139" s="32"/>
      <c r="Q139" s="392" t="s">
        <v>1409</v>
      </c>
      <c r="R139" s="524" t="s">
        <v>1856</v>
      </c>
      <c r="S139" s="32"/>
      <c r="T139" s="32"/>
      <c r="U139" s="32"/>
      <c r="V139" s="32"/>
      <c r="W139" s="301" t="s">
        <v>29</v>
      </c>
      <c r="X139" s="32"/>
      <c r="Y139" s="32"/>
      <c r="Z139" s="32"/>
      <c r="AA139" s="32"/>
      <c r="AB139" s="32"/>
      <c r="AC139" s="76" t="s">
        <v>141</v>
      </c>
      <c r="AD139" s="32"/>
      <c r="AE139" s="332" t="s">
        <v>208</v>
      </c>
      <c r="AF139" s="142">
        <v>43959</v>
      </c>
      <c r="AG139" s="32"/>
      <c r="AH139" s="32"/>
      <c r="AI139" s="32"/>
      <c r="AJ139" s="32"/>
      <c r="AK139" s="32"/>
      <c r="AL139" s="32"/>
      <c r="AM139" s="53" t="s">
        <v>209</v>
      </c>
      <c r="AN139" s="142">
        <v>43962</v>
      </c>
      <c r="AO139" s="54" t="s">
        <v>63</v>
      </c>
      <c r="AP139" s="53" t="s">
        <v>56</v>
      </c>
      <c r="AQ139" s="53" t="s">
        <v>210</v>
      </c>
      <c r="AR139" s="54" t="s">
        <v>195</v>
      </c>
      <c r="AS139" s="332">
        <v>43964</v>
      </c>
      <c r="AT139" s="54" t="s">
        <v>56</v>
      </c>
      <c r="AU139" s="381"/>
      <c r="AV139" s="381"/>
      <c r="AW139" s="32"/>
      <c r="AX139" s="32"/>
      <c r="AY139" s="32"/>
      <c r="AZ139" s="32">
        <f t="shared" si="6"/>
        <v>5</v>
      </c>
    </row>
    <row r="140" spans="5:52" ht="19.95" customHeight="1">
      <c r="E140" s="32"/>
      <c r="F140" s="32"/>
      <c r="G140" s="32"/>
      <c r="H140" s="513" t="s">
        <v>657</v>
      </c>
      <c r="I140" s="392" t="s">
        <v>2054</v>
      </c>
      <c r="J140" s="392" t="s">
        <v>2792</v>
      </c>
      <c r="K140" s="32"/>
      <c r="L140" s="32"/>
      <c r="M140" s="32"/>
      <c r="N140" s="89">
        <v>15248845</v>
      </c>
      <c r="O140" s="54" t="s">
        <v>3304</v>
      </c>
      <c r="P140" s="32"/>
      <c r="Q140" s="392" t="s">
        <v>1409</v>
      </c>
      <c r="R140" s="524" t="s">
        <v>1856</v>
      </c>
      <c r="S140" s="32"/>
      <c r="T140" s="32"/>
      <c r="U140" s="32"/>
      <c r="V140" s="32"/>
      <c r="W140" s="301" t="s">
        <v>29</v>
      </c>
      <c r="X140" s="32"/>
      <c r="Y140" s="32"/>
      <c r="Z140" s="32"/>
      <c r="AA140" s="32"/>
      <c r="AB140" s="32"/>
      <c r="AC140" s="76" t="s">
        <v>141</v>
      </c>
      <c r="AD140" s="32"/>
      <c r="AE140" s="332" t="s">
        <v>208</v>
      </c>
      <c r="AF140" s="142">
        <v>43959</v>
      </c>
      <c r="AG140" s="32"/>
      <c r="AH140" s="32"/>
      <c r="AI140" s="32"/>
      <c r="AJ140" s="32"/>
      <c r="AK140" s="32"/>
      <c r="AL140" s="32"/>
      <c r="AM140" s="53" t="s">
        <v>209</v>
      </c>
      <c r="AN140" s="142">
        <v>43962</v>
      </c>
      <c r="AO140" s="54" t="s">
        <v>63</v>
      </c>
      <c r="AP140" s="53" t="s">
        <v>56</v>
      </c>
      <c r="AQ140" s="53" t="s">
        <v>210</v>
      </c>
      <c r="AR140" s="54" t="s">
        <v>195</v>
      </c>
      <c r="AS140" s="332">
        <v>43964</v>
      </c>
      <c r="AT140" s="54" t="s">
        <v>56</v>
      </c>
      <c r="AU140" s="381"/>
      <c r="AV140" s="381"/>
      <c r="AW140" s="32"/>
      <c r="AX140" s="32"/>
      <c r="AY140" s="32"/>
      <c r="AZ140" s="32">
        <f t="shared" si="6"/>
        <v>5</v>
      </c>
    </row>
    <row r="141" spans="5:52" ht="19.95" customHeight="1">
      <c r="E141" s="32"/>
      <c r="F141" s="32"/>
      <c r="G141" s="32"/>
      <c r="H141" s="513" t="s">
        <v>658</v>
      </c>
      <c r="I141" s="392" t="s">
        <v>2055</v>
      </c>
      <c r="J141" s="392" t="s">
        <v>2792</v>
      </c>
      <c r="K141" s="32"/>
      <c r="L141" s="32"/>
      <c r="M141" s="32"/>
      <c r="N141" s="89">
        <v>15248845</v>
      </c>
      <c r="O141" s="54" t="s">
        <v>3304</v>
      </c>
      <c r="P141" s="32"/>
      <c r="Q141" s="392" t="s">
        <v>1409</v>
      </c>
      <c r="R141" s="524" t="s">
        <v>1856</v>
      </c>
      <c r="S141" s="32"/>
      <c r="T141" s="32"/>
      <c r="U141" s="32"/>
      <c r="V141" s="32"/>
      <c r="W141" s="301" t="s">
        <v>29</v>
      </c>
      <c r="X141" s="32"/>
      <c r="Y141" s="32"/>
      <c r="Z141" s="32"/>
      <c r="AA141" s="32"/>
      <c r="AB141" s="32"/>
      <c r="AC141" s="76" t="s">
        <v>141</v>
      </c>
      <c r="AD141" s="32"/>
      <c r="AE141" s="332" t="s">
        <v>208</v>
      </c>
      <c r="AF141" s="142">
        <v>43959</v>
      </c>
      <c r="AG141" s="32"/>
      <c r="AH141" s="32"/>
      <c r="AI141" s="32"/>
      <c r="AJ141" s="32"/>
      <c r="AK141" s="32"/>
      <c r="AL141" s="32"/>
      <c r="AM141" s="53" t="s">
        <v>209</v>
      </c>
      <c r="AN141" s="142">
        <v>43962</v>
      </c>
      <c r="AO141" s="54" t="s">
        <v>63</v>
      </c>
      <c r="AP141" s="53" t="s">
        <v>56</v>
      </c>
      <c r="AQ141" s="53" t="s">
        <v>210</v>
      </c>
      <c r="AR141" s="54" t="s">
        <v>195</v>
      </c>
      <c r="AS141" s="332">
        <v>43964</v>
      </c>
      <c r="AT141" s="54" t="s">
        <v>56</v>
      </c>
      <c r="AU141" s="53"/>
      <c r="AV141" s="53"/>
      <c r="AW141" s="32"/>
      <c r="AX141" s="32"/>
      <c r="AY141" s="32"/>
      <c r="AZ141" s="32">
        <f t="shared" si="6"/>
        <v>5</v>
      </c>
    </row>
    <row r="142" spans="5:52" ht="19.95" customHeight="1">
      <c r="E142" s="32"/>
      <c r="F142" s="32"/>
      <c r="G142" s="32"/>
      <c r="H142" s="513" t="s">
        <v>659</v>
      </c>
      <c r="I142" s="392" t="s">
        <v>2056</v>
      </c>
      <c r="J142" s="392" t="s">
        <v>2792</v>
      </c>
      <c r="K142" s="32"/>
      <c r="L142" s="32"/>
      <c r="M142" s="32"/>
      <c r="N142" s="89">
        <v>15248845</v>
      </c>
      <c r="O142" s="54" t="s">
        <v>3304</v>
      </c>
      <c r="P142" s="32"/>
      <c r="Q142" s="392" t="s">
        <v>1409</v>
      </c>
      <c r="R142" s="524" t="s">
        <v>1856</v>
      </c>
      <c r="S142" s="32"/>
      <c r="T142" s="32"/>
      <c r="U142" s="32"/>
      <c r="V142" s="32"/>
      <c r="W142" s="301" t="s">
        <v>29</v>
      </c>
      <c r="X142" s="32"/>
      <c r="Y142" s="32"/>
      <c r="Z142" s="32"/>
      <c r="AA142" s="32"/>
      <c r="AB142" s="32"/>
      <c r="AC142" s="76" t="s">
        <v>141</v>
      </c>
      <c r="AD142" s="32"/>
      <c r="AE142" s="332" t="s">
        <v>208</v>
      </c>
      <c r="AF142" s="142">
        <v>43959</v>
      </c>
      <c r="AG142" s="32"/>
      <c r="AH142" s="32"/>
      <c r="AI142" s="32"/>
      <c r="AJ142" s="32"/>
      <c r="AK142" s="32"/>
      <c r="AL142" s="32"/>
      <c r="AM142" s="53" t="s">
        <v>209</v>
      </c>
      <c r="AN142" s="142">
        <v>43962</v>
      </c>
      <c r="AO142" s="54" t="s">
        <v>63</v>
      </c>
      <c r="AP142" s="53" t="s">
        <v>56</v>
      </c>
      <c r="AQ142" s="53" t="s">
        <v>210</v>
      </c>
      <c r="AR142" s="54" t="s">
        <v>195</v>
      </c>
      <c r="AS142" s="332">
        <v>43964</v>
      </c>
      <c r="AT142" s="54" t="s">
        <v>56</v>
      </c>
      <c r="AU142" s="53"/>
      <c r="AV142" s="53"/>
      <c r="AW142" s="32"/>
      <c r="AX142" s="32"/>
      <c r="AY142" s="32"/>
      <c r="AZ142" s="32">
        <f t="shared" si="6"/>
        <v>5</v>
      </c>
    </row>
    <row r="143" spans="5:52" ht="19.95" customHeight="1">
      <c r="E143" s="32"/>
      <c r="F143" s="32"/>
      <c r="G143" s="32"/>
      <c r="H143" s="513" t="s">
        <v>660</v>
      </c>
      <c r="I143" s="392" t="s">
        <v>2057</v>
      </c>
      <c r="J143" s="392" t="s">
        <v>2792</v>
      </c>
      <c r="K143" s="32"/>
      <c r="L143" s="32"/>
      <c r="M143" s="32"/>
      <c r="N143" s="89">
        <v>15248845</v>
      </c>
      <c r="O143" s="54" t="s">
        <v>3304</v>
      </c>
      <c r="P143" s="32"/>
      <c r="Q143" s="392" t="s">
        <v>1409</v>
      </c>
      <c r="R143" s="524" t="s">
        <v>1856</v>
      </c>
      <c r="S143" s="32"/>
      <c r="T143" s="32"/>
      <c r="U143" s="32"/>
      <c r="V143" s="32"/>
      <c r="W143" s="301" t="s">
        <v>29</v>
      </c>
      <c r="X143" s="32"/>
      <c r="Y143" s="32"/>
      <c r="Z143" s="32"/>
      <c r="AA143" s="32"/>
      <c r="AB143" s="32"/>
      <c r="AC143" s="76" t="s">
        <v>141</v>
      </c>
      <c r="AD143" s="32"/>
      <c r="AE143" s="332" t="s">
        <v>208</v>
      </c>
      <c r="AF143" s="142">
        <v>43959</v>
      </c>
      <c r="AG143" s="32"/>
      <c r="AH143" s="32"/>
      <c r="AI143" s="32"/>
      <c r="AJ143" s="32"/>
      <c r="AK143" s="32"/>
      <c r="AL143" s="32"/>
      <c r="AM143" s="53" t="s">
        <v>209</v>
      </c>
      <c r="AN143" s="142">
        <v>43962</v>
      </c>
      <c r="AO143" s="54" t="s">
        <v>63</v>
      </c>
      <c r="AP143" s="53" t="s">
        <v>56</v>
      </c>
      <c r="AQ143" s="53" t="s">
        <v>210</v>
      </c>
      <c r="AR143" s="54" t="s">
        <v>195</v>
      </c>
      <c r="AS143" s="332">
        <v>43964</v>
      </c>
      <c r="AT143" s="54" t="s">
        <v>56</v>
      </c>
      <c r="AU143" s="53"/>
      <c r="AV143" s="53"/>
      <c r="AW143" s="32"/>
      <c r="AX143" s="32"/>
      <c r="AY143" s="32"/>
      <c r="AZ143" s="32">
        <f t="shared" si="6"/>
        <v>5</v>
      </c>
    </row>
    <row r="144" spans="5:52" ht="19.95" customHeight="1">
      <c r="E144" s="32"/>
      <c r="F144" s="32"/>
      <c r="G144" s="32"/>
      <c r="H144" s="513" t="s">
        <v>661</v>
      </c>
      <c r="I144" s="392" t="s">
        <v>2058</v>
      </c>
      <c r="J144" s="392" t="s">
        <v>2788</v>
      </c>
      <c r="K144" s="32"/>
      <c r="L144" s="32"/>
      <c r="M144" s="32"/>
      <c r="N144" s="89">
        <v>15248845</v>
      </c>
      <c r="O144" s="54" t="s">
        <v>3304</v>
      </c>
      <c r="P144" s="32"/>
      <c r="Q144" s="392" t="s">
        <v>1409</v>
      </c>
      <c r="R144" s="524" t="s">
        <v>1856</v>
      </c>
      <c r="S144" s="32"/>
      <c r="T144" s="32"/>
      <c r="U144" s="32"/>
      <c r="V144" s="32"/>
      <c r="W144" s="301" t="s">
        <v>29</v>
      </c>
      <c r="X144" s="32"/>
      <c r="Y144" s="32"/>
      <c r="Z144" s="32"/>
      <c r="AA144" s="32"/>
      <c r="AB144" s="32"/>
      <c r="AC144" s="76" t="s">
        <v>141</v>
      </c>
      <c r="AD144" s="32"/>
      <c r="AE144" s="332" t="s">
        <v>208</v>
      </c>
      <c r="AF144" s="142">
        <v>43959</v>
      </c>
      <c r="AG144" s="32"/>
      <c r="AH144" s="32"/>
      <c r="AI144" s="32"/>
      <c r="AJ144" s="32"/>
      <c r="AK144" s="32"/>
      <c r="AL144" s="32"/>
      <c r="AM144" s="53" t="s">
        <v>209</v>
      </c>
      <c r="AN144" s="142">
        <v>43962</v>
      </c>
      <c r="AO144" s="54" t="s">
        <v>63</v>
      </c>
      <c r="AP144" s="53" t="s">
        <v>56</v>
      </c>
      <c r="AQ144" s="53" t="s">
        <v>210</v>
      </c>
      <c r="AR144" s="54" t="s">
        <v>195</v>
      </c>
      <c r="AS144" s="332">
        <v>43964</v>
      </c>
      <c r="AT144" s="54" t="s">
        <v>56</v>
      </c>
      <c r="AU144" s="53"/>
      <c r="AV144" s="53"/>
      <c r="AW144" s="32"/>
      <c r="AX144" s="32"/>
      <c r="AY144" s="32"/>
      <c r="AZ144" s="32">
        <f t="shared" si="6"/>
        <v>5</v>
      </c>
    </row>
    <row r="145" spans="5:52" ht="19.95" customHeight="1">
      <c r="E145" s="32"/>
      <c r="F145" s="32"/>
      <c r="G145" s="32"/>
      <c r="H145" s="513" t="s">
        <v>662</v>
      </c>
      <c r="I145" s="392" t="s">
        <v>2059</v>
      </c>
      <c r="J145" s="392" t="s">
        <v>2792</v>
      </c>
      <c r="K145" s="32"/>
      <c r="L145" s="32"/>
      <c r="M145" s="32"/>
      <c r="N145" s="89">
        <v>15248845</v>
      </c>
      <c r="O145" s="54" t="s">
        <v>3304</v>
      </c>
      <c r="P145" s="32"/>
      <c r="Q145" s="392" t="s">
        <v>1409</v>
      </c>
      <c r="R145" s="524" t="s">
        <v>1856</v>
      </c>
      <c r="S145" s="32"/>
      <c r="T145" s="32"/>
      <c r="U145" s="32"/>
      <c r="V145" s="32"/>
      <c r="W145" s="301" t="s">
        <v>29</v>
      </c>
      <c r="X145" s="32"/>
      <c r="Y145" s="32"/>
      <c r="Z145" s="32"/>
      <c r="AA145" s="32"/>
      <c r="AB145" s="32"/>
      <c r="AC145" s="76" t="s">
        <v>141</v>
      </c>
      <c r="AD145" s="32"/>
      <c r="AE145" s="332" t="s">
        <v>208</v>
      </c>
      <c r="AF145" s="142">
        <v>43959</v>
      </c>
      <c r="AG145" s="32"/>
      <c r="AH145" s="32"/>
      <c r="AI145" s="32"/>
      <c r="AJ145" s="32"/>
      <c r="AK145" s="32"/>
      <c r="AL145" s="32"/>
      <c r="AM145" s="53" t="s">
        <v>209</v>
      </c>
      <c r="AN145" s="142">
        <v>43962</v>
      </c>
      <c r="AO145" s="54" t="s">
        <v>63</v>
      </c>
      <c r="AP145" s="53" t="s">
        <v>56</v>
      </c>
      <c r="AQ145" s="53" t="s">
        <v>210</v>
      </c>
      <c r="AR145" s="54" t="s">
        <v>195</v>
      </c>
      <c r="AS145" s="332">
        <v>43964</v>
      </c>
      <c r="AT145" s="54" t="s">
        <v>56</v>
      </c>
      <c r="AU145" s="381"/>
      <c r="AV145" s="381"/>
      <c r="AW145" s="32"/>
      <c r="AX145" s="32"/>
      <c r="AY145" s="32"/>
      <c r="AZ145" s="32">
        <f t="shared" ref="AZ145:AZ208" si="7">MONTH(AF145)</f>
        <v>5</v>
      </c>
    </row>
    <row r="146" spans="5:52" ht="19.95" customHeight="1">
      <c r="E146" s="32"/>
      <c r="F146" s="32"/>
      <c r="G146" s="32"/>
      <c r="H146" s="513" t="s">
        <v>663</v>
      </c>
      <c r="I146" s="516" t="s">
        <v>2060</v>
      </c>
      <c r="J146" s="516" t="s">
        <v>2789</v>
      </c>
      <c r="K146" s="32"/>
      <c r="L146" s="32"/>
      <c r="M146" s="32"/>
      <c r="N146" s="542">
        <v>15248845</v>
      </c>
      <c r="O146" s="54" t="s">
        <v>3304</v>
      </c>
      <c r="P146" s="32"/>
      <c r="Q146" s="516" t="s">
        <v>1409</v>
      </c>
      <c r="R146" s="527" t="s">
        <v>1856</v>
      </c>
      <c r="S146" s="32"/>
      <c r="T146" s="32"/>
      <c r="U146" s="32"/>
      <c r="V146" s="32"/>
      <c r="W146" s="301" t="s">
        <v>29</v>
      </c>
      <c r="X146" s="32"/>
      <c r="Y146" s="32"/>
      <c r="Z146" s="32"/>
      <c r="AA146" s="32"/>
      <c r="AB146" s="32"/>
      <c r="AC146" s="76" t="s">
        <v>141</v>
      </c>
      <c r="AD146" s="32"/>
      <c r="AE146" s="353" t="s">
        <v>208</v>
      </c>
      <c r="AF146" s="321">
        <v>43959</v>
      </c>
      <c r="AG146" s="32"/>
      <c r="AH146" s="32"/>
      <c r="AI146" s="32"/>
      <c r="AJ146" s="32"/>
      <c r="AK146" s="32"/>
      <c r="AL146" s="32"/>
      <c r="AM146" s="320" t="s">
        <v>209</v>
      </c>
      <c r="AN146" s="321">
        <v>43962</v>
      </c>
      <c r="AO146" s="322" t="s">
        <v>63</v>
      </c>
      <c r="AP146" s="320" t="s">
        <v>56</v>
      </c>
      <c r="AQ146" s="320" t="s">
        <v>210</v>
      </c>
      <c r="AR146" s="54" t="s">
        <v>195</v>
      </c>
      <c r="AS146" s="332">
        <v>43964</v>
      </c>
      <c r="AT146" s="54" t="s">
        <v>56</v>
      </c>
      <c r="AU146" s="320"/>
      <c r="AV146" s="320"/>
      <c r="AW146" s="32"/>
      <c r="AX146" s="32"/>
      <c r="AY146" s="32"/>
      <c r="AZ146" s="32">
        <f t="shared" si="7"/>
        <v>5</v>
      </c>
    </row>
    <row r="147" spans="5:52" ht="19.95" customHeight="1">
      <c r="E147" s="32"/>
      <c r="F147" s="32"/>
      <c r="G147" s="32"/>
      <c r="H147" s="513" t="s">
        <v>664</v>
      </c>
      <c r="I147" s="392" t="s">
        <v>2061</v>
      </c>
      <c r="J147" s="392" t="s">
        <v>2792</v>
      </c>
      <c r="K147" s="32"/>
      <c r="L147" s="32"/>
      <c r="M147" s="32"/>
      <c r="N147" s="89">
        <v>15248845</v>
      </c>
      <c r="O147" s="54" t="s">
        <v>3304</v>
      </c>
      <c r="P147" s="32"/>
      <c r="Q147" s="392" t="s">
        <v>1409</v>
      </c>
      <c r="R147" s="524" t="s">
        <v>1856</v>
      </c>
      <c r="S147" s="32"/>
      <c r="T147" s="32"/>
      <c r="U147" s="32"/>
      <c r="V147" s="32"/>
      <c r="W147" s="301" t="s">
        <v>29</v>
      </c>
      <c r="X147" s="32"/>
      <c r="Y147" s="32"/>
      <c r="Z147" s="32"/>
      <c r="AA147" s="32"/>
      <c r="AB147" s="32"/>
      <c r="AC147" s="76" t="s">
        <v>141</v>
      </c>
      <c r="AD147" s="32"/>
      <c r="AE147" s="332" t="s">
        <v>208</v>
      </c>
      <c r="AF147" s="142">
        <v>43959</v>
      </c>
      <c r="AG147" s="32"/>
      <c r="AH147" s="32"/>
      <c r="AI147" s="32"/>
      <c r="AJ147" s="32"/>
      <c r="AK147" s="32"/>
      <c r="AL147" s="32"/>
      <c r="AM147" s="53" t="s">
        <v>209</v>
      </c>
      <c r="AN147" s="142">
        <v>43962</v>
      </c>
      <c r="AO147" s="54" t="s">
        <v>63</v>
      </c>
      <c r="AP147" s="53" t="s">
        <v>56</v>
      </c>
      <c r="AQ147" s="53" t="s">
        <v>210</v>
      </c>
      <c r="AR147" s="54" t="s">
        <v>195</v>
      </c>
      <c r="AS147" s="332">
        <v>43964</v>
      </c>
      <c r="AT147" s="54" t="s">
        <v>56</v>
      </c>
      <c r="AU147" s="381"/>
      <c r="AV147" s="381"/>
      <c r="AW147" s="32"/>
      <c r="AX147" s="32"/>
      <c r="AY147" s="32"/>
      <c r="AZ147" s="32">
        <f t="shared" si="7"/>
        <v>5</v>
      </c>
    </row>
    <row r="148" spans="5:52" ht="19.95" customHeight="1">
      <c r="E148" s="32"/>
      <c r="F148" s="32"/>
      <c r="G148" s="32"/>
      <c r="H148" s="513" t="s">
        <v>665</v>
      </c>
      <c r="I148" s="392" t="s">
        <v>2062</v>
      </c>
      <c r="J148" s="392" t="s">
        <v>2788</v>
      </c>
      <c r="K148" s="32"/>
      <c r="L148" s="32"/>
      <c r="M148" s="32"/>
      <c r="N148" s="89">
        <v>15248845</v>
      </c>
      <c r="O148" s="54" t="s">
        <v>3304</v>
      </c>
      <c r="P148" s="32"/>
      <c r="Q148" s="392" t="s">
        <v>1409</v>
      </c>
      <c r="R148" s="524" t="s">
        <v>1856</v>
      </c>
      <c r="S148" s="32"/>
      <c r="T148" s="32"/>
      <c r="U148" s="32"/>
      <c r="V148" s="32"/>
      <c r="W148" s="301" t="s">
        <v>29</v>
      </c>
      <c r="X148" s="32"/>
      <c r="Y148" s="32"/>
      <c r="Z148" s="32"/>
      <c r="AA148" s="32"/>
      <c r="AB148" s="32"/>
      <c r="AC148" s="76" t="s">
        <v>141</v>
      </c>
      <c r="AD148" s="32"/>
      <c r="AE148" s="332" t="s">
        <v>208</v>
      </c>
      <c r="AF148" s="142">
        <v>43959</v>
      </c>
      <c r="AG148" s="32"/>
      <c r="AH148" s="32"/>
      <c r="AI148" s="32"/>
      <c r="AJ148" s="32"/>
      <c r="AK148" s="32"/>
      <c r="AL148" s="32"/>
      <c r="AM148" s="53" t="s">
        <v>209</v>
      </c>
      <c r="AN148" s="142">
        <v>43962</v>
      </c>
      <c r="AO148" s="54" t="s">
        <v>63</v>
      </c>
      <c r="AP148" s="53" t="s">
        <v>56</v>
      </c>
      <c r="AQ148" s="53" t="s">
        <v>210</v>
      </c>
      <c r="AR148" s="54" t="s">
        <v>195</v>
      </c>
      <c r="AS148" s="332">
        <v>43964</v>
      </c>
      <c r="AT148" s="54" t="s">
        <v>56</v>
      </c>
      <c r="AU148" s="320"/>
      <c r="AV148" s="320"/>
      <c r="AW148" s="32"/>
      <c r="AX148" s="32"/>
      <c r="AY148" s="32"/>
      <c r="AZ148" s="32">
        <f t="shared" si="7"/>
        <v>5</v>
      </c>
    </row>
    <row r="149" spans="5:52" ht="19.95" customHeight="1">
      <c r="E149" s="32"/>
      <c r="F149" s="32"/>
      <c r="G149" s="32"/>
      <c r="H149" s="513" t="s">
        <v>666</v>
      </c>
      <c r="I149" s="392" t="s">
        <v>2063</v>
      </c>
      <c r="J149" s="392" t="s">
        <v>2788</v>
      </c>
      <c r="K149" s="32"/>
      <c r="L149" s="32"/>
      <c r="M149" s="32"/>
      <c r="N149" s="89">
        <v>15248845</v>
      </c>
      <c r="O149" s="54" t="s">
        <v>3304</v>
      </c>
      <c r="P149" s="32"/>
      <c r="Q149" s="392" t="s">
        <v>1409</v>
      </c>
      <c r="R149" s="524" t="s">
        <v>1856</v>
      </c>
      <c r="S149" s="32"/>
      <c r="T149" s="32"/>
      <c r="U149" s="32"/>
      <c r="V149" s="32"/>
      <c r="W149" s="301" t="s">
        <v>29</v>
      </c>
      <c r="X149" s="32"/>
      <c r="Y149" s="32"/>
      <c r="Z149" s="32"/>
      <c r="AA149" s="32"/>
      <c r="AB149" s="32"/>
      <c r="AC149" s="76" t="s">
        <v>141</v>
      </c>
      <c r="AD149" s="32"/>
      <c r="AE149" s="332" t="s">
        <v>208</v>
      </c>
      <c r="AF149" s="142">
        <v>43959</v>
      </c>
      <c r="AG149" s="32"/>
      <c r="AH149" s="32"/>
      <c r="AI149" s="32"/>
      <c r="AJ149" s="32"/>
      <c r="AK149" s="32"/>
      <c r="AL149" s="32"/>
      <c r="AM149" s="53" t="s">
        <v>209</v>
      </c>
      <c r="AN149" s="142">
        <v>43962</v>
      </c>
      <c r="AO149" s="54" t="s">
        <v>63</v>
      </c>
      <c r="AP149" s="53" t="s">
        <v>56</v>
      </c>
      <c r="AQ149" s="53" t="s">
        <v>210</v>
      </c>
      <c r="AR149" s="54" t="s">
        <v>195</v>
      </c>
      <c r="AS149" s="332">
        <v>43964</v>
      </c>
      <c r="AT149" s="54" t="s">
        <v>56</v>
      </c>
      <c r="AU149" s="53"/>
      <c r="AV149" s="53"/>
      <c r="AW149" s="32"/>
      <c r="AX149" s="32"/>
      <c r="AY149" s="32"/>
      <c r="AZ149" s="32">
        <f t="shared" si="7"/>
        <v>5</v>
      </c>
    </row>
    <row r="150" spans="5:52" ht="19.95" customHeight="1">
      <c r="E150" s="32"/>
      <c r="F150" s="32"/>
      <c r="G150" s="32"/>
      <c r="H150" s="513" t="s">
        <v>667</v>
      </c>
      <c r="I150" s="392" t="s">
        <v>2064</v>
      </c>
      <c r="J150" s="392" t="s">
        <v>2791</v>
      </c>
      <c r="K150" s="32"/>
      <c r="L150" s="32"/>
      <c r="M150" s="32"/>
      <c r="N150" s="89">
        <v>15248845</v>
      </c>
      <c r="O150" s="54" t="s">
        <v>3304</v>
      </c>
      <c r="P150" s="32"/>
      <c r="Q150" s="392" t="s">
        <v>1409</v>
      </c>
      <c r="R150" s="524" t="s">
        <v>1856</v>
      </c>
      <c r="S150" s="32"/>
      <c r="T150" s="32"/>
      <c r="U150" s="32"/>
      <c r="V150" s="32"/>
      <c r="W150" s="301" t="s">
        <v>29</v>
      </c>
      <c r="X150" s="32"/>
      <c r="Y150" s="32"/>
      <c r="Z150" s="32"/>
      <c r="AA150" s="32"/>
      <c r="AB150" s="32"/>
      <c r="AC150" s="76" t="s">
        <v>141</v>
      </c>
      <c r="AD150" s="32"/>
      <c r="AE150" s="332" t="s">
        <v>208</v>
      </c>
      <c r="AF150" s="142">
        <v>43959</v>
      </c>
      <c r="AG150" s="32"/>
      <c r="AH150" s="32"/>
      <c r="AI150" s="32"/>
      <c r="AJ150" s="32"/>
      <c r="AK150" s="32"/>
      <c r="AL150" s="32"/>
      <c r="AM150" s="53" t="s">
        <v>209</v>
      </c>
      <c r="AN150" s="142">
        <v>43962</v>
      </c>
      <c r="AO150" s="54" t="s">
        <v>63</v>
      </c>
      <c r="AP150" s="53" t="s">
        <v>56</v>
      </c>
      <c r="AQ150" s="53" t="s">
        <v>210</v>
      </c>
      <c r="AR150" s="54" t="s">
        <v>195</v>
      </c>
      <c r="AS150" s="332">
        <v>43964</v>
      </c>
      <c r="AT150" s="54" t="s">
        <v>56</v>
      </c>
      <c r="AU150" s="53"/>
      <c r="AV150" s="53"/>
      <c r="AW150" s="32"/>
      <c r="AX150" s="32"/>
      <c r="AY150" s="32"/>
      <c r="AZ150" s="32">
        <f t="shared" si="7"/>
        <v>5</v>
      </c>
    </row>
    <row r="151" spans="5:52" ht="19.95" customHeight="1">
      <c r="E151" s="32"/>
      <c r="F151" s="32"/>
      <c r="G151" s="32"/>
      <c r="H151" s="513" t="s">
        <v>668</v>
      </c>
      <c r="I151" s="392" t="s">
        <v>2065</v>
      </c>
      <c r="J151" s="392" t="s">
        <v>2792</v>
      </c>
      <c r="K151" s="32"/>
      <c r="L151" s="32"/>
      <c r="M151" s="32"/>
      <c r="N151" s="89">
        <v>15248845</v>
      </c>
      <c r="O151" s="54" t="s">
        <v>3304</v>
      </c>
      <c r="P151" s="32"/>
      <c r="Q151" s="392" t="s">
        <v>1409</v>
      </c>
      <c r="R151" s="524" t="s">
        <v>1856</v>
      </c>
      <c r="S151" s="32"/>
      <c r="T151" s="32"/>
      <c r="U151" s="32"/>
      <c r="V151" s="32"/>
      <c r="W151" s="301" t="s">
        <v>29</v>
      </c>
      <c r="X151" s="32"/>
      <c r="Y151" s="32"/>
      <c r="Z151" s="32"/>
      <c r="AA151" s="32"/>
      <c r="AB151" s="32"/>
      <c r="AC151" s="76" t="s">
        <v>141</v>
      </c>
      <c r="AD151" s="32"/>
      <c r="AE151" s="332" t="s">
        <v>208</v>
      </c>
      <c r="AF151" s="142">
        <v>43959</v>
      </c>
      <c r="AG151" s="32"/>
      <c r="AH151" s="32"/>
      <c r="AI151" s="32"/>
      <c r="AJ151" s="32"/>
      <c r="AK151" s="32"/>
      <c r="AL151" s="32"/>
      <c r="AM151" s="53" t="s">
        <v>209</v>
      </c>
      <c r="AN151" s="142">
        <v>43962</v>
      </c>
      <c r="AO151" s="54" t="s">
        <v>63</v>
      </c>
      <c r="AP151" s="53" t="s">
        <v>56</v>
      </c>
      <c r="AQ151" s="53" t="s">
        <v>210</v>
      </c>
      <c r="AR151" s="54" t="s">
        <v>195</v>
      </c>
      <c r="AS151" s="332">
        <v>43964</v>
      </c>
      <c r="AT151" s="54" t="s">
        <v>56</v>
      </c>
      <c r="AU151" s="53"/>
      <c r="AV151" s="53"/>
      <c r="AW151" s="32"/>
      <c r="AX151" s="32"/>
      <c r="AY151" s="32"/>
      <c r="AZ151" s="32">
        <f t="shared" si="7"/>
        <v>5</v>
      </c>
    </row>
    <row r="152" spans="5:52" ht="19.95" customHeight="1">
      <c r="E152" s="32"/>
      <c r="F152" s="32"/>
      <c r="G152" s="32"/>
      <c r="H152" s="513" t="s">
        <v>669</v>
      </c>
      <c r="I152" s="392" t="s">
        <v>2066</v>
      </c>
      <c r="J152" s="392" t="s">
        <v>2792</v>
      </c>
      <c r="K152" s="32"/>
      <c r="L152" s="32"/>
      <c r="M152" s="32"/>
      <c r="N152" s="89">
        <v>15248845</v>
      </c>
      <c r="O152" s="54" t="s">
        <v>3304</v>
      </c>
      <c r="P152" s="32"/>
      <c r="Q152" s="392" t="s">
        <v>1409</v>
      </c>
      <c r="R152" s="524" t="s">
        <v>1856</v>
      </c>
      <c r="S152" s="32"/>
      <c r="T152" s="32"/>
      <c r="U152" s="32"/>
      <c r="V152" s="32"/>
      <c r="W152" s="301" t="s">
        <v>29</v>
      </c>
      <c r="X152" s="32"/>
      <c r="Y152" s="32"/>
      <c r="Z152" s="32"/>
      <c r="AA152" s="32"/>
      <c r="AB152" s="32"/>
      <c r="AC152" s="76" t="s">
        <v>141</v>
      </c>
      <c r="AD152" s="32"/>
      <c r="AE152" s="332" t="s">
        <v>208</v>
      </c>
      <c r="AF152" s="142">
        <v>43959</v>
      </c>
      <c r="AG152" s="32"/>
      <c r="AH152" s="32"/>
      <c r="AI152" s="32"/>
      <c r="AJ152" s="32"/>
      <c r="AK152" s="32"/>
      <c r="AL152" s="32"/>
      <c r="AM152" s="53" t="s">
        <v>209</v>
      </c>
      <c r="AN152" s="142">
        <v>43962</v>
      </c>
      <c r="AO152" s="54" t="s">
        <v>63</v>
      </c>
      <c r="AP152" s="53" t="s">
        <v>56</v>
      </c>
      <c r="AQ152" s="53" t="s">
        <v>210</v>
      </c>
      <c r="AR152" s="54" t="s">
        <v>195</v>
      </c>
      <c r="AS152" s="332">
        <v>43964</v>
      </c>
      <c r="AT152" s="54" t="s">
        <v>56</v>
      </c>
      <c r="AU152" s="53"/>
      <c r="AV152" s="53"/>
      <c r="AW152" s="32"/>
      <c r="AX152" s="32"/>
      <c r="AY152" s="32"/>
      <c r="AZ152" s="32">
        <f t="shared" si="7"/>
        <v>5</v>
      </c>
    </row>
    <row r="153" spans="5:52" ht="19.95" customHeight="1">
      <c r="E153" s="32"/>
      <c r="F153" s="32"/>
      <c r="G153" s="32"/>
      <c r="H153" s="513" t="s">
        <v>670</v>
      </c>
      <c r="I153" s="392" t="s">
        <v>2067</v>
      </c>
      <c r="J153" s="392" t="s">
        <v>2792</v>
      </c>
      <c r="K153" s="32"/>
      <c r="L153" s="32"/>
      <c r="M153" s="32"/>
      <c r="N153" s="89">
        <v>15248845</v>
      </c>
      <c r="O153" s="54" t="s">
        <v>3304</v>
      </c>
      <c r="P153" s="32"/>
      <c r="Q153" s="392" t="s">
        <v>1409</v>
      </c>
      <c r="R153" s="524" t="s">
        <v>1856</v>
      </c>
      <c r="S153" s="32"/>
      <c r="T153" s="32"/>
      <c r="U153" s="32"/>
      <c r="V153" s="32"/>
      <c r="W153" s="301" t="s">
        <v>29</v>
      </c>
      <c r="X153" s="32"/>
      <c r="Y153" s="32"/>
      <c r="Z153" s="32"/>
      <c r="AA153" s="32"/>
      <c r="AB153" s="32"/>
      <c r="AC153" s="76" t="s">
        <v>141</v>
      </c>
      <c r="AD153" s="32"/>
      <c r="AE153" s="332" t="s">
        <v>208</v>
      </c>
      <c r="AF153" s="142">
        <v>43959</v>
      </c>
      <c r="AG153" s="32"/>
      <c r="AH153" s="32"/>
      <c r="AI153" s="32"/>
      <c r="AJ153" s="32"/>
      <c r="AK153" s="32"/>
      <c r="AL153" s="32"/>
      <c r="AM153" s="53" t="s">
        <v>209</v>
      </c>
      <c r="AN153" s="142">
        <v>43962</v>
      </c>
      <c r="AO153" s="54" t="s">
        <v>63</v>
      </c>
      <c r="AP153" s="53" t="s">
        <v>56</v>
      </c>
      <c r="AQ153" s="53" t="s">
        <v>210</v>
      </c>
      <c r="AR153" s="54" t="s">
        <v>195</v>
      </c>
      <c r="AS153" s="332">
        <v>43964</v>
      </c>
      <c r="AT153" s="54" t="s">
        <v>56</v>
      </c>
      <c r="AU153" s="53"/>
      <c r="AV153" s="53"/>
      <c r="AW153" s="32"/>
      <c r="AX153" s="32"/>
      <c r="AY153" s="32"/>
      <c r="AZ153" s="32">
        <f t="shared" si="7"/>
        <v>5</v>
      </c>
    </row>
    <row r="154" spans="5:52" ht="19.95" customHeight="1">
      <c r="E154" s="32"/>
      <c r="F154" s="32"/>
      <c r="G154" s="32"/>
      <c r="H154" s="513" t="s">
        <v>671</v>
      </c>
      <c r="I154" s="392" t="s">
        <v>2068</v>
      </c>
      <c r="J154" s="392" t="s">
        <v>2792</v>
      </c>
      <c r="K154" s="32"/>
      <c r="L154" s="32"/>
      <c r="M154" s="32"/>
      <c r="N154" s="89">
        <v>15248845</v>
      </c>
      <c r="O154" s="54" t="s">
        <v>3304</v>
      </c>
      <c r="P154" s="32"/>
      <c r="Q154" s="392" t="s">
        <v>1409</v>
      </c>
      <c r="R154" s="524" t="s">
        <v>1856</v>
      </c>
      <c r="S154" s="32"/>
      <c r="T154" s="32"/>
      <c r="U154" s="32"/>
      <c r="V154" s="32"/>
      <c r="W154" s="301" t="s">
        <v>29</v>
      </c>
      <c r="X154" s="32"/>
      <c r="Y154" s="32"/>
      <c r="Z154" s="32"/>
      <c r="AA154" s="32"/>
      <c r="AB154" s="32"/>
      <c r="AC154" s="76" t="s">
        <v>141</v>
      </c>
      <c r="AD154" s="32"/>
      <c r="AE154" s="332" t="s">
        <v>208</v>
      </c>
      <c r="AF154" s="142">
        <v>43959</v>
      </c>
      <c r="AG154" s="32"/>
      <c r="AH154" s="32"/>
      <c r="AI154" s="32"/>
      <c r="AJ154" s="32"/>
      <c r="AK154" s="32"/>
      <c r="AL154" s="32"/>
      <c r="AM154" s="53" t="s">
        <v>209</v>
      </c>
      <c r="AN154" s="142">
        <v>43962</v>
      </c>
      <c r="AO154" s="54" t="s">
        <v>63</v>
      </c>
      <c r="AP154" s="53" t="s">
        <v>56</v>
      </c>
      <c r="AQ154" s="53" t="s">
        <v>210</v>
      </c>
      <c r="AR154" s="54" t="s">
        <v>195</v>
      </c>
      <c r="AS154" s="332">
        <v>43964</v>
      </c>
      <c r="AT154" s="54" t="s">
        <v>56</v>
      </c>
      <c r="AU154" s="53"/>
      <c r="AV154" s="53"/>
      <c r="AW154" s="32"/>
      <c r="AX154" s="32"/>
      <c r="AY154" s="32"/>
      <c r="AZ154" s="32">
        <f t="shared" si="7"/>
        <v>5</v>
      </c>
    </row>
    <row r="155" spans="5:52" ht="19.95" customHeight="1">
      <c r="E155" s="32"/>
      <c r="F155" s="32"/>
      <c r="G155" s="32"/>
      <c r="H155" s="513" t="s">
        <v>672</v>
      </c>
      <c r="I155" s="392" t="s">
        <v>2069</v>
      </c>
      <c r="J155" s="392" t="s">
        <v>2793</v>
      </c>
      <c r="K155" s="32"/>
      <c r="L155" s="32"/>
      <c r="M155" s="32"/>
      <c r="N155" s="89">
        <v>15248845</v>
      </c>
      <c r="O155" s="54" t="s">
        <v>3304</v>
      </c>
      <c r="P155" s="32"/>
      <c r="Q155" s="392" t="s">
        <v>1409</v>
      </c>
      <c r="R155" s="524" t="s">
        <v>1856</v>
      </c>
      <c r="S155" s="32"/>
      <c r="T155" s="32"/>
      <c r="U155" s="32"/>
      <c r="V155" s="32"/>
      <c r="W155" s="301" t="s">
        <v>29</v>
      </c>
      <c r="X155" s="32"/>
      <c r="Y155" s="32"/>
      <c r="Z155" s="32"/>
      <c r="AA155" s="32"/>
      <c r="AB155" s="32"/>
      <c r="AC155" s="76" t="s">
        <v>141</v>
      </c>
      <c r="AD155" s="32"/>
      <c r="AE155" s="332" t="s">
        <v>208</v>
      </c>
      <c r="AF155" s="142">
        <v>43948</v>
      </c>
      <c r="AG155" s="32"/>
      <c r="AH155" s="32"/>
      <c r="AI155" s="32"/>
      <c r="AJ155" s="32"/>
      <c r="AK155" s="32"/>
      <c r="AL155" s="32"/>
      <c r="AM155" s="53" t="s">
        <v>195</v>
      </c>
      <c r="AN155" s="142">
        <v>43958</v>
      </c>
      <c r="AO155" s="54" t="s">
        <v>63</v>
      </c>
      <c r="AP155" s="53" t="s">
        <v>56</v>
      </c>
      <c r="AQ155" s="53" t="s">
        <v>233</v>
      </c>
      <c r="AR155" s="54" t="s">
        <v>195</v>
      </c>
      <c r="AS155" s="332">
        <v>43964</v>
      </c>
      <c r="AT155" s="54" t="s">
        <v>56</v>
      </c>
      <c r="AU155" s="53"/>
      <c r="AV155" s="53"/>
      <c r="AW155" s="32"/>
      <c r="AX155" s="32"/>
      <c r="AY155" s="32"/>
      <c r="AZ155" s="32">
        <f t="shared" si="7"/>
        <v>4</v>
      </c>
    </row>
    <row r="156" spans="5:52" ht="19.95" customHeight="1">
      <c r="E156" s="32"/>
      <c r="F156" s="32"/>
      <c r="G156" s="32"/>
      <c r="H156" s="513" t="s">
        <v>673</v>
      </c>
      <c r="I156" s="516" t="s">
        <v>2070</v>
      </c>
      <c r="J156" s="516" t="s">
        <v>2794</v>
      </c>
      <c r="K156" s="32"/>
      <c r="L156" s="32"/>
      <c r="M156" s="32"/>
      <c r="N156" s="542">
        <v>15248845</v>
      </c>
      <c r="O156" s="54" t="s">
        <v>3304</v>
      </c>
      <c r="P156" s="32"/>
      <c r="Q156" s="516" t="s">
        <v>1409</v>
      </c>
      <c r="R156" s="527" t="s">
        <v>1856</v>
      </c>
      <c r="S156" s="32"/>
      <c r="T156" s="32"/>
      <c r="U156" s="32"/>
      <c r="V156" s="32"/>
      <c r="W156" s="301" t="s">
        <v>29</v>
      </c>
      <c r="X156" s="32"/>
      <c r="Y156" s="32"/>
      <c r="Z156" s="32"/>
      <c r="AA156" s="32"/>
      <c r="AB156" s="32"/>
      <c r="AC156" s="76" t="s">
        <v>141</v>
      </c>
      <c r="AD156" s="32"/>
      <c r="AE156" s="353" t="s">
        <v>208</v>
      </c>
      <c r="AF156" s="321">
        <v>43948</v>
      </c>
      <c r="AG156" s="32"/>
      <c r="AH156" s="32"/>
      <c r="AI156" s="32"/>
      <c r="AJ156" s="32"/>
      <c r="AK156" s="32"/>
      <c r="AL156" s="32"/>
      <c r="AM156" s="320" t="s">
        <v>195</v>
      </c>
      <c r="AN156" s="321">
        <v>43958</v>
      </c>
      <c r="AO156" s="54" t="s">
        <v>63</v>
      </c>
      <c r="AP156" s="53" t="s">
        <v>56</v>
      </c>
      <c r="AQ156" s="320" t="s">
        <v>233</v>
      </c>
      <c r="AR156" s="54" t="s">
        <v>195</v>
      </c>
      <c r="AS156" s="332">
        <v>43964</v>
      </c>
      <c r="AT156" s="54" t="s">
        <v>56</v>
      </c>
      <c r="AU156" s="320"/>
      <c r="AV156" s="320"/>
      <c r="AW156" s="32"/>
      <c r="AX156" s="32"/>
      <c r="AY156" s="32"/>
      <c r="AZ156" s="32">
        <f t="shared" si="7"/>
        <v>4</v>
      </c>
    </row>
    <row r="157" spans="5:52" ht="19.95" customHeight="1">
      <c r="E157" s="32"/>
      <c r="F157" s="32"/>
      <c r="G157" s="32"/>
      <c r="H157" s="513" t="s">
        <v>674</v>
      </c>
      <c r="I157" s="392" t="s">
        <v>2071</v>
      </c>
      <c r="J157" s="392" t="s">
        <v>2792</v>
      </c>
      <c r="K157" s="32"/>
      <c r="L157" s="32"/>
      <c r="M157" s="32"/>
      <c r="N157" s="89">
        <v>15248845</v>
      </c>
      <c r="O157" s="54" t="s">
        <v>3304</v>
      </c>
      <c r="P157" s="32"/>
      <c r="Q157" s="392" t="s">
        <v>1409</v>
      </c>
      <c r="R157" s="524" t="s">
        <v>1856</v>
      </c>
      <c r="S157" s="32"/>
      <c r="T157" s="32"/>
      <c r="U157" s="32"/>
      <c r="V157" s="32"/>
      <c r="W157" s="301" t="s">
        <v>29</v>
      </c>
      <c r="X157" s="32"/>
      <c r="Y157" s="32"/>
      <c r="Z157" s="32"/>
      <c r="AA157" s="32"/>
      <c r="AB157" s="32"/>
      <c r="AC157" s="76" t="s">
        <v>141</v>
      </c>
      <c r="AD157" s="32"/>
      <c r="AE157" s="332" t="s">
        <v>208</v>
      </c>
      <c r="AF157" s="142">
        <v>43959</v>
      </c>
      <c r="AG157" s="32"/>
      <c r="AH157" s="32"/>
      <c r="AI157" s="32"/>
      <c r="AJ157" s="32"/>
      <c r="AK157" s="32"/>
      <c r="AL157" s="32"/>
      <c r="AM157" s="53" t="s">
        <v>209</v>
      </c>
      <c r="AN157" s="142">
        <v>43962</v>
      </c>
      <c r="AO157" s="54" t="s">
        <v>63</v>
      </c>
      <c r="AP157" s="53" t="s">
        <v>56</v>
      </c>
      <c r="AQ157" s="53" t="s">
        <v>210</v>
      </c>
      <c r="AR157" s="54" t="s">
        <v>195</v>
      </c>
      <c r="AS157" s="332">
        <v>43964</v>
      </c>
      <c r="AT157" s="54" t="s">
        <v>56</v>
      </c>
      <c r="AU157" s="53"/>
      <c r="AV157" s="53"/>
      <c r="AW157" s="32"/>
      <c r="AX157" s="32"/>
      <c r="AY157" s="32"/>
      <c r="AZ157" s="32">
        <f t="shared" si="7"/>
        <v>5</v>
      </c>
    </row>
    <row r="158" spans="5:52" ht="19.95" customHeight="1">
      <c r="E158" s="32"/>
      <c r="F158" s="32"/>
      <c r="G158" s="32"/>
      <c r="H158" s="513" t="s">
        <v>675</v>
      </c>
      <c r="I158" s="392" t="s">
        <v>2072</v>
      </c>
      <c r="J158" s="392" t="s">
        <v>2795</v>
      </c>
      <c r="K158" s="32"/>
      <c r="L158" s="32"/>
      <c r="M158" s="32"/>
      <c r="N158" s="89">
        <v>15248845</v>
      </c>
      <c r="O158" s="54" t="s">
        <v>3304</v>
      </c>
      <c r="P158" s="32"/>
      <c r="Q158" s="392" t="s">
        <v>1409</v>
      </c>
      <c r="R158" s="524" t="s">
        <v>1856</v>
      </c>
      <c r="S158" s="32"/>
      <c r="T158" s="32"/>
      <c r="U158" s="32"/>
      <c r="V158" s="32"/>
      <c r="W158" s="301" t="s">
        <v>29</v>
      </c>
      <c r="X158" s="32"/>
      <c r="Y158" s="32"/>
      <c r="Z158" s="32"/>
      <c r="AA158" s="32"/>
      <c r="AB158" s="32"/>
      <c r="AC158" s="76" t="s">
        <v>141</v>
      </c>
      <c r="AD158" s="32"/>
      <c r="AE158" s="332" t="s">
        <v>208</v>
      </c>
      <c r="AF158" s="142">
        <v>43959</v>
      </c>
      <c r="AG158" s="32"/>
      <c r="AH158" s="32"/>
      <c r="AI158" s="32"/>
      <c r="AJ158" s="32"/>
      <c r="AK158" s="32"/>
      <c r="AL158" s="32"/>
      <c r="AM158" s="53" t="s">
        <v>209</v>
      </c>
      <c r="AN158" s="142">
        <v>43962</v>
      </c>
      <c r="AO158" s="54" t="s">
        <v>63</v>
      </c>
      <c r="AP158" s="53" t="s">
        <v>56</v>
      </c>
      <c r="AQ158" s="53" t="s">
        <v>210</v>
      </c>
      <c r="AR158" s="54" t="s">
        <v>195</v>
      </c>
      <c r="AS158" s="332">
        <v>43964</v>
      </c>
      <c r="AT158" s="54" t="s">
        <v>56</v>
      </c>
      <c r="AU158" s="53"/>
      <c r="AV158" s="53"/>
      <c r="AW158" s="32"/>
      <c r="AX158" s="32"/>
      <c r="AY158" s="32"/>
      <c r="AZ158" s="32">
        <f t="shared" si="7"/>
        <v>5</v>
      </c>
    </row>
    <row r="159" spans="5:52" ht="19.95" customHeight="1">
      <c r="E159" s="32"/>
      <c r="F159" s="32"/>
      <c r="G159" s="32"/>
      <c r="H159" s="513" t="s">
        <v>676</v>
      </c>
      <c r="I159" s="392" t="s">
        <v>2073</v>
      </c>
      <c r="J159" s="392" t="s">
        <v>2796</v>
      </c>
      <c r="K159" s="32"/>
      <c r="L159" s="32"/>
      <c r="M159" s="32"/>
      <c r="N159" s="89">
        <v>15248845</v>
      </c>
      <c r="O159" s="54" t="s">
        <v>3304</v>
      </c>
      <c r="P159" s="32"/>
      <c r="Q159" s="392" t="s">
        <v>1409</v>
      </c>
      <c r="R159" s="524" t="s">
        <v>1856</v>
      </c>
      <c r="S159" s="32"/>
      <c r="T159" s="32"/>
      <c r="U159" s="32"/>
      <c r="V159" s="32"/>
      <c r="W159" s="301" t="s">
        <v>29</v>
      </c>
      <c r="X159" s="32"/>
      <c r="Y159" s="32"/>
      <c r="Z159" s="32"/>
      <c r="AA159" s="32"/>
      <c r="AB159" s="32"/>
      <c r="AC159" s="76" t="s">
        <v>141</v>
      </c>
      <c r="AD159" s="32"/>
      <c r="AE159" s="332" t="s">
        <v>208</v>
      </c>
      <c r="AF159" s="142">
        <v>43959</v>
      </c>
      <c r="AG159" s="32"/>
      <c r="AH159" s="32"/>
      <c r="AI159" s="32"/>
      <c r="AJ159" s="32"/>
      <c r="AK159" s="32"/>
      <c r="AL159" s="32"/>
      <c r="AM159" s="53" t="s">
        <v>209</v>
      </c>
      <c r="AN159" s="142">
        <v>43962</v>
      </c>
      <c r="AO159" s="54" t="s">
        <v>63</v>
      </c>
      <c r="AP159" s="53" t="s">
        <v>56</v>
      </c>
      <c r="AQ159" s="53" t="s">
        <v>210</v>
      </c>
      <c r="AR159" s="54" t="s">
        <v>195</v>
      </c>
      <c r="AS159" s="332">
        <v>43964</v>
      </c>
      <c r="AT159" s="54" t="s">
        <v>56</v>
      </c>
      <c r="AU159" s="53"/>
      <c r="AV159" s="53"/>
      <c r="AW159" s="32"/>
      <c r="AX159" s="32"/>
      <c r="AY159" s="32"/>
      <c r="AZ159" s="32">
        <f t="shared" si="7"/>
        <v>5</v>
      </c>
    </row>
    <row r="160" spans="5:52" ht="19.95" customHeight="1">
      <c r="E160" s="32"/>
      <c r="F160" s="32"/>
      <c r="G160" s="32"/>
      <c r="H160" s="513" t="s">
        <v>677</v>
      </c>
      <c r="I160" s="392" t="s">
        <v>2074</v>
      </c>
      <c r="J160" s="392" t="s">
        <v>2797</v>
      </c>
      <c r="K160" s="32"/>
      <c r="L160" s="32"/>
      <c r="M160" s="32"/>
      <c r="N160" s="89">
        <v>15248845</v>
      </c>
      <c r="O160" s="54" t="s">
        <v>3304</v>
      </c>
      <c r="P160" s="32"/>
      <c r="Q160" s="392" t="s">
        <v>1409</v>
      </c>
      <c r="R160" s="524" t="s">
        <v>1856</v>
      </c>
      <c r="S160" s="32"/>
      <c r="T160" s="32"/>
      <c r="U160" s="32"/>
      <c r="V160" s="32"/>
      <c r="W160" s="301" t="s">
        <v>29</v>
      </c>
      <c r="X160" s="32"/>
      <c r="Y160" s="32"/>
      <c r="Z160" s="32"/>
      <c r="AA160" s="32"/>
      <c r="AB160" s="32"/>
      <c r="AC160" s="76" t="s">
        <v>141</v>
      </c>
      <c r="AD160" s="32"/>
      <c r="AE160" s="332" t="s">
        <v>208</v>
      </c>
      <c r="AF160" s="142">
        <v>43959</v>
      </c>
      <c r="AG160" s="32"/>
      <c r="AH160" s="32"/>
      <c r="AI160" s="32"/>
      <c r="AJ160" s="32"/>
      <c r="AK160" s="32"/>
      <c r="AL160" s="32"/>
      <c r="AM160" s="53" t="s">
        <v>209</v>
      </c>
      <c r="AN160" s="142">
        <v>43962</v>
      </c>
      <c r="AO160" s="54" t="s">
        <v>63</v>
      </c>
      <c r="AP160" s="53" t="s">
        <v>56</v>
      </c>
      <c r="AQ160" s="53" t="s">
        <v>210</v>
      </c>
      <c r="AR160" s="54" t="s">
        <v>195</v>
      </c>
      <c r="AS160" s="332">
        <v>43964</v>
      </c>
      <c r="AT160" s="54" t="s">
        <v>56</v>
      </c>
      <c r="AU160" s="53"/>
      <c r="AV160" s="53"/>
      <c r="AW160" s="32"/>
      <c r="AX160" s="32"/>
      <c r="AY160" s="32"/>
      <c r="AZ160" s="32">
        <f t="shared" si="7"/>
        <v>5</v>
      </c>
    </row>
    <row r="161" spans="5:52" ht="19.95" customHeight="1">
      <c r="E161" s="32"/>
      <c r="F161" s="32"/>
      <c r="G161" s="32"/>
      <c r="H161" s="513" t="s">
        <v>678</v>
      </c>
      <c r="I161" s="392" t="s">
        <v>2075</v>
      </c>
      <c r="J161" s="392" t="s">
        <v>2798</v>
      </c>
      <c r="K161" s="32"/>
      <c r="L161" s="32"/>
      <c r="M161" s="32"/>
      <c r="N161" s="89">
        <v>15248845</v>
      </c>
      <c r="O161" s="54" t="s">
        <v>3304</v>
      </c>
      <c r="P161" s="32"/>
      <c r="Q161" s="392" t="s">
        <v>1409</v>
      </c>
      <c r="R161" s="524" t="s">
        <v>1856</v>
      </c>
      <c r="S161" s="32"/>
      <c r="T161" s="32"/>
      <c r="U161" s="32"/>
      <c r="V161" s="32"/>
      <c r="W161" s="301" t="s">
        <v>29</v>
      </c>
      <c r="X161" s="32"/>
      <c r="Y161" s="32"/>
      <c r="Z161" s="32"/>
      <c r="AA161" s="32"/>
      <c r="AB161" s="32"/>
      <c r="AC161" s="76" t="s">
        <v>141</v>
      </c>
      <c r="AD161" s="32"/>
      <c r="AE161" s="332" t="s">
        <v>208</v>
      </c>
      <c r="AF161" s="142">
        <v>43959</v>
      </c>
      <c r="AG161" s="32"/>
      <c r="AH161" s="32"/>
      <c r="AI161" s="32"/>
      <c r="AJ161" s="32"/>
      <c r="AK161" s="32"/>
      <c r="AL161" s="32"/>
      <c r="AM161" s="53" t="s">
        <v>209</v>
      </c>
      <c r="AN161" s="142">
        <v>43962</v>
      </c>
      <c r="AO161" s="54" t="s">
        <v>63</v>
      </c>
      <c r="AP161" s="53" t="s">
        <v>56</v>
      </c>
      <c r="AQ161" s="53" t="s">
        <v>210</v>
      </c>
      <c r="AR161" s="54" t="s">
        <v>195</v>
      </c>
      <c r="AS161" s="332">
        <v>43964</v>
      </c>
      <c r="AT161" s="54" t="s">
        <v>56</v>
      </c>
      <c r="AU161" s="53"/>
      <c r="AV161" s="53"/>
      <c r="AW161" s="32"/>
      <c r="AX161" s="32"/>
      <c r="AY161" s="32"/>
      <c r="AZ161" s="32">
        <f t="shared" si="7"/>
        <v>5</v>
      </c>
    </row>
    <row r="162" spans="5:52" ht="19.95" customHeight="1">
      <c r="E162" s="32"/>
      <c r="F162" s="32"/>
      <c r="G162" s="32"/>
      <c r="H162" s="513" t="s">
        <v>679</v>
      </c>
      <c r="I162" s="392" t="s">
        <v>2076</v>
      </c>
      <c r="J162" s="392" t="s">
        <v>2799</v>
      </c>
      <c r="K162" s="32"/>
      <c r="L162" s="32"/>
      <c r="M162" s="32"/>
      <c r="N162" s="89">
        <v>15248845</v>
      </c>
      <c r="O162" s="54" t="s">
        <v>3304</v>
      </c>
      <c r="P162" s="32"/>
      <c r="Q162" s="392" t="s">
        <v>1409</v>
      </c>
      <c r="R162" s="524" t="s">
        <v>1856</v>
      </c>
      <c r="S162" s="32"/>
      <c r="T162" s="32"/>
      <c r="U162" s="32"/>
      <c r="V162" s="32"/>
      <c r="W162" s="301" t="s">
        <v>29</v>
      </c>
      <c r="X162" s="32"/>
      <c r="Y162" s="32"/>
      <c r="Z162" s="32"/>
      <c r="AA162" s="32"/>
      <c r="AB162" s="32"/>
      <c r="AC162" s="76" t="s">
        <v>141</v>
      </c>
      <c r="AD162" s="32"/>
      <c r="AE162" s="332" t="s">
        <v>208</v>
      </c>
      <c r="AF162" s="142">
        <v>43959</v>
      </c>
      <c r="AG162" s="32"/>
      <c r="AH162" s="32"/>
      <c r="AI162" s="32"/>
      <c r="AJ162" s="32"/>
      <c r="AK162" s="32"/>
      <c r="AL162" s="32"/>
      <c r="AM162" s="53" t="s">
        <v>209</v>
      </c>
      <c r="AN162" s="142">
        <v>43962</v>
      </c>
      <c r="AO162" s="54" t="s">
        <v>63</v>
      </c>
      <c r="AP162" s="53" t="s">
        <v>56</v>
      </c>
      <c r="AQ162" s="53" t="s">
        <v>210</v>
      </c>
      <c r="AR162" s="54" t="s">
        <v>195</v>
      </c>
      <c r="AS162" s="332">
        <v>43964</v>
      </c>
      <c r="AT162" s="54" t="s">
        <v>56</v>
      </c>
      <c r="AU162" s="53"/>
      <c r="AV162" s="53"/>
      <c r="AW162" s="32"/>
      <c r="AX162" s="32"/>
      <c r="AY162" s="32"/>
      <c r="AZ162" s="32">
        <f t="shared" si="7"/>
        <v>5</v>
      </c>
    </row>
    <row r="163" spans="5:52" ht="19.95" customHeight="1">
      <c r="E163" s="32"/>
      <c r="F163" s="32"/>
      <c r="G163" s="32"/>
      <c r="H163" s="513" t="s">
        <v>680</v>
      </c>
      <c r="I163" s="392" t="s">
        <v>2077</v>
      </c>
      <c r="J163" s="392" t="s">
        <v>2792</v>
      </c>
      <c r="K163" s="32"/>
      <c r="L163" s="32"/>
      <c r="M163" s="32"/>
      <c r="N163" s="89">
        <v>15248845</v>
      </c>
      <c r="O163" s="54" t="s">
        <v>3304</v>
      </c>
      <c r="P163" s="32"/>
      <c r="Q163" s="392" t="s">
        <v>1409</v>
      </c>
      <c r="R163" s="524" t="s">
        <v>1856</v>
      </c>
      <c r="S163" s="32"/>
      <c r="T163" s="32"/>
      <c r="U163" s="32"/>
      <c r="V163" s="32"/>
      <c r="W163" s="301" t="s">
        <v>29</v>
      </c>
      <c r="X163" s="32"/>
      <c r="Y163" s="32"/>
      <c r="Z163" s="32"/>
      <c r="AA163" s="32"/>
      <c r="AB163" s="32"/>
      <c r="AC163" s="76" t="s">
        <v>141</v>
      </c>
      <c r="AD163" s="32"/>
      <c r="AE163" s="332" t="s">
        <v>208</v>
      </c>
      <c r="AF163" s="142">
        <v>43959</v>
      </c>
      <c r="AG163" s="32"/>
      <c r="AH163" s="32"/>
      <c r="AI163" s="32"/>
      <c r="AJ163" s="32"/>
      <c r="AK163" s="32"/>
      <c r="AL163" s="32"/>
      <c r="AM163" s="53" t="s">
        <v>209</v>
      </c>
      <c r="AN163" s="142">
        <v>43962</v>
      </c>
      <c r="AO163" s="54" t="s">
        <v>63</v>
      </c>
      <c r="AP163" s="53" t="s">
        <v>56</v>
      </c>
      <c r="AQ163" s="53" t="s">
        <v>210</v>
      </c>
      <c r="AR163" s="54" t="s">
        <v>195</v>
      </c>
      <c r="AS163" s="332">
        <v>43964</v>
      </c>
      <c r="AT163" s="54" t="s">
        <v>56</v>
      </c>
      <c r="AU163" s="53"/>
      <c r="AV163" s="53"/>
      <c r="AW163" s="32"/>
      <c r="AX163" s="32"/>
      <c r="AY163" s="32"/>
      <c r="AZ163" s="32">
        <f t="shared" si="7"/>
        <v>5</v>
      </c>
    </row>
    <row r="164" spans="5:52" ht="19.95" customHeight="1">
      <c r="E164" s="32"/>
      <c r="F164" s="32"/>
      <c r="G164" s="32"/>
      <c r="H164" s="513" t="s">
        <v>681</v>
      </c>
      <c r="I164" s="392" t="s">
        <v>2078</v>
      </c>
      <c r="J164" s="392" t="s">
        <v>2800</v>
      </c>
      <c r="K164" s="32"/>
      <c r="L164" s="32"/>
      <c r="M164" s="32"/>
      <c r="N164" s="89">
        <v>15248845</v>
      </c>
      <c r="O164" s="54" t="s">
        <v>3304</v>
      </c>
      <c r="P164" s="32"/>
      <c r="Q164" s="392" t="s">
        <v>1409</v>
      </c>
      <c r="R164" s="524" t="s">
        <v>1856</v>
      </c>
      <c r="S164" s="32"/>
      <c r="T164" s="32"/>
      <c r="U164" s="32"/>
      <c r="V164" s="32"/>
      <c r="W164" s="301" t="s">
        <v>29</v>
      </c>
      <c r="X164" s="32"/>
      <c r="Y164" s="32"/>
      <c r="Z164" s="32"/>
      <c r="AA164" s="32"/>
      <c r="AB164" s="32"/>
      <c r="AC164" s="76" t="s">
        <v>141</v>
      </c>
      <c r="AD164" s="32"/>
      <c r="AE164" s="332" t="s">
        <v>208</v>
      </c>
      <c r="AF164" s="142">
        <v>43959</v>
      </c>
      <c r="AG164" s="32"/>
      <c r="AH164" s="32"/>
      <c r="AI164" s="32"/>
      <c r="AJ164" s="32"/>
      <c r="AK164" s="32"/>
      <c r="AL164" s="32"/>
      <c r="AM164" s="53" t="s">
        <v>209</v>
      </c>
      <c r="AN164" s="142">
        <v>43962</v>
      </c>
      <c r="AO164" s="54" t="s">
        <v>63</v>
      </c>
      <c r="AP164" s="53" t="s">
        <v>56</v>
      </c>
      <c r="AQ164" s="53" t="s">
        <v>210</v>
      </c>
      <c r="AR164" s="54" t="s">
        <v>195</v>
      </c>
      <c r="AS164" s="332">
        <v>43964</v>
      </c>
      <c r="AT164" s="54" t="s">
        <v>56</v>
      </c>
      <c r="AU164" s="53"/>
      <c r="AV164" s="53"/>
      <c r="AW164" s="32"/>
      <c r="AX164" s="32"/>
      <c r="AY164" s="32"/>
      <c r="AZ164" s="32">
        <f t="shared" si="7"/>
        <v>5</v>
      </c>
    </row>
    <row r="165" spans="5:52" ht="19.95" customHeight="1">
      <c r="E165" s="32"/>
      <c r="F165" s="32"/>
      <c r="G165" s="32"/>
      <c r="H165" s="513" t="s">
        <v>682</v>
      </c>
      <c r="I165" s="392" t="s">
        <v>2079</v>
      </c>
      <c r="J165" s="392" t="s">
        <v>2801</v>
      </c>
      <c r="K165" s="32"/>
      <c r="L165" s="32"/>
      <c r="M165" s="32"/>
      <c r="N165" s="89">
        <v>15248845</v>
      </c>
      <c r="O165" s="54" t="s">
        <v>3304</v>
      </c>
      <c r="P165" s="32"/>
      <c r="Q165" s="392" t="s">
        <v>1409</v>
      </c>
      <c r="R165" s="524" t="s">
        <v>1856</v>
      </c>
      <c r="S165" s="32"/>
      <c r="T165" s="32"/>
      <c r="U165" s="32"/>
      <c r="V165" s="32"/>
      <c r="W165" s="301" t="s">
        <v>29</v>
      </c>
      <c r="X165" s="32"/>
      <c r="Y165" s="32"/>
      <c r="Z165" s="32"/>
      <c r="AA165" s="32"/>
      <c r="AB165" s="32"/>
      <c r="AC165" s="76" t="s">
        <v>141</v>
      </c>
      <c r="AD165" s="32"/>
      <c r="AE165" s="332" t="s">
        <v>208</v>
      </c>
      <c r="AF165" s="142">
        <v>43948</v>
      </c>
      <c r="AG165" s="32"/>
      <c r="AH165" s="32"/>
      <c r="AI165" s="32"/>
      <c r="AJ165" s="32"/>
      <c r="AK165" s="32"/>
      <c r="AL165" s="32"/>
      <c r="AM165" s="53" t="s">
        <v>195</v>
      </c>
      <c r="AN165" s="142">
        <v>43958</v>
      </c>
      <c r="AO165" s="53" t="s">
        <v>63</v>
      </c>
      <c r="AP165" s="53" t="s">
        <v>56</v>
      </c>
      <c r="AQ165" s="53" t="s">
        <v>233</v>
      </c>
      <c r="AR165" s="54" t="s">
        <v>195</v>
      </c>
      <c r="AS165" s="332">
        <v>43964</v>
      </c>
      <c r="AT165" s="54" t="s">
        <v>56</v>
      </c>
      <c r="AU165" s="53"/>
      <c r="AV165" s="53"/>
      <c r="AW165" s="32"/>
      <c r="AX165" s="32"/>
      <c r="AY165" s="32"/>
      <c r="AZ165" s="32">
        <f t="shared" si="7"/>
        <v>4</v>
      </c>
    </row>
    <row r="166" spans="5:52" ht="19.95" customHeight="1">
      <c r="E166" s="32"/>
      <c r="F166" s="32"/>
      <c r="G166" s="32"/>
      <c r="H166" s="513" t="s">
        <v>683</v>
      </c>
      <c r="I166" s="516" t="s">
        <v>2080</v>
      </c>
      <c r="J166" s="516" t="s">
        <v>2802</v>
      </c>
      <c r="K166" s="32"/>
      <c r="L166" s="32"/>
      <c r="M166" s="32"/>
      <c r="N166" s="542">
        <v>15248845</v>
      </c>
      <c r="O166" s="54" t="s">
        <v>3304</v>
      </c>
      <c r="P166" s="32"/>
      <c r="Q166" s="516" t="s">
        <v>1409</v>
      </c>
      <c r="R166" s="527" t="s">
        <v>1856</v>
      </c>
      <c r="S166" s="32"/>
      <c r="T166" s="32"/>
      <c r="U166" s="32"/>
      <c r="V166" s="32"/>
      <c r="W166" s="301" t="s">
        <v>29</v>
      </c>
      <c r="X166" s="32"/>
      <c r="Y166" s="32"/>
      <c r="Z166" s="32"/>
      <c r="AA166" s="32"/>
      <c r="AB166" s="32"/>
      <c r="AC166" s="76" t="s">
        <v>141</v>
      </c>
      <c r="AD166" s="32"/>
      <c r="AE166" s="353" t="s">
        <v>208</v>
      </c>
      <c r="AF166" s="321">
        <v>43948</v>
      </c>
      <c r="AG166" s="32"/>
      <c r="AH166" s="32"/>
      <c r="AI166" s="32"/>
      <c r="AJ166" s="32"/>
      <c r="AK166" s="32"/>
      <c r="AL166" s="32"/>
      <c r="AM166" s="320" t="s">
        <v>195</v>
      </c>
      <c r="AN166" s="321">
        <v>43958</v>
      </c>
      <c r="AO166" s="320" t="s">
        <v>63</v>
      </c>
      <c r="AP166" s="53" t="s">
        <v>56</v>
      </c>
      <c r="AQ166" s="320" t="s">
        <v>233</v>
      </c>
      <c r="AR166" s="54" t="s">
        <v>195</v>
      </c>
      <c r="AS166" s="332">
        <v>43964</v>
      </c>
      <c r="AT166" s="54" t="s">
        <v>56</v>
      </c>
      <c r="AU166" s="320"/>
      <c r="AV166" s="320"/>
      <c r="AW166" s="32"/>
      <c r="AX166" s="32"/>
      <c r="AY166" s="32"/>
      <c r="AZ166" s="32">
        <f t="shared" si="7"/>
        <v>4</v>
      </c>
    </row>
    <row r="167" spans="5:52" ht="19.95" customHeight="1">
      <c r="E167" s="32"/>
      <c r="F167" s="32"/>
      <c r="G167" s="32"/>
      <c r="H167" s="513" t="s">
        <v>684</v>
      </c>
      <c r="I167" s="388" t="s">
        <v>2081</v>
      </c>
      <c r="J167" s="388" t="s">
        <v>2803</v>
      </c>
      <c r="K167" s="32"/>
      <c r="L167" s="32"/>
      <c r="M167" s="32"/>
      <c r="N167" s="543">
        <v>15248846</v>
      </c>
      <c r="O167" s="54" t="s">
        <v>3304</v>
      </c>
      <c r="P167" s="32"/>
      <c r="Q167" s="388" t="s">
        <v>1410</v>
      </c>
      <c r="R167" s="528" t="s">
        <v>1838</v>
      </c>
      <c r="S167" s="32"/>
      <c r="T167" s="32"/>
      <c r="U167" s="32"/>
      <c r="V167" s="32"/>
      <c r="W167" s="301" t="s">
        <v>29</v>
      </c>
      <c r="X167" s="32"/>
      <c r="Y167" s="32"/>
      <c r="Z167" s="32"/>
      <c r="AA167" s="32"/>
      <c r="AB167" s="32"/>
      <c r="AC167" s="76" t="s">
        <v>141</v>
      </c>
      <c r="AD167" s="32"/>
      <c r="AE167" s="354" t="s">
        <v>208</v>
      </c>
      <c r="AF167" s="355">
        <v>43948</v>
      </c>
      <c r="AG167" s="32"/>
      <c r="AH167" s="32"/>
      <c r="AI167" s="32"/>
      <c r="AJ167" s="32"/>
      <c r="AK167" s="32"/>
      <c r="AL167" s="32"/>
      <c r="AM167" s="385" t="s">
        <v>195</v>
      </c>
      <c r="AN167" s="355">
        <v>43958</v>
      </c>
      <c r="AO167" s="385" t="s">
        <v>63</v>
      </c>
      <c r="AP167" s="53" t="s">
        <v>56</v>
      </c>
      <c r="AQ167" s="385" t="s">
        <v>234</v>
      </c>
      <c r="AR167" s="54" t="s">
        <v>195</v>
      </c>
      <c r="AS167" s="355">
        <v>43966</v>
      </c>
      <c r="AT167" s="54" t="s">
        <v>56</v>
      </c>
      <c r="AU167" s="385"/>
      <c r="AV167" s="385"/>
      <c r="AW167" s="32"/>
      <c r="AX167" s="32"/>
      <c r="AY167" s="32"/>
      <c r="AZ167" s="32">
        <f t="shared" si="7"/>
        <v>4</v>
      </c>
    </row>
    <row r="168" spans="5:52" ht="19.95" customHeight="1">
      <c r="E168" s="32"/>
      <c r="F168" s="32"/>
      <c r="G168" s="32"/>
      <c r="H168" s="513" t="s">
        <v>685</v>
      </c>
      <c r="I168" s="322" t="s">
        <v>2082</v>
      </c>
      <c r="J168" s="382" t="s">
        <v>2804</v>
      </c>
      <c r="K168" s="32"/>
      <c r="L168" s="32"/>
      <c r="M168" s="32"/>
      <c r="N168" s="539">
        <v>15248846</v>
      </c>
      <c r="O168" s="54" t="s">
        <v>3304</v>
      </c>
      <c r="P168" s="32"/>
      <c r="Q168" s="382" t="s">
        <v>1410</v>
      </c>
      <c r="R168" s="523" t="s">
        <v>1838</v>
      </c>
      <c r="S168" s="32"/>
      <c r="T168" s="32"/>
      <c r="U168" s="32"/>
      <c r="V168" s="32"/>
      <c r="W168" s="301" t="s">
        <v>29</v>
      </c>
      <c r="X168" s="32"/>
      <c r="Y168" s="32"/>
      <c r="Z168" s="32"/>
      <c r="AA168" s="32"/>
      <c r="AB168" s="32"/>
      <c r="AC168" s="76" t="s">
        <v>141</v>
      </c>
      <c r="AD168" s="32"/>
      <c r="AE168" s="349" t="s">
        <v>208</v>
      </c>
      <c r="AF168" s="350">
        <v>43959</v>
      </c>
      <c r="AG168" s="32"/>
      <c r="AH168" s="32"/>
      <c r="AI168" s="32"/>
      <c r="AJ168" s="32"/>
      <c r="AK168" s="32"/>
      <c r="AL168" s="32"/>
      <c r="AM168" s="381" t="s">
        <v>209</v>
      </c>
      <c r="AN168" s="350">
        <v>43963</v>
      </c>
      <c r="AO168" s="382" t="s">
        <v>63</v>
      </c>
      <c r="AP168" s="53" t="s">
        <v>56</v>
      </c>
      <c r="AQ168" s="381" t="s">
        <v>210</v>
      </c>
      <c r="AR168" s="54" t="s">
        <v>195</v>
      </c>
      <c r="AS168" s="355">
        <v>43966</v>
      </c>
      <c r="AT168" s="54" t="s">
        <v>56</v>
      </c>
      <c r="AU168" s="381"/>
      <c r="AV168" s="381"/>
      <c r="AW168" s="32"/>
      <c r="AX168" s="32"/>
      <c r="AY168" s="32"/>
      <c r="AZ168" s="32">
        <f t="shared" si="7"/>
        <v>5</v>
      </c>
    </row>
    <row r="169" spans="5:52" ht="19.95" customHeight="1">
      <c r="E169" s="32"/>
      <c r="F169" s="32"/>
      <c r="G169" s="32"/>
      <c r="H169" s="513" t="s">
        <v>686</v>
      </c>
      <c r="I169" s="382" t="s">
        <v>2083</v>
      </c>
      <c r="J169" s="382" t="s">
        <v>2805</v>
      </c>
      <c r="K169" s="32"/>
      <c r="L169" s="32"/>
      <c r="M169" s="32"/>
      <c r="N169" s="539">
        <v>15248846</v>
      </c>
      <c r="O169" s="54" t="s">
        <v>3304</v>
      </c>
      <c r="P169" s="32"/>
      <c r="Q169" s="382" t="s">
        <v>1410</v>
      </c>
      <c r="R169" s="523" t="s">
        <v>1838</v>
      </c>
      <c r="S169" s="32"/>
      <c r="T169" s="32"/>
      <c r="U169" s="32"/>
      <c r="V169" s="32"/>
      <c r="W169" s="301" t="s">
        <v>29</v>
      </c>
      <c r="X169" s="32"/>
      <c r="Y169" s="32"/>
      <c r="Z169" s="32"/>
      <c r="AA169" s="32"/>
      <c r="AB169" s="32"/>
      <c r="AC169" s="76" t="s">
        <v>141</v>
      </c>
      <c r="AD169" s="32"/>
      <c r="AE169" s="349" t="s">
        <v>208</v>
      </c>
      <c r="AF169" s="350">
        <v>43948</v>
      </c>
      <c r="AG169" s="32"/>
      <c r="AH169" s="32"/>
      <c r="AI169" s="32"/>
      <c r="AJ169" s="32"/>
      <c r="AK169" s="32"/>
      <c r="AL169" s="32"/>
      <c r="AM169" s="381" t="s">
        <v>209</v>
      </c>
      <c r="AN169" s="350">
        <v>43963</v>
      </c>
      <c r="AO169" s="382" t="s">
        <v>63</v>
      </c>
      <c r="AP169" s="53" t="s">
        <v>56</v>
      </c>
      <c r="AQ169" s="381" t="s">
        <v>210</v>
      </c>
      <c r="AR169" s="54" t="s">
        <v>195</v>
      </c>
      <c r="AS169" s="355">
        <v>43966</v>
      </c>
      <c r="AT169" s="54" t="s">
        <v>56</v>
      </c>
      <c r="AU169" s="381"/>
      <c r="AV169" s="381"/>
      <c r="AW169" s="32"/>
      <c r="AX169" s="32"/>
      <c r="AY169" s="32"/>
      <c r="AZ169" s="32">
        <f t="shared" si="7"/>
        <v>4</v>
      </c>
    </row>
    <row r="170" spans="5:52" ht="19.95" customHeight="1">
      <c r="E170" s="32"/>
      <c r="F170" s="32"/>
      <c r="G170" s="32"/>
      <c r="H170" s="513" t="s">
        <v>687</v>
      </c>
      <c r="I170" s="54" t="s">
        <v>2084</v>
      </c>
      <c r="J170" s="54" t="s">
        <v>2806</v>
      </c>
      <c r="K170" s="32"/>
      <c r="L170" s="32"/>
      <c r="M170" s="32"/>
      <c r="N170" s="89">
        <v>15248847</v>
      </c>
      <c r="O170" s="54" t="s">
        <v>3304</v>
      </c>
      <c r="P170" s="32"/>
      <c r="Q170" s="54" t="s">
        <v>1411</v>
      </c>
      <c r="R170" s="90" t="s">
        <v>1838</v>
      </c>
      <c r="S170" s="32"/>
      <c r="T170" s="32"/>
      <c r="U170" s="32"/>
      <c r="V170" s="32"/>
      <c r="W170" s="301" t="s">
        <v>29</v>
      </c>
      <c r="X170" s="32"/>
      <c r="Y170" s="32"/>
      <c r="Z170" s="32"/>
      <c r="AA170" s="32"/>
      <c r="AB170" s="32"/>
      <c r="AC170" s="76" t="s">
        <v>141</v>
      </c>
      <c r="AD170" s="32"/>
      <c r="AE170" s="332" t="s">
        <v>208</v>
      </c>
      <c r="AF170" s="142">
        <v>43948</v>
      </c>
      <c r="AG170" s="32"/>
      <c r="AH170" s="32"/>
      <c r="AI170" s="32"/>
      <c r="AJ170" s="32"/>
      <c r="AK170" s="32"/>
      <c r="AL170" s="32"/>
      <c r="AM170" s="53" t="s">
        <v>209</v>
      </c>
      <c r="AN170" s="142">
        <v>43963</v>
      </c>
      <c r="AO170" s="54" t="s">
        <v>63</v>
      </c>
      <c r="AP170" s="53" t="s">
        <v>56</v>
      </c>
      <c r="AQ170" s="53" t="s">
        <v>210</v>
      </c>
      <c r="AR170" s="53"/>
      <c r="AS170" s="53"/>
      <c r="AT170" s="53"/>
      <c r="AU170" s="53"/>
      <c r="AV170" s="53"/>
      <c r="AW170" s="32"/>
      <c r="AX170" s="32"/>
      <c r="AY170" s="32"/>
      <c r="AZ170" s="32">
        <f t="shared" si="7"/>
        <v>4</v>
      </c>
    </row>
    <row r="171" spans="5:52" ht="19.95" customHeight="1">
      <c r="E171" s="32"/>
      <c r="F171" s="32"/>
      <c r="G171" s="32"/>
      <c r="H171" s="513" t="s">
        <v>688</v>
      </c>
      <c r="I171" s="54" t="s">
        <v>2085</v>
      </c>
      <c r="J171" s="54" t="s">
        <v>2807</v>
      </c>
      <c r="K171" s="32"/>
      <c r="L171" s="32"/>
      <c r="M171" s="32"/>
      <c r="N171" s="89">
        <v>15248848</v>
      </c>
      <c r="O171" s="54" t="s">
        <v>3304</v>
      </c>
      <c r="P171" s="32"/>
      <c r="Q171" s="54" t="s">
        <v>1412</v>
      </c>
      <c r="R171" s="90" t="s">
        <v>1856</v>
      </c>
      <c r="S171" s="32"/>
      <c r="T171" s="32"/>
      <c r="U171" s="32"/>
      <c r="V171" s="32"/>
      <c r="W171" s="301" t="s">
        <v>29</v>
      </c>
      <c r="X171" s="32"/>
      <c r="Y171" s="32"/>
      <c r="Z171" s="32"/>
      <c r="AA171" s="32"/>
      <c r="AB171" s="32"/>
      <c r="AC171" s="76" t="s">
        <v>141</v>
      </c>
      <c r="AD171" s="32"/>
      <c r="AE171" s="332" t="s">
        <v>208</v>
      </c>
      <c r="AF171" s="142">
        <v>43948</v>
      </c>
      <c r="AG171" s="32"/>
      <c r="AH171" s="32"/>
      <c r="AI171" s="32"/>
      <c r="AJ171" s="32"/>
      <c r="AK171" s="32"/>
      <c r="AL171" s="32"/>
      <c r="AM171" s="53" t="s">
        <v>209</v>
      </c>
      <c r="AN171" s="142">
        <v>43963</v>
      </c>
      <c r="AO171" s="54" t="s">
        <v>63</v>
      </c>
      <c r="AP171" s="53" t="s">
        <v>56</v>
      </c>
      <c r="AQ171" s="53" t="s">
        <v>210</v>
      </c>
      <c r="AR171" s="53"/>
      <c r="AS171" s="53"/>
      <c r="AT171" s="53"/>
      <c r="AU171" s="53"/>
      <c r="AV171" s="53"/>
      <c r="AW171" s="32"/>
      <c r="AX171" s="32"/>
      <c r="AY171" s="32"/>
      <c r="AZ171" s="32">
        <f t="shared" si="7"/>
        <v>4</v>
      </c>
    </row>
    <row r="172" spans="5:52" ht="19.95" customHeight="1">
      <c r="E172" s="32"/>
      <c r="F172" s="32"/>
      <c r="G172" s="32"/>
      <c r="H172" s="513" t="s">
        <v>689</v>
      </c>
      <c r="I172" s="54" t="s">
        <v>2086</v>
      </c>
      <c r="J172" s="54" t="s">
        <v>2808</v>
      </c>
      <c r="K172" s="32"/>
      <c r="L172" s="32"/>
      <c r="M172" s="32"/>
      <c r="N172" s="89">
        <v>15248849</v>
      </c>
      <c r="O172" s="54" t="s">
        <v>3304</v>
      </c>
      <c r="P172" s="32"/>
      <c r="Q172" s="54" t="s">
        <v>1413</v>
      </c>
      <c r="R172" s="90" t="s">
        <v>1857</v>
      </c>
      <c r="S172" s="32"/>
      <c r="T172" s="32"/>
      <c r="U172" s="32"/>
      <c r="V172" s="32"/>
      <c r="W172" s="301" t="s">
        <v>29</v>
      </c>
      <c r="X172" s="32"/>
      <c r="Y172" s="32"/>
      <c r="Z172" s="32"/>
      <c r="AA172" s="32"/>
      <c r="AB172" s="32"/>
      <c r="AC172" s="76" t="s">
        <v>141</v>
      </c>
      <c r="AD172" s="32"/>
      <c r="AE172" s="332" t="s">
        <v>208</v>
      </c>
      <c r="AF172" s="142">
        <v>43948</v>
      </c>
      <c r="AG172" s="32"/>
      <c r="AH172" s="32"/>
      <c r="AI172" s="32"/>
      <c r="AJ172" s="32"/>
      <c r="AK172" s="32"/>
      <c r="AL172" s="32"/>
      <c r="AM172" s="53" t="s">
        <v>209</v>
      </c>
      <c r="AN172" s="142">
        <v>43963</v>
      </c>
      <c r="AO172" s="54" t="s">
        <v>63</v>
      </c>
      <c r="AP172" s="53" t="s">
        <v>56</v>
      </c>
      <c r="AQ172" s="53" t="s">
        <v>210</v>
      </c>
      <c r="AR172" s="53"/>
      <c r="AS172" s="53"/>
      <c r="AT172" s="53"/>
      <c r="AU172" s="53"/>
      <c r="AV172" s="53"/>
      <c r="AW172" s="32"/>
      <c r="AX172" s="32"/>
      <c r="AY172" s="32"/>
      <c r="AZ172" s="32">
        <f t="shared" si="7"/>
        <v>4</v>
      </c>
    </row>
    <row r="173" spans="5:52" ht="19.95" customHeight="1">
      <c r="E173" s="32"/>
      <c r="F173" s="32"/>
      <c r="G173" s="32"/>
      <c r="H173" s="513" t="s">
        <v>690</v>
      </c>
      <c r="I173" s="54" t="s">
        <v>2087</v>
      </c>
      <c r="J173" s="54" t="s">
        <v>2809</v>
      </c>
      <c r="K173" s="32"/>
      <c r="L173" s="32"/>
      <c r="M173" s="32"/>
      <c r="N173" s="89">
        <v>15248850</v>
      </c>
      <c r="O173" s="54" t="s">
        <v>3304</v>
      </c>
      <c r="P173" s="32"/>
      <c r="Q173" s="54" t="s">
        <v>1414</v>
      </c>
      <c r="R173" s="90" t="s">
        <v>1857</v>
      </c>
      <c r="S173" s="32"/>
      <c r="T173" s="32"/>
      <c r="U173" s="32"/>
      <c r="V173" s="32"/>
      <c r="W173" s="301" t="s">
        <v>29</v>
      </c>
      <c r="X173" s="32"/>
      <c r="Y173" s="32"/>
      <c r="Z173" s="32"/>
      <c r="AA173" s="32"/>
      <c r="AB173" s="32"/>
      <c r="AC173" s="76" t="s">
        <v>141</v>
      </c>
      <c r="AD173" s="32"/>
      <c r="AE173" s="332" t="s">
        <v>208</v>
      </c>
      <c r="AF173" s="142">
        <v>43948</v>
      </c>
      <c r="AG173" s="32"/>
      <c r="AH173" s="32"/>
      <c r="AI173" s="32"/>
      <c r="AJ173" s="32"/>
      <c r="AK173" s="32"/>
      <c r="AL173" s="32"/>
      <c r="AM173" s="53" t="s">
        <v>209</v>
      </c>
      <c r="AN173" s="142">
        <v>43963</v>
      </c>
      <c r="AO173" s="54" t="s">
        <v>58</v>
      </c>
      <c r="AP173" s="382" t="s">
        <v>56</v>
      </c>
      <c r="AQ173" s="53" t="s">
        <v>235</v>
      </c>
      <c r="AR173" s="53"/>
      <c r="AS173" s="53"/>
      <c r="AT173" s="53"/>
      <c r="AU173" s="53"/>
      <c r="AV173" s="53"/>
      <c r="AW173" s="32"/>
      <c r="AX173" s="32"/>
      <c r="AY173" s="32"/>
      <c r="AZ173" s="32">
        <f t="shared" si="7"/>
        <v>4</v>
      </c>
    </row>
    <row r="174" spans="5:52" ht="19.95" customHeight="1">
      <c r="E174" s="32"/>
      <c r="F174" s="32"/>
      <c r="G174" s="32"/>
      <c r="H174" s="513" t="s">
        <v>691</v>
      </c>
      <c r="I174" s="54" t="s">
        <v>2088</v>
      </c>
      <c r="J174" s="54" t="s">
        <v>2809</v>
      </c>
      <c r="K174" s="32"/>
      <c r="L174" s="32"/>
      <c r="M174" s="32"/>
      <c r="N174" s="89">
        <v>15248850</v>
      </c>
      <c r="O174" s="54" t="s">
        <v>3304</v>
      </c>
      <c r="P174" s="32"/>
      <c r="Q174" s="54" t="s">
        <v>1414</v>
      </c>
      <c r="R174" s="90" t="s">
        <v>1857</v>
      </c>
      <c r="S174" s="32"/>
      <c r="T174" s="32"/>
      <c r="U174" s="32"/>
      <c r="V174" s="32"/>
      <c r="W174" s="301" t="s">
        <v>29</v>
      </c>
      <c r="X174" s="32"/>
      <c r="Y174" s="32"/>
      <c r="Z174" s="32"/>
      <c r="AA174" s="32"/>
      <c r="AB174" s="32"/>
      <c r="AC174" s="76" t="s">
        <v>141</v>
      </c>
      <c r="AD174" s="32"/>
      <c r="AE174" s="332" t="s">
        <v>208</v>
      </c>
      <c r="AF174" s="142">
        <v>43948</v>
      </c>
      <c r="AG174" s="32"/>
      <c r="AH174" s="32"/>
      <c r="AI174" s="32"/>
      <c r="AJ174" s="32"/>
      <c r="AK174" s="32"/>
      <c r="AL174" s="32"/>
      <c r="AM174" s="53" t="s">
        <v>209</v>
      </c>
      <c r="AN174" s="142">
        <v>43963</v>
      </c>
      <c r="AO174" s="382" t="s">
        <v>56</v>
      </c>
      <c r="AP174" s="54" t="s">
        <v>56</v>
      </c>
      <c r="AQ174" s="53"/>
      <c r="AR174" s="53"/>
      <c r="AS174" s="53"/>
      <c r="AT174" s="53"/>
      <c r="AU174" s="53"/>
      <c r="AV174" s="53"/>
      <c r="AW174" s="32"/>
      <c r="AX174" s="32"/>
      <c r="AY174" s="32"/>
      <c r="AZ174" s="32">
        <f t="shared" si="7"/>
        <v>4</v>
      </c>
    </row>
    <row r="175" spans="5:52" ht="19.95" customHeight="1">
      <c r="E175" s="32"/>
      <c r="F175" s="32"/>
      <c r="G175" s="32"/>
      <c r="H175" s="513" t="s">
        <v>692</v>
      </c>
      <c r="I175" s="382" t="s">
        <v>2089</v>
      </c>
      <c r="J175" s="382" t="s">
        <v>2810</v>
      </c>
      <c r="K175" s="32"/>
      <c r="L175" s="32"/>
      <c r="M175" s="32"/>
      <c r="N175" s="539">
        <v>15248851</v>
      </c>
      <c r="O175" s="54" t="s">
        <v>3304</v>
      </c>
      <c r="P175" s="32"/>
      <c r="Q175" s="382" t="s">
        <v>1415</v>
      </c>
      <c r="R175" s="523" t="s">
        <v>1857</v>
      </c>
      <c r="S175" s="32"/>
      <c r="T175" s="32"/>
      <c r="U175" s="32"/>
      <c r="V175" s="32"/>
      <c r="W175" s="301" t="s">
        <v>29</v>
      </c>
      <c r="X175" s="32"/>
      <c r="Y175" s="32"/>
      <c r="Z175" s="32"/>
      <c r="AA175" s="32"/>
      <c r="AB175" s="32"/>
      <c r="AC175" s="76" t="s">
        <v>141</v>
      </c>
      <c r="AD175" s="32"/>
      <c r="AE175" s="349" t="s">
        <v>208</v>
      </c>
      <c r="AF175" s="350">
        <v>43948</v>
      </c>
      <c r="AG175" s="32"/>
      <c r="AH175" s="32"/>
      <c r="AI175" s="32"/>
      <c r="AJ175" s="32"/>
      <c r="AK175" s="32"/>
      <c r="AL175" s="32"/>
      <c r="AM175" s="381" t="s">
        <v>209</v>
      </c>
      <c r="AN175" s="350">
        <v>43963</v>
      </c>
      <c r="AO175" s="382" t="s">
        <v>63</v>
      </c>
      <c r="AP175" s="381" t="s">
        <v>56</v>
      </c>
      <c r="AQ175" s="381" t="s">
        <v>210</v>
      </c>
      <c r="AR175" s="381"/>
      <c r="AS175" s="381"/>
      <c r="AT175" s="381"/>
      <c r="AU175" s="381"/>
      <c r="AV175" s="381"/>
      <c r="AW175" s="32"/>
      <c r="AX175" s="32"/>
      <c r="AY175" s="32"/>
      <c r="AZ175" s="32">
        <f t="shared" si="7"/>
        <v>4</v>
      </c>
    </row>
    <row r="176" spans="5:52" ht="19.95" customHeight="1">
      <c r="E176" s="32"/>
      <c r="F176" s="32"/>
      <c r="G176" s="32"/>
      <c r="H176" s="513" t="s">
        <v>693</v>
      </c>
      <c r="I176" s="382" t="s">
        <v>2090</v>
      </c>
      <c r="J176" s="382" t="s">
        <v>2811</v>
      </c>
      <c r="K176" s="32"/>
      <c r="L176" s="32"/>
      <c r="M176" s="32"/>
      <c r="N176" s="539">
        <v>15248851</v>
      </c>
      <c r="O176" s="54" t="s">
        <v>3304</v>
      </c>
      <c r="P176" s="32"/>
      <c r="Q176" s="382" t="s">
        <v>1415</v>
      </c>
      <c r="R176" s="523" t="s">
        <v>1857</v>
      </c>
      <c r="S176" s="32"/>
      <c r="T176" s="32"/>
      <c r="U176" s="32"/>
      <c r="V176" s="32"/>
      <c r="W176" s="301" t="s">
        <v>29</v>
      </c>
      <c r="X176" s="32"/>
      <c r="Y176" s="32"/>
      <c r="Z176" s="32"/>
      <c r="AA176" s="32"/>
      <c r="AB176" s="32"/>
      <c r="AC176" s="76" t="s">
        <v>141</v>
      </c>
      <c r="AD176" s="32"/>
      <c r="AE176" s="349" t="s">
        <v>208</v>
      </c>
      <c r="AF176" s="350">
        <v>43948</v>
      </c>
      <c r="AG176" s="32"/>
      <c r="AH176" s="32"/>
      <c r="AI176" s="32"/>
      <c r="AJ176" s="32"/>
      <c r="AK176" s="32"/>
      <c r="AL176" s="32"/>
      <c r="AM176" s="381" t="s">
        <v>209</v>
      </c>
      <c r="AN176" s="350">
        <v>43963</v>
      </c>
      <c r="AO176" s="382" t="s">
        <v>56</v>
      </c>
      <c r="AP176" s="54" t="s">
        <v>56</v>
      </c>
      <c r="AQ176" s="381" t="s">
        <v>236</v>
      </c>
      <c r="AR176" s="381"/>
      <c r="AS176" s="381"/>
      <c r="AT176" s="381"/>
      <c r="AU176" s="381"/>
      <c r="AV176" s="381"/>
      <c r="AW176" s="32"/>
      <c r="AX176" s="32"/>
      <c r="AY176" s="32"/>
      <c r="AZ176" s="32">
        <f t="shared" si="7"/>
        <v>4</v>
      </c>
    </row>
    <row r="177" spans="5:52" ht="19.95" customHeight="1">
      <c r="E177" s="32"/>
      <c r="F177" s="32"/>
      <c r="G177" s="32"/>
      <c r="H177" s="513" t="s">
        <v>694</v>
      </c>
      <c r="I177" s="382" t="s">
        <v>2091</v>
      </c>
      <c r="J177" s="382" t="s">
        <v>2811</v>
      </c>
      <c r="K177" s="32"/>
      <c r="L177" s="32"/>
      <c r="M177" s="32"/>
      <c r="N177" s="539">
        <v>15248851</v>
      </c>
      <c r="O177" s="54" t="s">
        <v>3304</v>
      </c>
      <c r="P177" s="32"/>
      <c r="Q177" s="382" t="s">
        <v>1415</v>
      </c>
      <c r="R177" s="523" t="s">
        <v>1857</v>
      </c>
      <c r="S177" s="32"/>
      <c r="T177" s="32"/>
      <c r="U177" s="32"/>
      <c r="V177" s="32"/>
      <c r="W177" s="301" t="s">
        <v>29</v>
      </c>
      <c r="X177" s="32"/>
      <c r="Y177" s="32"/>
      <c r="Z177" s="32"/>
      <c r="AA177" s="32"/>
      <c r="AB177" s="32"/>
      <c r="AC177" s="76" t="s">
        <v>141</v>
      </c>
      <c r="AD177" s="32"/>
      <c r="AE177" s="349" t="s">
        <v>208</v>
      </c>
      <c r="AF177" s="350">
        <v>43948</v>
      </c>
      <c r="AG177" s="32"/>
      <c r="AH177" s="32"/>
      <c r="AI177" s="32"/>
      <c r="AJ177" s="32"/>
      <c r="AK177" s="32"/>
      <c r="AL177" s="32"/>
      <c r="AM177" s="381" t="s">
        <v>209</v>
      </c>
      <c r="AN177" s="350">
        <v>43963</v>
      </c>
      <c r="AO177" s="382" t="s">
        <v>56</v>
      </c>
      <c r="AP177" s="54" t="s">
        <v>56</v>
      </c>
      <c r="AQ177" s="381" t="s">
        <v>237</v>
      </c>
      <c r="AR177" s="381"/>
      <c r="AS177" s="381"/>
      <c r="AT177" s="381"/>
      <c r="AU177" s="381"/>
      <c r="AV177" s="381"/>
      <c r="AW177" s="32"/>
      <c r="AX177" s="32"/>
      <c r="AY177" s="32"/>
      <c r="AZ177" s="32">
        <f t="shared" si="7"/>
        <v>4</v>
      </c>
    </row>
    <row r="178" spans="5:52" ht="19.95" customHeight="1">
      <c r="E178" s="32"/>
      <c r="F178" s="32"/>
      <c r="G178" s="32"/>
      <c r="H178" s="513" t="s">
        <v>695</v>
      </c>
      <c r="I178" s="54" t="s">
        <v>2092</v>
      </c>
      <c r="J178" s="54" t="s">
        <v>2812</v>
      </c>
      <c r="K178" s="32"/>
      <c r="L178" s="32"/>
      <c r="M178" s="32"/>
      <c r="N178" s="89">
        <v>15248852</v>
      </c>
      <c r="O178" s="54" t="s">
        <v>3304</v>
      </c>
      <c r="P178" s="32"/>
      <c r="Q178" s="54" t="s">
        <v>1416</v>
      </c>
      <c r="R178" s="90" t="s">
        <v>1857</v>
      </c>
      <c r="S178" s="32"/>
      <c r="T178" s="32"/>
      <c r="U178" s="32"/>
      <c r="V178" s="32"/>
      <c r="W178" s="301" t="s">
        <v>29</v>
      </c>
      <c r="X178" s="32"/>
      <c r="Y178" s="32"/>
      <c r="Z178" s="32"/>
      <c r="AA178" s="32"/>
      <c r="AB178" s="32"/>
      <c r="AC178" s="76" t="s">
        <v>141</v>
      </c>
      <c r="AD178" s="32"/>
      <c r="AE178" s="332" t="s">
        <v>208</v>
      </c>
      <c r="AF178" s="142">
        <v>43948</v>
      </c>
      <c r="AG178" s="32"/>
      <c r="AH178" s="32"/>
      <c r="AI178" s="32"/>
      <c r="AJ178" s="32"/>
      <c r="AK178" s="32"/>
      <c r="AL178" s="32"/>
      <c r="AM178" s="53" t="s">
        <v>209</v>
      </c>
      <c r="AN178" s="142">
        <v>43963</v>
      </c>
      <c r="AO178" s="54" t="s">
        <v>63</v>
      </c>
      <c r="AP178" s="53" t="s">
        <v>56</v>
      </c>
      <c r="AQ178" s="53" t="s">
        <v>210</v>
      </c>
      <c r="AR178" s="53"/>
      <c r="AS178" s="53"/>
      <c r="AT178" s="53"/>
      <c r="AU178" s="53"/>
      <c r="AV178" s="53"/>
      <c r="AW178" s="32"/>
      <c r="AX178" s="32"/>
      <c r="AY178" s="32"/>
      <c r="AZ178" s="32">
        <f t="shared" si="7"/>
        <v>4</v>
      </c>
    </row>
    <row r="179" spans="5:52" ht="19.95" customHeight="1">
      <c r="E179" s="32"/>
      <c r="F179" s="32"/>
      <c r="G179" s="32"/>
      <c r="H179" s="513" t="s">
        <v>696</v>
      </c>
      <c r="I179" s="54" t="s">
        <v>2093</v>
      </c>
      <c r="J179" s="54" t="s">
        <v>2813</v>
      </c>
      <c r="K179" s="32"/>
      <c r="L179" s="32"/>
      <c r="M179" s="32"/>
      <c r="N179" s="89">
        <v>15248853</v>
      </c>
      <c r="O179" s="54" t="s">
        <v>3304</v>
      </c>
      <c r="P179" s="32"/>
      <c r="Q179" s="54" t="s">
        <v>1417</v>
      </c>
      <c r="R179" s="90" t="s">
        <v>1856</v>
      </c>
      <c r="S179" s="32"/>
      <c r="T179" s="32"/>
      <c r="U179" s="32"/>
      <c r="V179" s="32"/>
      <c r="W179" s="301" t="s">
        <v>29</v>
      </c>
      <c r="X179" s="32"/>
      <c r="Y179" s="32"/>
      <c r="Z179" s="32"/>
      <c r="AA179" s="32"/>
      <c r="AB179" s="32"/>
      <c r="AC179" s="76" t="s">
        <v>141</v>
      </c>
      <c r="AD179" s="32"/>
      <c r="AE179" s="332" t="s">
        <v>208</v>
      </c>
      <c r="AF179" s="142">
        <v>43948</v>
      </c>
      <c r="AG179" s="32"/>
      <c r="AH179" s="32"/>
      <c r="AI179" s="32"/>
      <c r="AJ179" s="32"/>
      <c r="AK179" s="32"/>
      <c r="AL179" s="32"/>
      <c r="AM179" s="53" t="s">
        <v>209</v>
      </c>
      <c r="AN179" s="142">
        <v>43963</v>
      </c>
      <c r="AO179" s="54" t="s">
        <v>63</v>
      </c>
      <c r="AP179" s="53" t="s">
        <v>56</v>
      </c>
      <c r="AQ179" s="53" t="s">
        <v>210</v>
      </c>
      <c r="AR179" s="53"/>
      <c r="AS179" s="53"/>
      <c r="AT179" s="53"/>
      <c r="AU179" s="53"/>
      <c r="AV179" s="53"/>
      <c r="AW179" s="32"/>
      <c r="AX179" s="32"/>
      <c r="AY179" s="32"/>
      <c r="AZ179" s="32">
        <f t="shared" si="7"/>
        <v>4</v>
      </c>
    </row>
    <row r="180" spans="5:52" ht="19.95" customHeight="1">
      <c r="E180" s="32"/>
      <c r="F180" s="32"/>
      <c r="G180" s="32"/>
      <c r="H180" s="513" t="s">
        <v>697</v>
      </c>
      <c r="I180" s="54" t="s">
        <v>2094</v>
      </c>
      <c r="J180" s="54" t="s">
        <v>2814</v>
      </c>
      <c r="K180" s="32"/>
      <c r="L180" s="32"/>
      <c r="M180" s="32"/>
      <c r="N180" s="89">
        <v>15248854</v>
      </c>
      <c r="O180" s="54" t="s">
        <v>3304</v>
      </c>
      <c r="P180" s="32"/>
      <c r="Q180" s="54" t="s">
        <v>1418</v>
      </c>
      <c r="R180" s="90" t="s">
        <v>1857</v>
      </c>
      <c r="S180" s="32"/>
      <c r="T180" s="32"/>
      <c r="U180" s="32"/>
      <c r="V180" s="32"/>
      <c r="W180" s="301" t="s">
        <v>29</v>
      </c>
      <c r="X180" s="32"/>
      <c r="Y180" s="32"/>
      <c r="Z180" s="32"/>
      <c r="AA180" s="32"/>
      <c r="AB180" s="32"/>
      <c r="AC180" s="76" t="s">
        <v>141</v>
      </c>
      <c r="AD180" s="32"/>
      <c r="AE180" s="332" t="s">
        <v>208</v>
      </c>
      <c r="AF180" s="142">
        <v>43948</v>
      </c>
      <c r="AG180" s="32"/>
      <c r="AH180" s="32"/>
      <c r="AI180" s="32"/>
      <c r="AJ180" s="32"/>
      <c r="AK180" s="32"/>
      <c r="AL180" s="32"/>
      <c r="AM180" s="53" t="s">
        <v>209</v>
      </c>
      <c r="AN180" s="142">
        <v>43963</v>
      </c>
      <c r="AO180" s="54" t="s">
        <v>63</v>
      </c>
      <c r="AP180" s="53" t="s">
        <v>56</v>
      </c>
      <c r="AQ180" s="53" t="s">
        <v>210</v>
      </c>
      <c r="AR180" s="53"/>
      <c r="AS180" s="53"/>
      <c r="AT180" s="53"/>
      <c r="AU180" s="53"/>
      <c r="AV180" s="53"/>
      <c r="AW180" s="32"/>
      <c r="AX180" s="32"/>
      <c r="AY180" s="32"/>
      <c r="AZ180" s="32">
        <f t="shared" si="7"/>
        <v>4</v>
      </c>
    </row>
    <row r="181" spans="5:52" ht="19.95" customHeight="1">
      <c r="E181" s="32"/>
      <c r="F181" s="32"/>
      <c r="G181" s="32"/>
      <c r="H181" s="513" t="s">
        <v>698</v>
      </c>
      <c r="I181" s="54" t="s">
        <v>2095</v>
      </c>
      <c r="J181" s="54" t="s">
        <v>2815</v>
      </c>
      <c r="K181" s="32"/>
      <c r="L181" s="32"/>
      <c r="M181" s="32"/>
      <c r="N181" s="89">
        <v>15248855</v>
      </c>
      <c r="O181" s="54" t="s">
        <v>3304</v>
      </c>
      <c r="P181" s="32"/>
      <c r="Q181" s="54" t="s">
        <v>1419</v>
      </c>
      <c r="R181" s="90" t="s">
        <v>1857</v>
      </c>
      <c r="S181" s="32"/>
      <c r="T181" s="32"/>
      <c r="U181" s="32"/>
      <c r="V181" s="32"/>
      <c r="W181" s="301" t="s">
        <v>29</v>
      </c>
      <c r="X181" s="32"/>
      <c r="Y181" s="32"/>
      <c r="Z181" s="32"/>
      <c r="AA181" s="32"/>
      <c r="AB181" s="32"/>
      <c r="AC181" s="76" t="s">
        <v>141</v>
      </c>
      <c r="AD181" s="32"/>
      <c r="AE181" s="332" t="s">
        <v>208</v>
      </c>
      <c r="AF181" s="142">
        <v>43948</v>
      </c>
      <c r="AG181" s="32"/>
      <c r="AH181" s="32"/>
      <c r="AI181" s="32"/>
      <c r="AJ181" s="32"/>
      <c r="AK181" s="32"/>
      <c r="AL181" s="32"/>
      <c r="AM181" s="53" t="s">
        <v>209</v>
      </c>
      <c r="AN181" s="142">
        <v>43963</v>
      </c>
      <c r="AO181" s="54" t="s">
        <v>63</v>
      </c>
      <c r="AP181" s="53" t="s">
        <v>56</v>
      </c>
      <c r="AQ181" s="53" t="s">
        <v>210</v>
      </c>
      <c r="AR181" s="53"/>
      <c r="AS181" s="53"/>
      <c r="AT181" s="53"/>
      <c r="AU181" s="53"/>
      <c r="AV181" s="53"/>
      <c r="AW181" s="32"/>
      <c r="AX181" s="32"/>
      <c r="AY181" s="32"/>
      <c r="AZ181" s="32">
        <f t="shared" si="7"/>
        <v>4</v>
      </c>
    </row>
    <row r="182" spans="5:52" ht="19.95" customHeight="1">
      <c r="E182" s="32"/>
      <c r="F182" s="32"/>
      <c r="G182" s="32"/>
      <c r="H182" s="513" t="s">
        <v>699</v>
      </c>
      <c r="I182" s="54" t="s">
        <v>2096</v>
      </c>
      <c r="J182" s="54" t="s">
        <v>2816</v>
      </c>
      <c r="K182" s="32"/>
      <c r="L182" s="32"/>
      <c r="M182" s="32"/>
      <c r="N182" s="89">
        <v>15248855</v>
      </c>
      <c r="O182" s="54" t="s">
        <v>3304</v>
      </c>
      <c r="P182" s="32"/>
      <c r="Q182" s="54" t="s">
        <v>1419</v>
      </c>
      <c r="R182" s="90" t="s">
        <v>1857</v>
      </c>
      <c r="S182" s="32"/>
      <c r="T182" s="32"/>
      <c r="U182" s="32"/>
      <c r="V182" s="32"/>
      <c r="W182" s="301" t="s">
        <v>29</v>
      </c>
      <c r="X182" s="32"/>
      <c r="Y182" s="32"/>
      <c r="Z182" s="32"/>
      <c r="AA182" s="32"/>
      <c r="AB182" s="32"/>
      <c r="AC182" s="76" t="s">
        <v>141</v>
      </c>
      <c r="AD182" s="32"/>
      <c r="AE182" s="332" t="s">
        <v>208</v>
      </c>
      <c r="AF182" s="142">
        <v>43948</v>
      </c>
      <c r="AG182" s="32"/>
      <c r="AH182" s="32"/>
      <c r="AI182" s="32"/>
      <c r="AJ182" s="32"/>
      <c r="AK182" s="32"/>
      <c r="AL182" s="32"/>
      <c r="AM182" s="53" t="s">
        <v>209</v>
      </c>
      <c r="AN182" s="142">
        <v>43963</v>
      </c>
      <c r="AO182" s="54" t="s">
        <v>63</v>
      </c>
      <c r="AP182" s="53" t="s">
        <v>56</v>
      </c>
      <c r="AQ182" s="53" t="s">
        <v>210</v>
      </c>
      <c r="AR182" s="53"/>
      <c r="AS182" s="53"/>
      <c r="AT182" s="53"/>
      <c r="AU182" s="53"/>
      <c r="AV182" s="53"/>
      <c r="AW182" s="32"/>
      <c r="AX182" s="32"/>
      <c r="AY182" s="32"/>
      <c r="AZ182" s="32">
        <f t="shared" si="7"/>
        <v>4</v>
      </c>
    </row>
    <row r="183" spans="5:52" ht="19.95" customHeight="1">
      <c r="E183" s="32"/>
      <c r="F183" s="32"/>
      <c r="G183" s="32"/>
      <c r="H183" s="513" t="s">
        <v>700</v>
      </c>
      <c r="I183" s="54" t="s">
        <v>2097</v>
      </c>
      <c r="J183" s="54" t="s">
        <v>2817</v>
      </c>
      <c r="K183" s="32"/>
      <c r="L183" s="32"/>
      <c r="M183" s="32"/>
      <c r="N183" s="89">
        <v>15248855</v>
      </c>
      <c r="O183" s="54" t="s">
        <v>3304</v>
      </c>
      <c r="P183" s="32"/>
      <c r="Q183" s="54" t="s">
        <v>1419</v>
      </c>
      <c r="R183" s="90" t="s">
        <v>1857</v>
      </c>
      <c r="S183" s="32"/>
      <c r="T183" s="32"/>
      <c r="U183" s="32"/>
      <c r="V183" s="32"/>
      <c r="W183" s="301" t="s">
        <v>29</v>
      </c>
      <c r="X183" s="32"/>
      <c r="Y183" s="32"/>
      <c r="Z183" s="32"/>
      <c r="AA183" s="32"/>
      <c r="AB183" s="32"/>
      <c r="AC183" s="76" t="s">
        <v>141</v>
      </c>
      <c r="AD183" s="32"/>
      <c r="AE183" s="332" t="s">
        <v>208</v>
      </c>
      <c r="AF183" s="142">
        <v>43948</v>
      </c>
      <c r="AG183" s="32"/>
      <c r="AH183" s="32"/>
      <c r="AI183" s="32"/>
      <c r="AJ183" s="32"/>
      <c r="AK183" s="32"/>
      <c r="AL183" s="32"/>
      <c r="AM183" s="53" t="s">
        <v>209</v>
      </c>
      <c r="AN183" s="142">
        <v>43963</v>
      </c>
      <c r="AO183" s="54" t="s">
        <v>63</v>
      </c>
      <c r="AP183" s="53" t="s">
        <v>56</v>
      </c>
      <c r="AQ183" s="53" t="s">
        <v>210</v>
      </c>
      <c r="AR183" s="53"/>
      <c r="AS183" s="53"/>
      <c r="AT183" s="53"/>
      <c r="AU183" s="53"/>
      <c r="AV183" s="53"/>
      <c r="AW183" s="32"/>
      <c r="AX183" s="32"/>
      <c r="AY183" s="32"/>
      <c r="AZ183" s="32">
        <f t="shared" si="7"/>
        <v>4</v>
      </c>
    </row>
    <row r="184" spans="5:52" ht="19.95" customHeight="1">
      <c r="E184" s="32"/>
      <c r="F184" s="32"/>
      <c r="G184" s="32"/>
      <c r="H184" s="513" t="s">
        <v>701</v>
      </c>
      <c r="I184" s="54" t="s">
        <v>2098</v>
      </c>
      <c r="J184" s="54" t="s">
        <v>2818</v>
      </c>
      <c r="K184" s="32"/>
      <c r="L184" s="32"/>
      <c r="M184" s="32"/>
      <c r="N184" s="89">
        <v>15248856</v>
      </c>
      <c r="O184" s="54" t="s">
        <v>3304</v>
      </c>
      <c r="P184" s="32"/>
      <c r="Q184" s="54" t="s">
        <v>1420</v>
      </c>
      <c r="R184" s="90" t="s">
        <v>1838</v>
      </c>
      <c r="S184" s="32"/>
      <c r="T184" s="32"/>
      <c r="U184" s="32"/>
      <c r="V184" s="32"/>
      <c r="W184" s="301" t="s">
        <v>29</v>
      </c>
      <c r="X184" s="32"/>
      <c r="Y184" s="32"/>
      <c r="Z184" s="32"/>
      <c r="AA184" s="32"/>
      <c r="AB184" s="32"/>
      <c r="AC184" s="76" t="s">
        <v>141</v>
      </c>
      <c r="AD184" s="32"/>
      <c r="AE184" s="332" t="s">
        <v>208</v>
      </c>
      <c r="AF184" s="142">
        <v>43948</v>
      </c>
      <c r="AG184" s="32"/>
      <c r="AH184" s="32"/>
      <c r="AI184" s="32"/>
      <c r="AJ184" s="32"/>
      <c r="AK184" s="32"/>
      <c r="AL184" s="32"/>
      <c r="AM184" s="53" t="s">
        <v>195</v>
      </c>
      <c r="AN184" s="142">
        <v>43958</v>
      </c>
      <c r="AO184" s="53" t="s">
        <v>63</v>
      </c>
      <c r="AP184" s="53" t="s">
        <v>56</v>
      </c>
      <c r="AQ184" s="54" t="s">
        <v>238</v>
      </c>
      <c r="AR184" s="53"/>
      <c r="AS184" s="53"/>
      <c r="AT184" s="53"/>
      <c r="AU184" s="53"/>
      <c r="AV184" s="53"/>
      <c r="AW184" s="32"/>
      <c r="AX184" s="32"/>
      <c r="AY184" s="32"/>
      <c r="AZ184" s="32">
        <f t="shared" si="7"/>
        <v>4</v>
      </c>
    </row>
    <row r="185" spans="5:52" ht="19.95" customHeight="1">
      <c r="E185" s="32"/>
      <c r="F185" s="32"/>
      <c r="G185" s="32"/>
      <c r="H185" s="513" t="s">
        <v>702</v>
      </c>
      <c r="I185" s="54" t="s">
        <v>2099</v>
      </c>
      <c r="J185" s="54" t="s">
        <v>2819</v>
      </c>
      <c r="K185" s="32"/>
      <c r="L185" s="32"/>
      <c r="M185" s="32"/>
      <c r="N185" s="89">
        <v>15248856</v>
      </c>
      <c r="O185" s="54" t="s">
        <v>3304</v>
      </c>
      <c r="P185" s="32"/>
      <c r="Q185" s="54" t="s">
        <v>1420</v>
      </c>
      <c r="R185" s="90" t="s">
        <v>1838</v>
      </c>
      <c r="S185" s="32"/>
      <c r="T185" s="32"/>
      <c r="U185" s="32"/>
      <c r="V185" s="32"/>
      <c r="W185" s="301" t="s">
        <v>29</v>
      </c>
      <c r="X185" s="32"/>
      <c r="Y185" s="32"/>
      <c r="Z185" s="32"/>
      <c r="AA185" s="32"/>
      <c r="AB185" s="32"/>
      <c r="AC185" s="76" t="s">
        <v>141</v>
      </c>
      <c r="AD185" s="32"/>
      <c r="AE185" s="332" t="s">
        <v>208</v>
      </c>
      <c r="AF185" s="142">
        <v>43948</v>
      </c>
      <c r="AG185" s="32"/>
      <c r="AH185" s="32"/>
      <c r="AI185" s="32"/>
      <c r="AJ185" s="32"/>
      <c r="AK185" s="32"/>
      <c r="AL185" s="32"/>
      <c r="AM185" s="53" t="s">
        <v>195</v>
      </c>
      <c r="AN185" s="142">
        <v>43958</v>
      </c>
      <c r="AO185" s="53" t="s">
        <v>63</v>
      </c>
      <c r="AP185" s="53" t="s">
        <v>56</v>
      </c>
      <c r="AQ185" s="54" t="s">
        <v>238</v>
      </c>
      <c r="AR185" s="53"/>
      <c r="AS185" s="53"/>
      <c r="AT185" s="53"/>
      <c r="AU185" s="53"/>
      <c r="AV185" s="53"/>
      <c r="AW185" s="32"/>
      <c r="AX185" s="32"/>
      <c r="AY185" s="32"/>
      <c r="AZ185" s="32">
        <f t="shared" si="7"/>
        <v>4</v>
      </c>
    </row>
    <row r="186" spans="5:52" ht="19.95" customHeight="1">
      <c r="E186" s="32"/>
      <c r="F186" s="32"/>
      <c r="G186" s="32"/>
      <c r="H186" s="513" t="s">
        <v>703</v>
      </c>
      <c r="I186" s="54" t="s">
        <v>2100</v>
      </c>
      <c r="J186" s="54" t="s">
        <v>2819</v>
      </c>
      <c r="K186" s="32"/>
      <c r="L186" s="32"/>
      <c r="M186" s="32"/>
      <c r="N186" s="89">
        <v>15248856</v>
      </c>
      <c r="O186" s="54" t="s">
        <v>3304</v>
      </c>
      <c r="P186" s="32"/>
      <c r="Q186" s="54" t="s">
        <v>1420</v>
      </c>
      <c r="R186" s="90" t="s">
        <v>1838</v>
      </c>
      <c r="S186" s="32"/>
      <c r="T186" s="32"/>
      <c r="U186" s="32"/>
      <c r="V186" s="32"/>
      <c r="W186" s="301" t="s">
        <v>29</v>
      </c>
      <c r="X186" s="32"/>
      <c r="Y186" s="32"/>
      <c r="Z186" s="32"/>
      <c r="AA186" s="32"/>
      <c r="AB186" s="32"/>
      <c r="AC186" s="76" t="s">
        <v>141</v>
      </c>
      <c r="AD186" s="32"/>
      <c r="AE186" s="332" t="s">
        <v>208</v>
      </c>
      <c r="AF186" s="142">
        <v>43959</v>
      </c>
      <c r="AG186" s="32"/>
      <c r="AH186" s="32"/>
      <c r="AI186" s="32"/>
      <c r="AJ186" s="32"/>
      <c r="AK186" s="32"/>
      <c r="AL186" s="32"/>
      <c r="AM186" s="53" t="s">
        <v>209</v>
      </c>
      <c r="AN186" s="142">
        <v>43963</v>
      </c>
      <c r="AO186" s="54" t="s">
        <v>63</v>
      </c>
      <c r="AP186" s="53" t="s">
        <v>56</v>
      </c>
      <c r="AQ186" s="54" t="s">
        <v>210</v>
      </c>
      <c r="AR186" s="53"/>
      <c r="AS186" s="53"/>
      <c r="AT186" s="53"/>
      <c r="AU186" s="53"/>
      <c r="AV186" s="53"/>
      <c r="AW186" s="32"/>
      <c r="AX186" s="32"/>
      <c r="AY186" s="32"/>
      <c r="AZ186" s="32">
        <f t="shared" si="7"/>
        <v>5</v>
      </c>
    </row>
    <row r="187" spans="5:52" ht="19.95" customHeight="1">
      <c r="E187" s="32"/>
      <c r="F187" s="32"/>
      <c r="G187" s="32"/>
      <c r="H187" s="513" t="s">
        <v>704</v>
      </c>
      <c r="I187" s="54" t="s">
        <v>2101</v>
      </c>
      <c r="J187" s="54" t="s">
        <v>2820</v>
      </c>
      <c r="K187" s="32"/>
      <c r="L187" s="32"/>
      <c r="M187" s="32"/>
      <c r="N187" s="89">
        <v>15248856</v>
      </c>
      <c r="O187" s="54" t="s">
        <v>3304</v>
      </c>
      <c r="P187" s="32"/>
      <c r="Q187" s="54" t="s">
        <v>1420</v>
      </c>
      <c r="R187" s="90" t="s">
        <v>1838</v>
      </c>
      <c r="S187" s="32"/>
      <c r="T187" s="32"/>
      <c r="U187" s="32"/>
      <c r="V187" s="32"/>
      <c r="W187" s="301" t="s">
        <v>29</v>
      </c>
      <c r="X187" s="32"/>
      <c r="Y187" s="32"/>
      <c r="Z187" s="32"/>
      <c r="AA187" s="32"/>
      <c r="AB187" s="32"/>
      <c r="AC187" s="76" t="s">
        <v>141</v>
      </c>
      <c r="AD187" s="32"/>
      <c r="AE187" s="332" t="s">
        <v>208</v>
      </c>
      <c r="AF187" s="142">
        <v>43959</v>
      </c>
      <c r="AG187" s="32"/>
      <c r="AH187" s="32"/>
      <c r="AI187" s="32"/>
      <c r="AJ187" s="32"/>
      <c r="AK187" s="32"/>
      <c r="AL187" s="32"/>
      <c r="AM187" s="53" t="s">
        <v>209</v>
      </c>
      <c r="AN187" s="142">
        <v>43963</v>
      </c>
      <c r="AO187" s="54" t="s">
        <v>63</v>
      </c>
      <c r="AP187" s="53" t="s">
        <v>56</v>
      </c>
      <c r="AQ187" s="54" t="s">
        <v>210</v>
      </c>
      <c r="AR187" s="53"/>
      <c r="AS187" s="53"/>
      <c r="AT187" s="53"/>
      <c r="AU187" s="53"/>
      <c r="AV187" s="53"/>
      <c r="AW187" s="32"/>
      <c r="AX187" s="32"/>
      <c r="AY187" s="32"/>
      <c r="AZ187" s="32">
        <f t="shared" si="7"/>
        <v>5</v>
      </c>
    </row>
    <row r="188" spans="5:52" ht="19.95" customHeight="1">
      <c r="E188" s="32"/>
      <c r="F188" s="32"/>
      <c r="G188" s="32"/>
      <c r="H188" s="513" t="s">
        <v>705</v>
      </c>
      <c r="I188" s="322" t="s">
        <v>2102</v>
      </c>
      <c r="J188" s="382" t="s">
        <v>2821</v>
      </c>
      <c r="K188" s="32"/>
      <c r="L188" s="32"/>
      <c r="M188" s="32"/>
      <c r="N188" s="539">
        <v>15248857</v>
      </c>
      <c r="O188" s="54" t="s">
        <v>3304</v>
      </c>
      <c r="P188" s="32"/>
      <c r="Q188" s="382" t="s">
        <v>1421</v>
      </c>
      <c r="R188" s="523" t="s">
        <v>1838</v>
      </c>
      <c r="S188" s="32"/>
      <c r="T188" s="32"/>
      <c r="U188" s="32"/>
      <c r="V188" s="32"/>
      <c r="W188" s="301" t="s">
        <v>29</v>
      </c>
      <c r="X188" s="32"/>
      <c r="Y188" s="32"/>
      <c r="Z188" s="32"/>
      <c r="AA188" s="32"/>
      <c r="AB188" s="32"/>
      <c r="AC188" s="76" t="s">
        <v>141</v>
      </c>
      <c r="AD188" s="32"/>
      <c r="AE188" s="349" t="s">
        <v>208</v>
      </c>
      <c r="AF188" s="350">
        <v>43948</v>
      </c>
      <c r="AG188" s="32"/>
      <c r="AH188" s="32"/>
      <c r="AI188" s="32"/>
      <c r="AJ188" s="32"/>
      <c r="AK188" s="32"/>
      <c r="AL188" s="32"/>
      <c r="AM188" s="53" t="s">
        <v>195</v>
      </c>
      <c r="AN188" s="350">
        <v>43958</v>
      </c>
      <c r="AO188" s="381" t="s">
        <v>63</v>
      </c>
      <c r="AP188" s="53" t="s">
        <v>56</v>
      </c>
      <c r="AQ188" s="382" t="s">
        <v>239</v>
      </c>
      <c r="AR188" s="381" t="s">
        <v>195</v>
      </c>
      <c r="AS188" s="350">
        <v>43966</v>
      </c>
      <c r="AT188" s="381" t="s">
        <v>56</v>
      </c>
      <c r="AU188" s="381"/>
      <c r="AV188" s="381"/>
      <c r="AW188" s="32"/>
      <c r="AX188" s="32"/>
      <c r="AY188" s="32"/>
      <c r="AZ188" s="32">
        <f t="shared" si="7"/>
        <v>4</v>
      </c>
    </row>
    <row r="189" spans="5:52" ht="19.95" customHeight="1">
      <c r="E189" s="32"/>
      <c r="F189" s="32"/>
      <c r="G189" s="32"/>
      <c r="H189" s="513" t="s">
        <v>706</v>
      </c>
      <c r="I189" s="322" t="s">
        <v>2103</v>
      </c>
      <c r="J189" s="382" t="s">
        <v>2821</v>
      </c>
      <c r="K189" s="32"/>
      <c r="L189" s="32"/>
      <c r="M189" s="32"/>
      <c r="N189" s="539">
        <v>15248857</v>
      </c>
      <c r="O189" s="54" t="s">
        <v>3304</v>
      </c>
      <c r="P189" s="32"/>
      <c r="Q189" s="382" t="s">
        <v>1421</v>
      </c>
      <c r="R189" s="523" t="s">
        <v>1838</v>
      </c>
      <c r="S189" s="32"/>
      <c r="T189" s="32"/>
      <c r="U189" s="32"/>
      <c r="V189" s="32"/>
      <c r="W189" s="301" t="s">
        <v>29</v>
      </c>
      <c r="X189" s="32"/>
      <c r="Y189" s="32"/>
      <c r="Z189" s="32"/>
      <c r="AA189" s="32"/>
      <c r="AB189" s="32"/>
      <c r="AC189" s="76" t="s">
        <v>141</v>
      </c>
      <c r="AD189" s="32"/>
      <c r="AE189" s="349" t="s">
        <v>208</v>
      </c>
      <c r="AF189" s="350">
        <v>43948</v>
      </c>
      <c r="AG189" s="32"/>
      <c r="AH189" s="32"/>
      <c r="AI189" s="32"/>
      <c r="AJ189" s="32"/>
      <c r="AK189" s="32"/>
      <c r="AL189" s="32"/>
      <c r="AM189" s="53" t="s">
        <v>195</v>
      </c>
      <c r="AN189" s="350">
        <v>43958</v>
      </c>
      <c r="AO189" s="381" t="s">
        <v>63</v>
      </c>
      <c r="AP189" s="53" t="s">
        <v>56</v>
      </c>
      <c r="AQ189" s="382" t="s">
        <v>239</v>
      </c>
      <c r="AR189" s="381" t="s">
        <v>195</v>
      </c>
      <c r="AS189" s="350">
        <v>43966</v>
      </c>
      <c r="AT189" s="381" t="s">
        <v>56</v>
      </c>
      <c r="AU189" s="381"/>
      <c r="AV189" s="381"/>
      <c r="AW189" s="32"/>
      <c r="AX189" s="32"/>
      <c r="AY189" s="32"/>
      <c r="AZ189" s="32">
        <f t="shared" si="7"/>
        <v>4</v>
      </c>
    </row>
    <row r="190" spans="5:52" ht="19.95" customHeight="1">
      <c r="E190" s="32"/>
      <c r="F190" s="32"/>
      <c r="G190" s="32"/>
      <c r="H190" s="513" t="s">
        <v>707</v>
      </c>
      <c r="I190" s="322" t="s">
        <v>2104</v>
      </c>
      <c r="J190" s="382" t="s">
        <v>2821</v>
      </c>
      <c r="K190" s="32"/>
      <c r="L190" s="32"/>
      <c r="M190" s="32"/>
      <c r="N190" s="539">
        <v>15248857</v>
      </c>
      <c r="O190" s="54" t="s">
        <v>3304</v>
      </c>
      <c r="P190" s="32"/>
      <c r="Q190" s="382" t="s">
        <v>1421</v>
      </c>
      <c r="R190" s="523" t="s">
        <v>1838</v>
      </c>
      <c r="S190" s="32"/>
      <c r="T190" s="32"/>
      <c r="U190" s="32"/>
      <c r="V190" s="32"/>
      <c r="W190" s="301" t="s">
        <v>29</v>
      </c>
      <c r="X190" s="32"/>
      <c r="Y190" s="32"/>
      <c r="Z190" s="32"/>
      <c r="AA190" s="32"/>
      <c r="AB190" s="32"/>
      <c r="AC190" s="76" t="s">
        <v>141</v>
      </c>
      <c r="AD190" s="32"/>
      <c r="AE190" s="349" t="s">
        <v>208</v>
      </c>
      <c r="AF190" s="350">
        <v>43959</v>
      </c>
      <c r="AG190" s="32"/>
      <c r="AH190" s="32"/>
      <c r="AI190" s="32"/>
      <c r="AJ190" s="32"/>
      <c r="AK190" s="32"/>
      <c r="AL190" s="32"/>
      <c r="AM190" s="381" t="s">
        <v>209</v>
      </c>
      <c r="AN190" s="350">
        <v>43963</v>
      </c>
      <c r="AO190" s="382" t="s">
        <v>63</v>
      </c>
      <c r="AP190" s="381" t="s">
        <v>56</v>
      </c>
      <c r="AQ190" s="382" t="s">
        <v>210</v>
      </c>
      <c r="AR190" s="381" t="s">
        <v>195</v>
      </c>
      <c r="AS190" s="350">
        <v>43966</v>
      </c>
      <c r="AT190" s="381" t="s">
        <v>56</v>
      </c>
      <c r="AU190" s="381"/>
      <c r="AV190" s="381"/>
      <c r="AW190" s="32"/>
      <c r="AX190" s="32"/>
      <c r="AY190" s="32"/>
      <c r="AZ190" s="32">
        <f t="shared" si="7"/>
        <v>5</v>
      </c>
    </row>
    <row r="191" spans="5:52" ht="19.95" customHeight="1">
      <c r="E191" s="32"/>
      <c r="F191" s="32"/>
      <c r="G191" s="32"/>
      <c r="H191" s="513" t="s">
        <v>708</v>
      </c>
      <c r="I191" s="322" t="s">
        <v>2105</v>
      </c>
      <c r="J191" s="382" t="s">
        <v>2821</v>
      </c>
      <c r="K191" s="32"/>
      <c r="L191" s="32"/>
      <c r="M191" s="32"/>
      <c r="N191" s="539">
        <v>15248857</v>
      </c>
      <c r="O191" s="54" t="s">
        <v>3304</v>
      </c>
      <c r="P191" s="32"/>
      <c r="Q191" s="382" t="s">
        <v>1421</v>
      </c>
      <c r="R191" s="523" t="s">
        <v>1838</v>
      </c>
      <c r="S191" s="32"/>
      <c r="T191" s="32"/>
      <c r="U191" s="32"/>
      <c r="V191" s="32"/>
      <c r="W191" s="301" t="s">
        <v>29</v>
      </c>
      <c r="X191" s="32"/>
      <c r="Y191" s="32"/>
      <c r="Z191" s="32"/>
      <c r="AA191" s="32"/>
      <c r="AB191" s="32"/>
      <c r="AC191" s="76" t="s">
        <v>141</v>
      </c>
      <c r="AD191" s="32"/>
      <c r="AE191" s="349" t="s">
        <v>208</v>
      </c>
      <c r="AF191" s="350">
        <v>43959</v>
      </c>
      <c r="AG191" s="32"/>
      <c r="AH191" s="32"/>
      <c r="AI191" s="32"/>
      <c r="AJ191" s="32"/>
      <c r="AK191" s="32"/>
      <c r="AL191" s="32"/>
      <c r="AM191" s="381" t="s">
        <v>209</v>
      </c>
      <c r="AN191" s="350">
        <v>43963</v>
      </c>
      <c r="AO191" s="382" t="s">
        <v>63</v>
      </c>
      <c r="AP191" s="381" t="s">
        <v>56</v>
      </c>
      <c r="AQ191" s="382" t="s">
        <v>210</v>
      </c>
      <c r="AR191" s="381" t="s">
        <v>195</v>
      </c>
      <c r="AS191" s="350">
        <v>43966</v>
      </c>
      <c r="AT191" s="381" t="s">
        <v>56</v>
      </c>
      <c r="AU191" s="381"/>
      <c r="AV191" s="381"/>
      <c r="AW191" s="32"/>
      <c r="AX191" s="32"/>
      <c r="AY191" s="32"/>
      <c r="AZ191" s="32">
        <f t="shared" si="7"/>
        <v>5</v>
      </c>
    </row>
    <row r="192" spans="5:52" ht="19.95" customHeight="1">
      <c r="E192" s="32"/>
      <c r="F192" s="32"/>
      <c r="G192" s="32"/>
      <c r="H192" s="513" t="s">
        <v>709</v>
      </c>
      <c r="I192" s="387" t="s">
        <v>2106</v>
      </c>
      <c r="J192" s="387" t="s">
        <v>2822</v>
      </c>
      <c r="K192" s="32"/>
      <c r="L192" s="32"/>
      <c r="M192" s="32"/>
      <c r="N192" s="544">
        <v>15248858</v>
      </c>
      <c r="O192" s="54" t="s">
        <v>3304</v>
      </c>
      <c r="P192" s="32"/>
      <c r="Q192" s="387" t="s">
        <v>1422</v>
      </c>
      <c r="R192" s="529" t="s">
        <v>1838</v>
      </c>
      <c r="S192" s="32"/>
      <c r="T192" s="32"/>
      <c r="U192" s="32"/>
      <c r="V192" s="32"/>
      <c r="W192" s="301" t="s">
        <v>29</v>
      </c>
      <c r="X192" s="32"/>
      <c r="Y192" s="32"/>
      <c r="Z192" s="32"/>
      <c r="AA192" s="32"/>
      <c r="AB192" s="32"/>
      <c r="AC192" s="76" t="s">
        <v>141</v>
      </c>
      <c r="AD192" s="32"/>
      <c r="AE192" s="356" t="s">
        <v>208</v>
      </c>
      <c r="AF192" s="357">
        <v>43948</v>
      </c>
      <c r="AG192" s="32"/>
      <c r="AH192" s="32"/>
      <c r="AI192" s="32"/>
      <c r="AJ192" s="32"/>
      <c r="AK192" s="32"/>
      <c r="AL192" s="32"/>
      <c r="AM192" s="53" t="s">
        <v>195</v>
      </c>
      <c r="AN192" s="357">
        <v>43958</v>
      </c>
      <c r="AO192" s="386" t="s">
        <v>63</v>
      </c>
      <c r="AP192" s="386" t="s">
        <v>56</v>
      </c>
      <c r="AQ192" s="387" t="s">
        <v>240</v>
      </c>
      <c r="AR192" s="381" t="s">
        <v>195</v>
      </c>
      <c r="AS192" s="350">
        <v>43966</v>
      </c>
      <c r="AT192" s="381" t="s">
        <v>56</v>
      </c>
      <c r="AU192" s="386"/>
      <c r="AV192" s="386"/>
      <c r="AW192" s="32"/>
      <c r="AX192" s="32"/>
      <c r="AY192" s="32"/>
      <c r="AZ192" s="32">
        <f t="shared" si="7"/>
        <v>4</v>
      </c>
    </row>
    <row r="193" spans="5:52" ht="19.95" customHeight="1">
      <c r="E193" s="32"/>
      <c r="F193" s="32"/>
      <c r="G193" s="32"/>
      <c r="H193" s="513" t="s">
        <v>710</v>
      </c>
      <c r="I193" s="387" t="s">
        <v>2107</v>
      </c>
      <c r="J193" s="387" t="s">
        <v>2823</v>
      </c>
      <c r="K193" s="32"/>
      <c r="L193" s="32"/>
      <c r="M193" s="32"/>
      <c r="N193" s="544">
        <v>15248858</v>
      </c>
      <c r="O193" s="54" t="s">
        <v>3304</v>
      </c>
      <c r="P193" s="32"/>
      <c r="Q193" s="387" t="s">
        <v>1422</v>
      </c>
      <c r="R193" s="529" t="s">
        <v>1838</v>
      </c>
      <c r="S193" s="32"/>
      <c r="T193" s="32"/>
      <c r="U193" s="32"/>
      <c r="V193" s="32"/>
      <c r="W193" s="301" t="s">
        <v>29</v>
      </c>
      <c r="X193" s="32"/>
      <c r="Y193" s="32"/>
      <c r="Z193" s="32"/>
      <c r="AA193" s="32"/>
      <c r="AB193" s="32"/>
      <c r="AC193" s="76" t="s">
        <v>141</v>
      </c>
      <c r="AD193" s="32"/>
      <c r="AE193" s="356" t="s">
        <v>208</v>
      </c>
      <c r="AF193" s="357">
        <v>43959</v>
      </c>
      <c r="AG193" s="32"/>
      <c r="AH193" s="32"/>
      <c r="AI193" s="32"/>
      <c r="AJ193" s="32"/>
      <c r="AK193" s="32"/>
      <c r="AL193" s="32"/>
      <c r="AM193" s="386" t="s">
        <v>209</v>
      </c>
      <c r="AN193" s="357">
        <v>43963</v>
      </c>
      <c r="AO193" s="387" t="s">
        <v>63</v>
      </c>
      <c r="AP193" s="386" t="s">
        <v>56</v>
      </c>
      <c r="AQ193" s="386" t="s">
        <v>210</v>
      </c>
      <c r="AR193" s="381" t="s">
        <v>195</v>
      </c>
      <c r="AS193" s="350">
        <v>43966</v>
      </c>
      <c r="AT193" s="381" t="s">
        <v>56</v>
      </c>
      <c r="AU193" s="386"/>
      <c r="AV193" s="386"/>
      <c r="AW193" s="32"/>
      <c r="AX193" s="32"/>
      <c r="AY193" s="32"/>
      <c r="AZ193" s="32">
        <f t="shared" si="7"/>
        <v>5</v>
      </c>
    </row>
    <row r="194" spans="5:52" ht="19.95" customHeight="1">
      <c r="E194" s="32"/>
      <c r="F194" s="32"/>
      <c r="G194" s="32"/>
      <c r="H194" s="513" t="s">
        <v>711</v>
      </c>
      <c r="I194" s="387" t="s">
        <v>2108</v>
      </c>
      <c r="J194" s="387" t="s">
        <v>2824</v>
      </c>
      <c r="K194" s="32"/>
      <c r="L194" s="32"/>
      <c r="M194" s="32"/>
      <c r="N194" s="544">
        <v>15248858</v>
      </c>
      <c r="O194" s="54" t="s">
        <v>3304</v>
      </c>
      <c r="P194" s="32"/>
      <c r="Q194" s="387" t="s">
        <v>1422</v>
      </c>
      <c r="R194" s="529" t="s">
        <v>1838</v>
      </c>
      <c r="S194" s="32"/>
      <c r="T194" s="32"/>
      <c r="U194" s="32"/>
      <c r="V194" s="32"/>
      <c r="W194" s="301" t="s">
        <v>29</v>
      </c>
      <c r="X194" s="32"/>
      <c r="Y194" s="32"/>
      <c r="Z194" s="32"/>
      <c r="AA194" s="32"/>
      <c r="AB194" s="32"/>
      <c r="AC194" s="76" t="s">
        <v>141</v>
      </c>
      <c r="AD194" s="32"/>
      <c r="AE194" s="356" t="s">
        <v>208</v>
      </c>
      <c r="AF194" s="357">
        <v>43959</v>
      </c>
      <c r="AG194" s="32"/>
      <c r="AH194" s="32"/>
      <c r="AI194" s="32"/>
      <c r="AJ194" s="32"/>
      <c r="AK194" s="32"/>
      <c r="AL194" s="32"/>
      <c r="AM194" s="386" t="s">
        <v>209</v>
      </c>
      <c r="AN194" s="357">
        <v>43963</v>
      </c>
      <c r="AO194" s="387" t="s">
        <v>63</v>
      </c>
      <c r="AP194" s="386" t="s">
        <v>56</v>
      </c>
      <c r="AQ194" s="386" t="s">
        <v>210</v>
      </c>
      <c r="AR194" s="381" t="s">
        <v>195</v>
      </c>
      <c r="AS194" s="350">
        <v>43966</v>
      </c>
      <c r="AT194" s="381" t="s">
        <v>56</v>
      </c>
      <c r="AU194" s="386"/>
      <c r="AV194" s="386"/>
      <c r="AW194" s="32"/>
      <c r="AX194" s="32"/>
      <c r="AY194" s="32"/>
      <c r="AZ194" s="32">
        <f t="shared" si="7"/>
        <v>5</v>
      </c>
    </row>
    <row r="195" spans="5:52" ht="19.95" customHeight="1">
      <c r="E195" s="32"/>
      <c r="F195" s="32"/>
      <c r="G195" s="32"/>
      <c r="H195" s="513" t="s">
        <v>712</v>
      </c>
      <c r="I195" s="387" t="s">
        <v>2109</v>
      </c>
      <c r="J195" s="387" t="s">
        <v>2825</v>
      </c>
      <c r="K195" s="32"/>
      <c r="L195" s="32"/>
      <c r="M195" s="32"/>
      <c r="N195" s="544">
        <v>15248858</v>
      </c>
      <c r="O195" s="54" t="s">
        <v>3304</v>
      </c>
      <c r="P195" s="32"/>
      <c r="Q195" s="387" t="s">
        <v>1422</v>
      </c>
      <c r="R195" s="529" t="s">
        <v>1838</v>
      </c>
      <c r="S195" s="32"/>
      <c r="T195" s="32"/>
      <c r="U195" s="32"/>
      <c r="V195" s="32"/>
      <c r="W195" s="301" t="s">
        <v>29</v>
      </c>
      <c r="X195" s="32"/>
      <c r="Y195" s="32"/>
      <c r="Z195" s="32"/>
      <c r="AA195" s="32"/>
      <c r="AB195" s="32"/>
      <c r="AC195" s="76" t="s">
        <v>141</v>
      </c>
      <c r="AD195" s="32"/>
      <c r="AE195" s="356" t="s">
        <v>208</v>
      </c>
      <c r="AF195" s="357">
        <v>43948</v>
      </c>
      <c r="AG195" s="32"/>
      <c r="AH195" s="32"/>
      <c r="AI195" s="32"/>
      <c r="AJ195" s="32"/>
      <c r="AK195" s="32"/>
      <c r="AL195" s="32"/>
      <c r="AM195" s="53" t="s">
        <v>195</v>
      </c>
      <c r="AN195" s="357">
        <v>43958</v>
      </c>
      <c r="AO195" s="386" t="s">
        <v>63</v>
      </c>
      <c r="AP195" s="386" t="s">
        <v>56</v>
      </c>
      <c r="AQ195" s="387" t="s">
        <v>241</v>
      </c>
      <c r="AR195" s="381" t="s">
        <v>195</v>
      </c>
      <c r="AS195" s="350">
        <v>43966</v>
      </c>
      <c r="AT195" s="381" t="s">
        <v>56</v>
      </c>
      <c r="AU195" s="386"/>
      <c r="AV195" s="386"/>
      <c r="AW195" s="32"/>
      <c r="AX195" s="32"/>
      <c r="AY195" s="32"/>
      <c r="AZ195" s="32">
        <f t="shared" si="7"/>
        <v>4</v>
      </c>
    </row>
    <row r="196" spans="5:52" ht="19.95" customHeight="1">
      <c r="E196" s="32"/>
      <c r="F196" s="32"/>
      <c r="G196" s="32"/>
      <c r="H196" s="513" t="s">
        <v>713</v>
      </c>
      <c r="I196" s="54" t="s">
        <v>2110</v>
      </c>
      <c r="J196" s="54" t="s">
        <v>2826</v>
      </c>
      <c r="K196" s="32"/>
      <c r="L196" s="32"/>
      <c r="M196" s="32"/>
      <c r="N196" s="89">
        <v>15248859</v>
      </c>
      <c r="O196" s="54" t="s">
        <v>3304</v>
      </c>
      <c r="P196" s="32"/>
      <c r="Q196" s="54" t="s">
        <v>1423</v>
      </c>
      <c r="R196" s="90" t="s">
        <v>1858</v>
      </c>
      <c r="S196" s="32"/>
      <c r="T196" s="32"/>
      <c r="U196" s="32"/>
      <c r="V196" s="32"/>
      <c r="W196" s="301" t="s">
        <v>29</v>
      </c>
      <c r="X196" s="32"/>
      <c r="Y196" s="32"/>
      <c r="Z196" s="32"/>
      <c r="AA196" s="32"/>
      <c r="AB196" s="32"/>
      <c r="AC196" s="76" t="s">
        <v>141</v>
      </c>
      <c r="AD196" s="32"/>
      <c r="AE196" s="332" t="s">
        <v>208</v>
      </c>
      <c r="AF196" s="142">
        <v>43948</v>
      </c>
      <c r="AG196" s="32"/>
      <c r="AH196" s="32"/>
      <c r="AI196" s="32"/>
      <c r="AJ196" s="32"/>
      <c r="AK196" s="32"/>
      <c r="AL196" s="32"/>
      <c r="AM196" s="53" t="s">
        <v>209</v>
      </c>
      <c r="AN196" s="142">
        <v>43963</v>
      </c>
      <c r="AO196" s="54" t="s">
        <v>63</v>
      </c>
      <c r="AP196" s="53" t="s">
        <v>56</v>
      </c>
      <c r="AQ196" s="53" t="s">
        <v>210</v>
      </c>
      <c r="AR196" s="53"/>
      <c r="AS196" s="53"/>
      <c r="AT196" s="53"/>
      <c r="AU196" s="53"/>
      <c r="AV196" s="53"/>
      <c r="AW196" s="32"/>
      <c r="AX196" s="32"/>
      <c r="AY196" s="32"/>
      <c r="AZ196" s="32">
        <f t="shared" si="7"/>
        <v>4</v>
      </c>
    </row>
    <row r="197" spans="5:52" ht="19.95" customHeight="1">
      <c r="E197" s="32"/>
      <c r="F197" s="32"/>
      <c r="G197" s="32"/>
      <c r="H197" s="513" t="s">
        <v>714</v>
      </c>
      <c r="I197" s="322" t="s">
        <v>2111</v>
      </c>
      <c r="J197" s="382" t="s">
        <v>2827</v>
      </c>
      <c r="K197" s="32"/>
      <c r="L197" s="32"/>
      <c r="M197" s="32"/>
      <c r="N197" s="539">
        <v>15248860</v>
      </c>
      <c r="O197" s="54" t="s">
        <v>3304</v>
      </c>
      <c r="P197" s="32"/>
      <c r="Q197" s="382" t="s">
        <v>1424</v>
      </c>
      <c r="R197" s="523" t="s">
        <v>1859</v>
      </c>
      <c r="S197" s="32"/>
      <c r="T197" s="32"/>
      <c r="U197" s="32"/>
      <c r="V197" s="32"/>
      <c r="W197" s="301" t="s">
        <v>29</v>
      </c>
      <c r="X197" s="32"/>
      <c r="Y197" s="32"/>
      <c r="Z197" s="32"/>
      <c r="AA197" s="32"/>
      <c r="AB197" s="32"/>
      <c r="AC197" s="76" t="s">
        <v>141</v>
      </c>
      <c r="AD197" s="32"/>
      <c r="AE197" s="349" t="s">
        <v>208</v>
      </c>
      <c r="AF197" s="350">
        <v>43948</v>
      </c>
      <c r="AG197" s="32"/>
      <c r="AH197" s="32"/>
      <c r="AI197" s="32"/>
      <c r="AJ197" s="32"/>
      <c r="AK197" s="32"/>
      <c r="AL197" s="32"/>
      <c r="AM197" s="53" t="s">
        <v>195</v>
      </c>
      <c r="AN197" s="350">
        <v>43958</v>
      </c>
      <c r="AO197" s="382" t="s">
        <v>63</v>
      </c>
      <c r="AP197" s="381" t="s">
        <v>56</v>
      </c>
      <c r="AQ197" s="382" t="s">
        <v>242</v>
      </c>
      <c r="AR197" s="381" t="s">
        <v>195</v>
      </c>
      <c r="AS197" s="350">
        <v>43966</v>
      </c>
      <c r="AT197" s="381" t="s">
        <v>56</v>
      </c>
      <c r="AU197" s="381"/>
      <c r="AV197" s="381"/>
      <c r="AW197" s="32"/>
      <c r="AX197" s="32"/>
      <c r="AY197" s="32"/>
      <c r="AZ197" s="32">
        <f t="shared" si="7"/>
        <v>4</v>
      </c>
    </row>
    <row r="198" spans="5:52" ht="19.95" customHeight="1">
      <c r="E198" s="32"/>
      <c r="F198" s="32"/>
      <c r="G198" s="32"/>
      <c r="H198" s="513" t="s">
        <v>715</v>
      </c>
      <c r="I198" s="322" t="s">
        <v>2112</v>
      </c>
      <c r="J198" s="382" t="s">
        <v>2828</v>
      </c>
      <c r="K198" s="32"/>
      <c r="L198" s="32"/>
      <c r="M198" s="32"/>
      <c r="N198" s="539">
        <v>15248860</v>
      </c>
      <c r="O198" s="54" t="s">
        <v>3304</v>
      </c>
      <c r="P198" s="32"/>
      <c r="Q198" s="382" t="s">
        <v>1424</v>
      </c>
      <c r="R198" s="523" t="s">
        <v>1859</v>
      </c>
      <c r="S198" s="32"/>
      <c r="T198" s="32"/>
      <c r="U198" s="32"/>
      <c r="V198" s="32"/>
      <c r="W198" s="301" t="s">
        <v>29</v>
      </c>
      <c r="X198" s="32"/>
      <c r="Y198" s="32"/>
      <c r="Z198" s="32"/>
      <c r="AA198" s="32"/>
      <c r="AB198" s="32"/>
      <c r="AC198" s="76" t="s">
        <v>141</v>
      </c>
      <c r="AD198" s="32"/>
      <c r="AE198" s="349" t="s">
        <v>208</v>
      </c>
      <c r="AF198" s="350">
        <v>43959</v>
      </c>
      <c r="AG198" s="32"/>
      <c r="AH198" s="32"/>
      <c r="AI198" s="32"/>
      <c r="AJ198" s="32"/>
      <c r="AK198" s="32"/>
      <c r="AL198" s="32"/>
      <c r="AM198" s="381" t="s">
        <v>209</v>
      </c>
      <c r="AN198" s="350">
        <v>43963</v>
      </c>
      <c r="AO198" s="382" t="s">
        <v>63</v>
      </c>
      <c r="AP198" s="381" t="s">
        <v>56</v>
      </c>
      <c r="AQ198" s="382" t="s">
        <v>210</v>
      </c>
      <c r="AR198" s="381" t="s">
        <v>195</v>
      </c>
      <c r="AS198" s="350">
        <v>43966</v>
      </c>
      <c r="AT198" s="381" t="s">
        <v>56</v>
      </c>
      <c r="AU198" s="381"/>
      <c r="AV198" s="381"/>
      <c r="AW198" s="32"/>
      <c r="AX198" s="32"/>
      <c r="AY198" s="32"/>
      <c r="AZ198" s="32">
        <f t="shared" si="7"/>
        <v>5</v>
      </c>
    </row>
    <row r="199" spans="5:52" ht="19.95" customHeight="1">
      <c r="E199" s="32"/>
      <c r="F199" s="32"/>
      <c r="G199" s="32"/>
      <c r="H199" s="513" t="s">
        <v>716</v>
      </c>
      <c r="I199" s="322" t="s">
        <v>2113</v>
      </c>
      <c r="J199" s="382" t="s">
        <v>2829</v>
      </c>
      <c r="K199" s="32"/>
      <c r="L199" s="32"/>
      <c r="M199" s="32"/>
      <c r="N199" s="539">
        <v>15248860</v>
      </c>
      <c r="O199" s="54" t="s">
        <v>3304</v>
      </c>
      <c r="P199" s="32"/>
      <c r="Q199" s="382" t="s">
        <v>1424</v>
      </c>
      <c r="R199" s="523" t="s">
        <v>1860</v>
      </c>
      <c r="S199" s="32"/>
      <c r="T199" s="32"/>
      <c r="U199" s="32"/>
      <c r="V199" s="32"/>
      <c r="W199" s="301" t="s">
        <v>29</v>
      </c>
      <c r="X199" s="32"/>
      <c r="Y199" s="32"/>
      <c r="Z199" s="32"/>
      <c r="AA199" s="32"/>
      <c r="AB199" s="32"/>
      <c r="AC199" s="76" t="s">
        <v>141</v>
      </c>
      <c r="AD199" s="32"/>
      <c r="AE199" s="349" t="s">
        <v>208</v>
      </c>
      <c r="AF199" s="350">
        <v>43948</v>
      </c>
      <c r="AG199" s="32"/>
      <c r="AH199" s="32"/>
      <c r="AI199" s="32"/>
      <c r="AJ199" s="32"/>
      <c r="AK199" s="32"/>
      <c r="AL199" s="32"/>
      <c r="AM199" s="53" t="s">
        <v>195</v>
      </c>
      <c r="AN199" s="350">
        <v>43958</v>
      </c>
      <c r="AO199" s="382" t="s">
        <v>63</v>
      </c>
      <c r="AP199" s="381" t="s">
        <v>56</v>
      </c>
      <c r="AQ199" s="382" t="s">
        <v>243</v>
      </c>
      <c r="AR199" s="381" t="s">
        <v>195</v>
      </c>
      <c r="AS199" s="350">
        <v>43966</v>
      </c>
      <c r="AT199" s="381" t="s">
        <v>56</v>
      </c>
      <c r="AU199" s="381"/>
      <c r="AV199" s="381"/>
      <c r="AW199" s="32"/>
      <c r="AX199" s="32"/>
      <c r="AY199" s="32"/>
      <c r="AZ199" s="32">
        <f t="shared" si="7"/>
        <v>4</v>
      </c>
    </row>
    <row r="200" spans="5:52" ht="19.95" customHeight="1">
      <c r="E200" s="32"/>
      <c r="F200" s="32"/>
      <c r="G200" s="32"/>
      <c r="H200" s="513" t="s">
        <v>717</v>
      </c>
      <c r="I200" s="322" t="s">
        <v>2114</v>
      </c>
      <c r="J200" s="382" t="s">
        <v>2827</v>
      </c>
      <c r="K200" s="32"/>
      <c r="L200" s="32"/>
      <c r="M200" s="32"/>
      <c r="N200" s="539">
        <v>15248860</v>
      </c>
      <c r="O200" s="54" t="s">
        <v>3304</v>
      </c>
      <c r="P200" s="32"/>
      <c r="Q200" s="382" t="s">
        <v>1424</v>
      </c>
      <c r="R200" s="523" t="s">
        <v>1859</v>
      </c>
      <c r="S200" s="32"/>
      <c r="T200" s="32"/>
      <c r="U200" s="32"/>
      <c r="V200" s="32"/>
      <c r="W200" s="301" t="s">
        <v>29</v>
      </c>
      <c r="X200" s="32"/>
      <c r="Y200" s="32"/>
      <c r="Z200" s="32"/>
      <c r="AA200" s="32"/>
      <c r="AB200" s="32"/>
      <c r="AC200" s="76" t="s">
        <v>141</v>
      </c>
      <c r="AD200" s="32"/>
      <c r="AE200" s="349" t="s">
        <v>208</v>
      </c>
      <c r="AF200" s="350">
        <v>43959</v>
      </c>
      <c r="AG200" s="32"/>
      <c r="AH200" s="32"/>
      <c r="AI200" s="32"/>
      <c r="AJ200" s="32"/>
      <c r="AK200" s="32"/>
      <c r="AL200" s="32"/>
      <c r="AM200" s="381" t="s">
        <v>209</v>
      </c>
      <c r="AN200" s="350">
        <v>43963</v>
      </c>
      <c r="AO200" s="382" t="s">
        <v>63</v>
      </c>
      <c r="AP200" s="381" t="s">
        <v>56</v>
      </c>
      <c r="AQ200" s="382" t="s">
        <v>210</v>
      </c>
      <c r="AR200" s="381" t="s">
        <v>195</v>
      </c>
      <c r="AS200" s="350">
        <v>43966</v>
      </c>
      <c r="AT200" s="381" t="s">
        <v>56</v>
      </c>
      <c r="AU200" s="381"/>
      <c r="AV200" s="381"/>
      <c r="AW200" s="32"/>
      <c r="AX200" s="32"/>
      <c r="AY200" s="32"/>
      <c r="AZ200" s="32">
        <f t="shared" si="7"/>
        <v>5</v>
      </c>
    </row>
    <row r="201" spans="5:52" ht="19.95" customHeight="1">
      <c r="E201" s="32"/>
      <c r="F201" s="32"/>
      <c r="G201" s="32"/>
      <c r="H201" s="513" t="s">
        <v>718</v>
      </c>
      <c r="I201" s="322" t="s">
        <v>2115</v>
      </c>
      <c r="J201" s="382" t="s">
        <v>2827</v>
      </c>
      <c r="K201" s="32"/>
      <c r="L201" s="32"/>
      <c r="M201" s="32"/>
      <c r="N201" s="539">
        <v>15248860</v>
      </c>
      <c r="O201" s="54" t="s">
        <v>3304</v>
      </c>
      <c r="P201" s="32"/>
      <c r="Q201" s="382" t="s">
        <v>1424</v>
      </c>
      <c r="R201" s="523" t="s">
        <v>1859</v>
      </c>
      <c r="S201" s="32"/>
      <c r="T201" s="32"/>
      <c r="U201" s="32"/>
      <c r="V201" s="32"/>
      <c r="W201" s="301" t="s">
        <v>29</v>
      </c>
      <c r="X201" s="32"/>
      <c r="Y201" s="32"/>
      <c r="Z201" s="32"/>
      <c r="AA201" s="32"/>
      <c r="AB201" s="32"/>
      <c r="AC201" s="76" t="s">
        <v>141</v>
      </c>
      <c r="AD201" s="32"/>
      <c r="AE201" s="349" t="s">
        <v>208</v>
      </c>
      <c r="AF201" s="350">
        <v>43959</v>
      </c>
      <c r="AG201" s="32"/>
      <c r="AH201" s="32"/>
      <c r="AI201" s="32"/>
      <c r="AJ201" s="32"/>
      <c r="AK201" s="32"/>
      <c r="AL201" s="32"/>
      <c r="AM201" s="381" t="s">
        <v>209</v>
      </c>
      <c r="AN201" s="350">
        <v>43963</v>
      </c>
      <c r="AO201" s="382" t="s">
        <v>63</v>
      </c>
      <c r="AP201" s="381" t="s">
        <v>56</v>
      </c>
      <c r="AQ201" s="382" t="s">
        <v>210</v>
      </c>
      <c r="AR201" s="381" t="s">
        <v>195</v>
      </c>
      <c r="AS201" s="350">
        <v>43966</v>
      </c>
      <c r="AT201" s="381" t="s">
        <v>56</v>
      </c>
      <c r="AU201" s="381"/>
      <c r="AV201" s="381"/>
      <c r="AW201" s="32"/>
      <c r="AX201" s="32"/>
      <c r="AY201" s="32"/>
      <c r="AZ201" s="32">
        <f t="shared" si="7"/>
        <v>5</v>
      </c>
    </row>
    <row r="202" spans="5:52" ht="19.95" customHeight="1">
      <c r="E202" s="32"/>
      <c r="F202" s="32"/>
      <c r="G202" s="32"/>
      <c r="H202" s="513" t="s">
        <v>719</v>
      </c>
      <c r="I202" s="54" t="s">
        <v>2116</v>
      </c>
      <c r="J202" s="54" t="s">
        <v>2830</v>
      </c>
      <c r="K202" s="32"/>
      <c r="L202" s="32"/>
      <c r="M202" s="32"/>
      <c r="N202" s="89">
        <v>15248861</v>
      </c>
      <c r="O202" s="54" t="s">
        <v>3304</v>
      </c>
      <c r="P202" s="32"/>
      <c r="Q202" s="54" t="s">
        <v>1425</v>
      </c>
      <c r="R202" s="90" t="s">
        <v>1841</v>
      </c>
      <c r="S202" s="32"/>
      <c r="T202" s="32"/>
      <c r="U202" s="32"/>
      <c r="V202" s="32"/>
      <c r="W202" s="301" t="s">
        <v>29</v>
      </c>
      <c r="X202" s="32"/>
      <c r="Y202" s="32"/>
      <c r="Z202" s="32"/>
      <c r="AA202" s="32"/>
      <c r="AB202" s="32"/>
      <c r="AC202" s="76" t="s">
        <v>141</v>
      </c>
      <c r="AD202" s="32"/>
      <c r="AE202" s="332" t="s">
        <v>208</v>
      </c>
      <c r="AF202" s="142">
        <v>43948</v>
      </c>
      <c r="AG202" s="32"/>
      <c r="AH202" s="32"/>
      <c r="AI202" s="32"/>
      <c r="AJ202" s="32"/>
      <c r="AK202" s="32"/>
      <c r="AL202" s="32"/>
      <c r="AM202" s="53" t="s">
        <v>209</v>
      </c>
      <c r="AN202" s="142">
        <v>43963</v>
      </c>
      <c r="AO202" s="54" t="s">
        <v>63</v>
      </c>
      <c r="AP202" s="53" t="s">
        <v>56</v>
      </c>
      <c r="AQ202" s="53" t="s">
        <v>210</v>
      </c>
      <c r="AR202" s="53"/>
      <c r="AS202" s="53"/>
      <c r="AT202" s="53"/>
      <c r="AU202" s="53"/>
      <c r="AV202" s="53"/>
      <c r="AW202" s="32"/>
      <c r="AX202" s="32"/>
      <c r="AY202" s="32"/>
      <c r="AZ202" s="32">
        <f t="shared" si="7"/>
        <v>4</v>
      </c>
    </row>
    <row r="203" spans="5:52" ht="19.95" customHeight="1">
      <c r="E203" s="32"/>
      <c r="F203" s="32"/>
      <c r="G203" s="32"/>
      <c r="H203" s="513" t="s">
        <v>720</v>
      </c>
      <c r="I203" s="54" t="s">
        <v>2117</v>
      </c>
      <c r="J203" s="54" t="s">
        <v>2831</v>
      </c>
      <c r="K203" s="32"/>
      <c r="L203" s="32"/>
      <c r="M203" s="32"/>
      <c r="N203" s="89">
        <v>15248862</v>
      </c>
      <c r="O203" s="54" t="s">
        <v>3304</v>
      </c>
      <c r="P203" s="32"/>
      <c r="Q203" s="54" t="s">
        <v>1426</v>
      </c>
      <c r="R203" s="90" t="s">
        <v>1841</v>
      </c>
      <c r="S203" s="32"/>
      <c r="T203" s="32"/>
      <c r="U203" s="32"/>
      <c r="V203" s="32"/>
      <c r="W203" s="301" t="s">
        <v>29</v>
      </c>
      <c r="X203" s="32"/>
      <c r="Y203" s="32"/>
      <c r="Z203" s="32"/>
      <c r="AA203" s="32"/>
      <c r="AB203" s="32"/>
      <c r="AC203" s="76" t="s">
        <v>141</v>
      </c>
      <c r="AD203" s="32"/>
      <c r="AE203" s="332" t="s">
        <v>208</v>
      </c>
      <c r="AF203" s="142">
        <v>43948</v>
      </c>
      <c r="AG203" s="32"/>
      <c r="AH203" s="32"/>
      <c r="AI203" s="32"/>
      <c r="AJ203" s="32"/>
      <c r="AK203" s="32"/>
      <c r="AL203" s="32"/>
      <c r="AM203" s="53" t="s">
        <v>209</v>
      </c>
      <c r="AN203" s="142">
        <v>43963</v>
      </c>
      <c r="AO203" s="54" t="s">
        <v>63</v>
      </c>
      <c r="AP203" s="53" t="s">
        <v>56</v>
      </c>
      <c r="AQ203" s="53" t="s">
        <v>210</v>
      </c>
      <c r="AR203" s="53"/>
      <c r="AS203" s="53"/>
      <c r="AT203" s="53"/>
      <c r="AU203" s="53"/>
      <c r="AV203" s="53"/>
      <c r="AW203" s="32"/>
      <c r="AX203" s="32"/>
      <c r="AY203" s="32"/>
      <c r="AZ203" s="32">
        <f t="shared" si="7"/>
        <v>4</v>
      </c>
    </row>
    <row r="204" spans="5:52" ht="19.95" customHeight="1">
      <c r="E204" s="32"/>
      <c r="F204" s="32"/>
      <c r="G204" s="32"/>
      <c r="H204" s="513" t="s">
        <v>721</v>
      </c>
      <c r="I204" s="54" t="s">
        <v>2118</v>
      </c>
      <c r="J204" s="54" t="s">
        <v>2832</v>
      </c>
      <c r="K204" s="32"/>
      <c r="L204" s="32"/>
      <c r="M204" s="32"/>
      <c r="N204" s="89">
        <v>15248863</v>
      </c>
      <c r="O204" s="54" t="s">
        <v>3304</v>
      </c>
      <c r="P204" s="32"/>
      <c r="Q204" s="54" t="s">
        <v>1427</v>
      </c>
      <c r="R204" s="90" t="s">
        <v>1841</v>
      </c>
      <c r="S204" s="32"/>
      <c r="T204" s="32"/>
      <c r="U204" s="32"/>
      <c r="V204" s="32"/>
      <c r="W204" s="301" t="s">
        <v>29</v>
      </c>
      <c r="X204" s="32"/>
      <c r="Y204" s="32"/>
      <c r="Z204" s="32"/>
      <c r="AA204" s="32"/>
      <c r="AB204" s="32"/>
      <c r="AC204" s="76" t="s">
        <v>141</v>
      </c>
      <c r="AD204" s="32"/>
      <c r="AE204" s="332" t="s">
        <v>208</v>
      </c>
      <c r="AF204" s="142">
        <v>43948</v>
      </c>
      <c r="AG204" s="32"/>
      <c r="AH204" s="32"/>
      <c r="AI204" s="32"/>
      <c r="AJ204" s="32"/>
      <c r="AK204" s="32"/>
      <c r="AL204" s="32"/>
      <c r="AM204" s="53" t="s">
        <v>209</v>
      </c>
      <c r="AN204" s="142">
        <v>43963</v>
      </c>
      <c r="AO204" s="54" t="s">
        <v>63</v>
      </c>
      <c r="AP204" s="53" t="s">
        <v>56</v>
      </c>
      <c r="AQ204" s="53" t="s">
        <v>210</v>
      </c>
      <c r="AR204" s="53"/>
      <c r="AS204" s="53"/>
      <c r="AT204" s="53"/>
      <c r="AU204" s="53"/>
      <c r="AV204" s="53"/>
      <c r="AW204" s="32"/>
      <c r="AX204" s="32"/>
      <c r="AY204" s="32"/>
      <c r="AZ204" s="32">
        <f t="shared" si="7"/>
        <v>4</v>
      </c>
    </row>
    <row r="205" spans="5:52" ht="19.95" customHeight="1">
      <c r="E205" s="32"/>
      <c r="F205" s="32"/>
      <c r="G205" s="32"/>
      <c r="H205" s="513" t="s">
        <v>722</v>
      </c>
      <c r="I205" s="54" t="s">
        <v>2119</v>
      </c>
      <c r="J205" s="54" t="s">
        <v>2833</v>
      </c>
      <c r="K205" s="32"/>
      <c r="L205" s="32"/>
      <c r="M205" s="32"/>
      <c r="N205" s="89">
        <v>15248864</v>
      </c>
      <c r="O205" s="54" t="s">
        <v>3304</v>
      </c>
      <c r="P205" s="32"/>
      <c r="Q205" s="54" t="s">
        <v>1428</v>
      </c>
      <c r="R205" s="90" t="s">
        <v>1841</v>
      </c>
      <c r="S205" s="32"/>
      <c r="T205" s="32"/>
      <c r="U205" s="32"/>
      <c r="V205" s="32"/>
      <c r="W205" s="301" t="s">
        <v>29</v>
      </c>
      <c r="X205" s="32"/>
      <c r="Y205" s="32"/>
      <c r="Z205" s="32"/>
      <c r="AA205" s="32"/>
      <c r="AB205" s="32"/>
      <c r="AC205" s="76" t="s">
        <v>141</v>
      </c>
      <c r="AD205" s="32"/>
      <c r="AE205" s="332" t="s">
        <v>208</v>
      </c>
      <c r="AF205" s="142">
        <v>43948</v>
      </c>
      <c r="AG205" s="32"/>
      <c r="AH205" s="32"/>
      <c r="AI205" s="32"/>
      <c r="AJ205" s="32"/>
      <c r="AK205" s="32"/>
      <c r="AL205" s="32"/>
      <c r="AM205" s="53" t="s">
        <v>209</v>
      </c>
      <c r="AN205" s="142">
        <v>43963</v>
      </c>
      <c r="AO205" s="54" t="s">
        <v>63</v>
      </c>
      <c r="AP205" s="53" t="s">
        <v>56</v>
      </c>
      <c r="AQ205" s="53" t="s">
        <v>210</v>
      </c>
      <c r="AR205" s="53"/>
      <c r="AS205" s="53"/>
      <c r="AT205" s="53"/>
      <c r="AU205" s="53"/>
      <c r="AV205" s="53"/>
      <c r="AW205" s="32"/>
      <c r="AX205" s="32"/>
      <c r="AY205" s="32"/>
      <c r="AZ205" s="32">
        <f t="shared" si="7"/>
        <v>4</v>
      </c>
    </row>
    <row r="206" spans="5:52" ht="19.95" customHeight="1">
      <c r="E206" s="32"/>
      <c r="F206" s="32"/>
      <c r="G206" s="32"/>
      <c r="H206" s="513" t="s">
        <v>723</v>
      </c>
      <c r="I206" s="54" t="s">
        <v>2120</v>
      </c>
      <c r="J206" s="54" t="s">
        <v>2834</v>
      </c>
      <c r="K206" s="32"/>
      <c r="L206" s="32"/>
      <c r="M206" s="32"/>
      <c r="N206" s="89">
        <v>15248865</v>
      </c>
      <c r="O206" s="54" t="s">
        <v>3304</v>
      </c>
      <c r="P206" s="32"/>
      <c r="Q206" s="54" t="s">
        <v>1429</v>
      </c>
      <c r="R206" s="90" t="s">
        <v>1841</v>
      </c>
      <c r="S206" s="32"/>
      <c r="T206" s="32"/>
      <c r="U206" s="32"/>
      <c r="V206" s="32"/>
      <c r="W206" s="301" t="s">
        <v>29</v>
      </c>
      <c r="X206" s="32"/>
      <c r="Y206" s="32"/>
      <c r="Z206" s="32"/>
      <c r="AA206" s="32"/>
      <c r="AB206" s="32"/>
      <c r="AC206" s="76" t="s">
        <v>141</v>
      </c>
      <c r="AD206" s="32"/>
      <c r="AE206" s="332" t="s">
        <v>208</v>
      </c>
      <c r="AF206" s="142">
        <v>43948</v>
      </c>
      <c r="AG206" s="32"/>
      <c r="AH206" s="32"/>
      <c r="AI206" s="32"/>
      <c r="AJ206" s="32"/>
      <c r="AK206" s="32"/>
      <c r="AL206" s="32"/>
      <c r="AM206" s="53" t="s">
        <v>209</v>
      </c>
      <c r="AN206" s="142">
        <v>43963</v>
      </c>
      <c r="AO206" s="54" t="s">
        <v>63</v>
      </c>
      <c r="AP206" s="53" t="s">
        <v>56</v>
      </c>
      <c r="AQ206" s="53" t="s">
        <v>210</v>
      </c>
      <c r="AR206" s="53"/>
      <c r="AS206" s="53"/>
      <c r="AT206" s="53"/>
      <c r="AU206" s="53"/>
      <c r="AV206" s="53"/>
      <c r="AW206" s="32"/>
      <c r="AX206" s="32"/>
      <c r="AY206" s="32"/>
      <c r="AZ206" s="32">
        <f t="shared" si="7"/>
        <v>4</v>
      </c>
    </row>
    <row r="207" spans="5:52" ht="19.95" customHeight="1">
      <c r="E207" s="32"/>
      <c r="F207" s="32"/>
      <c r="G207" s="32"/>
      <c r="H207" s="513" t="s">
        <v>724</v>
      </c>
      <c r="I207" s="54" t="s">
        <v>2121</v>
      </c>
      <c r="J207" s="54" t="s">
        <v>2835</v>
      </c>
      <c r="K207" s="32"/>
      <c r="L207" s="32"/>
      <c r="M207" s="32"/>
      <c r="N207" s="89">
        <v>15248866</v>
      </c>
      <c r="O207" s="54" t="s">
        <v>3304</v>
      </c>
      <c r="P207" s="32"/>
      <c r="Q207" s="54" t="s">
        <v>1430</v>
      </c>
      <c r="R207" s="90" t="s">
        <v>1841</v>
      </c>
      <c r="S207" s="32"/>
      <c r="T207" s="32"/>
      <c r="U207" s="32"/>
      <c r="V207" s="32"/>
      <c r="W207" s="301" t="s">
        <v>29</v>
      </c>
      <c r="X207" s="32"/>
      <c r="Y207" s="32"/>
      <c r="Z207" s="32"/>
      <c r="AA207" s="32"/>
      <c r="AB207" s="32"/>
      <c r="AC207" s="76" t="s">
        <v>141</v>
      </c>
      <c r="AD207" s="32"/>
      <c r="AE207" s="332" t="s">
        <v>208</v>
      </c>
      <c r="AF207" s="142">
        <v>43948</v>
      </c>
      <c r="AG207" s="32"/>
      <c r="AH207" s="32"/>
      <c r="AI207" s="32"/>
      <c r="AJ207" s="32"/>
      <c r="AK207" s="32"/>
      <c r="AL207" s="32"/>
      <c r="AM207" s="53" t="s">
        <v>209</v>
      </c>
      <c r="AN207" s="142">
        <v>43963</v>
      </c>
      <c r="AO207" s="54" t="s">
        <v>63</v>
      </c>
      <c r="AP207" s="53" t="s">
        <v>56</v>
      </c>
      <c r="AQ207" s="53" t="s">
        <v>210</v>
      </c>
      <c r="AR207" s="53"/>
      <c r="AS207" s="53"/>
      <c r="AT207" s="53"/>
      <c r="AU207" s="53"/>
      <c r="AV207" s="53"/>
      <c r="AW207" s="32"/>
      <c r="AX207" s="32"/>
      <c r="AY207" s="32"/>
      <c r="AZ207" s="32">
        <f t="shared" si="7"/>
        <v>4</v>
      </c>
    </row>
    <row r="208" spans="5:52" ht="19.95" customHeight="1">
      <c r="E208" s="32"/>
      <c r="F208" s="32"/>
      <c r="G208" s="32"/>
      <c r="H208" s="513" t="s">
        <v>725</v>
      </c>
      <c r="I208" s="54" t="s">
        <v>2122</v>
      </c>
      <c r="J208" s="54" t="s">
        <v>2836</v>
      </c>
      <c r="K208" s="32"/>
      <c r="L208" s="32"/>
      <c r="M208" s="32"/>
      <c r="N208" s="89">
        <v>15248867</v>
      </c>
      <c r="O208" s="54" t="s">
        <v>3304</v>
      </c>
      <c r="P208" s="32"/>
      <c r="Q208" s="54" t="s">
        <v>1431</v>
      </c>
      <c r="R208" s="90" t="s">
        <v>1841</v>
      </c>
      <c r="S208" s="32"/>
      <c r="T208" s="32"/>
      <c r="U208" s="32"/>
      <c r="V208" s="32"/>
      <c r="W208" s="301" t="s">
        <v>29</v>
      </c>
      <c r="X208" s="32"/>
      <c r="Y208" s="32"/>
      <c r="Z208" s="32"/>
      <c r="AA208" s="32"/>
      <c r="AB208" s="32"/>
      <c r="AC208" s="76" t="s">
        <v>141</v>
      </c>
      <c r="AD208" s="32"/>
      <c r="AE208" s="332" t="s">
        <v>208</v>
      </c>
      <c r="AF208" s="142">
        <v>43948</v>
      </c>
      <c r="AG208" s="32"/>
      <c r="AH208" s="32"/>
      <c r="AI208" s="32"/>
      <c r="AJ208" s="32"/>
      <c r="AK208" s="32"/>
      <c r="AL208" s="32"/>
      <c r="AM208" s="53" t="s">
        <v>209</v>
      </c>
      <c r="AN208" s="142">
        <v>43963</v>
      </c>
      <c r="AO208" s="54" t="s">
        <v>63</v>
      </c>
      <c r="AP208" s="53" t="s">
        <v>56</v>
      </c>
      <c r="AQ208" s="53" t="s">
        <v>210</v>
      </c>
      <c r="AR208" s="53"/>
      <c r="AS208" s="53"/>
      <c r="AT208" s="53"/>
      <c r="AU208" s="53"/>
      <c r="AV208" s="53"/>
      <c r="AW208" s="32"/>
      <c r="AX208" s="32"/>
      <c r="AY208" s="32"/>
      <c r="AZ208" s="32">
        <f t="shared" si="7"/>
        <v>4</v>
      </c>
    </row>
    <row r="209" spans="5:52" ht="19.95" customHeight="1">
      <c r="E209" s="32"/>
      <c r="F209" s="32"/>
      <c r="G209" s="32"/>
      <c r="H209" s="513" t="s">
        <v>726</v>
      </c>
      <c r="I209" s="54" t="s">
        <v>2123</v>
      </c>
      <c r="J209" s="54" t="s">
        <v>2837</v>
      </c>
      <c r="K209" s="32"/>
      <c r="L209" s="32"/>
      <c r="M209" s="32"/>
      <c r="N209" s="89">
        <v>15248868</v>
      </c>
      <c r="O209" s="54" t="s">
        <v>3304</v>
      </c>
      <c r="P209" s="32"/>
      <c r="Q209" s="54" t="s">
        <v>1432</v>
      </c>
      <c r="R209" s="90" t="s">
        <v>1841</v>
      </c>
      <c r="S209" s="32"/>
      <c r="T209" s="32"/>
      <c r="U209" s="32"/>
      <c r="V209" s="32"/>
      <c r="W209" s="301" t="s">
        <v>29</v>
      </c>
      <c r="X209" s="32"/>
      <c r="Y209" s="32"/>
      <c r="Z209" s="32"/>
      <c r="AA209" s="32"/>
      <c r="AB209" s="32"/>
      <c r="AC209" s="76" t="s">
        <v>141</v>
      </c>
      <c r="AD209" s="32"/>
      <c r="AE209" s="332" t="s">
        <v>208</v>
      </c>
      <c r="AF209" s="142">
        <v>43948</v>
      </c>
      <c r="AG209" s="32"/>
      <c r="AH209" s="32"/>
      <c r="AI209" s="32"/>
      <c r="AJ209" s="32"/>
      <c r="AK209" s="32"/>
      <c r="AL209" s="32"/>
      <c r="AM209" s="53" t="s">
        <v>209</v>
      </c>
      <c r="AN209" s="142">
        <v>43963</v>
      </c>
      <c r="AO209" s="54" t="s">
        <v>63</v>
      </c>
      <c r="AP209" s="53" t="s">
        <v>56</v>
      </c>
      <c r="AQ209" s="53" t="s">
        <v>210</v>
      </c>
      <c r="AR209" s="53"/>
      <c r="AS209" s="53"/>
      <c r="AT209" s="53"/>
      <c r="AU209" s="53"/>
      <c r="AV209" s="53"/>
      <c r="AW209" s="32"/>
      <c r="AX209" s="32"/>
      <c r="AY209" s="32"/>
      <c r="AZ209" s="32">
        <f t="shared" ref="AZ209:AZ272" si="8">MONTH(AF209)</f>
        <v>4</v>
      </c>
    </row>
    <row r="210" spans="5:52" ht="19.95" customHeight="1">
      <c r="E210" s="32"/>
      <c r="F210" s="32"/>
      <c r="G210" s="32"/>
      <c r="H210" s="513" t="s">
        <v>727</v>
      </c>
      <c r="I210" s="54" t="s">
        <v>2124</v>
      </c>
      <c r="J210" s="54" t="s">
        <v>2838</v>
      </c>
      <c r="K210" s="32"/>
      <c r="L210" s="32"/>
      <c r="M210" s="32"/>
      <c r="N210" s="89">
        <v>15248869</v>
      </c>
      <c r="O210" s="54" t="s">
        <v>3304</v>
      </c>
      <c r="P210" s="32"/>
      <c r="Q210" s="54" t="s">
        <v>1433</v>
      </c>
      <c r="R210" s="90" t="s">
        <v>1841</v>
      </c>
      <c r="S210" s="32"/>
      <c r="T210" s="32"/>
      <c r="U210" s="32"/>
      <c r="V210" s="32"/>
      <c r="W210" s="301" t="s">
        <v>29</v>
      </c>
      <c r="X210" s="32"/>
      <c r="Y210" s="32"/>
      <c r="Z210" s="32"/>
      <c r="AA210" s="32"/>
      <c r="AB210" s="32"/>
      <c r="AC210" s="76" t="s">
        <v>141</v>
      </c>
      <c r="AD210" s="32"/>
      <c r="AE210" s="332" t="s">
        <v>208</v>
      </c>
      <c r="AF210" s="142">
        <v>43948</v>
      </c>
      <c r="AG210" s="32"/>
      <c r="AH210" s="32"/>
      <c r="AI210" s="32"/>
      <c r="AJ210" s="32"/>
      <c r="AK210" s="32"/>
      <c r="AL210" s="32"/>
      <c r="AM210" s="53" t="s">
        <v>209</v>
      </c>
      <c r="AN210" s="142">
        <v>43963</v>
      </c>
      <c r="AO210" s="54" t="s">
        <v>63</v>
      </c>
      <c r="AP210" s="53" t="s">
        <v>56</v>
      </c>
      <c r="AQ210" s="53" t="s">
        <v>210</v>
      </c>
      <c r="AR210" s="53"/>
      <c r="AS210" s="53"/>
      <c r="AT210" s="53"/>
      <c r="AU210" s="53"/>
      <c r="AV210" s="53"/>
      <c r="AW210" s="32"/>
      <c r="AX210" s="32"/>
      <c r="AY210" s="32"/>
      <c r="AZ210" s="32">
        <f t="shared" si="8"/>
        <v>4</v>
      </c>
    </row>
    <row r="211" spans="5:52" ht="19.95" customHeight="1">
      <c r="E211" s="32"/>
      <c r="F211" s="32"/>
      <c r="G211" s="32"/>
      <c r="H211" s="513" t="s">
        <v>728</v>
      </c>
      <c r="I211" s="54" t="s">
        <v>2125</v>
      </c>
      <c r="J211" s="54" t="s">
        <v>2839</v>
      </c>
      <c r="K211" s="32"/>
      <c r="L211" s="32"/>
      <c r="M211" s="32"/>
      <c r="N211" s="89">
        <v>15248870</v>
      </c>
      <c r="O211" s="54" t="s">
        <v>3304</v>
      </c>
      <c r="P211" s="32"/>
      <c r="Q211" s="54" t="s">
        <v>1434</v>
      </c>
      <c r="R211" s="90" t="s">
        <v>1841</v>
      </c>
      <c r="S211" s="32"/>
      <c r="T211" s="32"/>
      <c r="U211" s="32"/>
      <c r="V211" s="32"/>
      <c r="W211" s="301" t="s">
        <v>29</v>
      </c>
      <c r="X211" s="32"/>
      <c r="Y211" s="32"/>
      <c r="Z211" s="32"/>
      <c r="AA211" s="32"/>
      <c r="AB211" s="32"/>
      <c r="AC211" s="76" t="s">
        <v>141</v>
      </c>
      <c r="AD211" s="32"/>
      <c r="AE211" s="332" t="s">
        <v>208</v>
      </c>
      <c r="AF211" s="142">
        <v>43948</v>
      </c>
      <c r="AG211" s="32"/>
      <c r="AH211" s="32"/>
      <c r="AI211" s="32"/>
      <c r="AJ211" s="32"/>
      <c r="AK211" s="32"/>
      <c r="AL211" s="32"/>
      <c r="AM211" s="53" t="s">
        <v>209</v>
      </c>
      <c r="AN211" s="142">
        <v>43963</v>
      </c>
      <c r="AO211" s="54" t="s">
        <v>63</v>
      </c>
      <c r="AP211" s="53" t="s">
        <v>56</v>
      </c>
      <c r="AQ211" s="53" t="s">
        <v>210</v>
      </c>
      <c r="AR211" s="53"/>
      <c r="AS211" s="53"/>
      <c r="AT211" s="53"/>
      <c r="AU211" s="53"/>
      <c r="AV211" s="53"/>
      <c r="AW211" s="32"/>
      <c r="AX211" s="32"/>
      <c r="AY211" s="32"/>
      <c r="AZ211" s="32">
        <f t="shared" si="8"/>
        <v>4</v>
      </c>
    </row>
    <row r="212" spans="5:52" ht="19.95" customHeight="1">
      <c r="E212" s="32"/>
      <c r="F212" s="32"/>
      <c r="G212" s="32"/>
      <c r="H212" s="513" t="s">
        <v>729</v>
      </c>
      <c r="I212" s="54" t="s">
        <v>2126</v>
      </c>
      <c r="J212" s="54" t="s">
        <v>2840</v>
      </c>
      <c r="K212" s="32"/>
      <c r="L212" s="32"/>
      <c r="M212" s="32"/>
      <c r="N212" s="89">
        <v>15248871</v>
      </c>
      <c r="O212" s="54" t="s">
        <v>3304</v>
      </c>
      <c r="P212" s="32"/>
      <c r="Q212" s="54" t="s">
        <v>1435</v>
      </c>
      <c r="R212" s="90" t="s">
        <v>1841</v>
      </c>
      <c r="S212" s="32"/>
      <c r="T212" s="32"/>
      <c r="U212" s="32"/>
      <c r="V212" s="32"/>
      <c r="W212" s="301" t="s">
        <v>29</v>
      </c>
      <c r="X212" s="32"/>
      <c r="Y212" s="32"/>
      <c r="Z212" s="32"/>
      <c r="AA212" s="32"/>
      <c r="AB212" s="32"/>
      <c r="AC212" s="76" t="s">
        <v>141</v>
      </c>
      <c r="AD212" s="32"/>
      <c r="AE212" s="332" t="s">
        <v>208</v>
      </c>
      <c r="AF212" s="142">
        <v>43948</v>
      </c>
      <c r="AG212" s="32"/>
      <c r="AH212" s="32"/>
      <c r="AI212" s="32"/>
      <c r="AJ212" s="32"/>
      <c r="AK212" s="32"/>
      <c r="AL212" s="32"/>
      <c r="AM212" s="53" t="s">
        <v>209</v>
      </c>
      <c r="AN212" s="142">
        <v>43963</v>
      </c>
      <c r="AO212" s="54" t="s">
        <v>63</v>
      </c>
      <c r="AP212" s="53" t="s">
        <v>56</v>
      </c>
      <c r="AQ212" s="53" t="s">
        <v>210</v>
      </c>
      <c r="AR212" s="53"/>
      <c r="AS212" s="53"/>
      <c r="AT212" s="53"/>
      <c r="AU212" s="53"/>
      <c r="AV212" s="53"/>
      <c r="AW212" s="32"/>
      <c r="AX212" s="32"/>
      <c r="AY212" s="32"/>
      <c r="AZ212" s="32">
        <f t="shared" si="8"/>
        <v>4</v>
      </c>
    </row>
    <row r="213" spans="5:52" ht="19.95" customHeight="1">
      <c r="E213" s="32"/>
      <c r="F213" s="32"/>
      <c r="G213" s="32"/>
      <c r="H213" s="513" t="s">
        <v>730</v>
      </c>
      <c r="I213" s="54" t="s">
        <v>2127</v>
      </c>
      <c r="J213" s="54" t="s">
        <v>2841</v>
      </c>
      <c r="K213" s="32"/>
      <c r="L213" s="32"/>
      <c r="M213" s="32"/>
      <c r="N213" s="89">
        <v>15248872</v>
      </c>
      <c r="O213" s="54" t="s">
        <v>3304</v>
      </c>
      <c r="P213" s="32"/>
      <c r="Q213" s="54" t="s">
        <v>1436</v>
      </c>
      <c r="R213" s="90" t="s">
        <v>1841</v>
      </c>
      <c r="S213" s="32"/>
      <c r="T213" s="32"/>
      <c r="U213" s="32"/>
      <c r="V213" s="32"/>
      <c r="W213" s="301" t="s">
        <v>29</v>
      </c>
      <c r="X213" s="32"/>
      <c r="Y213" s="32"/>
      <c r="Z213" s="32"/>
      <c r="AA213" s="32"/>
      <c r="AB213" s="32"/>
      <c r="AC213" s="76" t="s">
        <v>141</v>
      </c>
      <c r="AD213" s="32"/>
      <c r="AE213" s="332" t="s">
        <v>208</v>
      </c>
      <c r="AF213" s="142">
        <v>43948</v>
      </c>
      <c r="AG213" s="32"/>
      <c r="AH213" s="32"/>
      <c r="AI213" s="32"/>
      <c r="AJ213" s="32"/>
      <c r="AK213" s="32"/>
      <c r="AL213" s="32"/>
      <c r="AM213" s="53" t="s">
        <v>209</v>
      </c>
      <c r="AN213" s="142">
        <v>43963</v>
      </c>
      <c r="AO213" s="54" t="s">
        <v>63</v>
      </c>
      <c r="AP213" s="53" t="s">
        <v>56</v>
      </c>
      <c r="AQ213" s="53" t="s">
        <v>244</v>
      </c>
      <c r="AR213" s="53"/>
      <c r="AS213" s="53"/>
      <c r="AT213" s="53"/>
      <c r="AU213" s="53"/>
      <c r="AV213" s="53"/>
      <c r="AW213" s="32"/>
      <c r="AX213" s="32"/>
      <c r="AY213" s="32"/>
      <c r="AZ213" s="32">
        <f t="shared" si="8"/>
        <v>4</v>
      </c>
    </row>
    <row r="214" spans="5:52" ht="19.95" customHeight="1">
      <c r="E214" s="32"/>
      <c r="F214" s="32"/>
      <c r="G214" s="32"/>
      <c r="H214" s="513" t="s">
        <v>731</v>
      </c>
      <c r="I214" s="54" t="s">
        <v>2128</v>
      </c>
      <c r="J214" s="54" t="s">
        <v>2842</v>
      </c>
      <c r="K214" s="32"/>
      <c r="L214" s="32"/>
      <c r="M214" s="32"/>
      <c r="N214" s="89">
        <v>15248873</v>
      </c>
      <c r="O214" s="54" t="s">
        <v>3304</v>
      </c>
      <c r="P214" s="32"/>
      <c r="Q214" s="54" t="s">
        <v>1437</v>
      </c>
      <c r="R214" s="90" t="s">
        <v>1861</v>
      </c>
      <c r="S214" s="32"/>
      <c r="T214" s="32"/>
      <c r="U214" s="32"/>
      <c r="V214" s="32"/>
      <c r="W214" s="301" t="s">
        <v>29</v>
      </c>
      <c r="X214" s="32"/>
      <c r="Y214" s="32"/>
      <c r="Z214" s="32"/>
      <c r="AA214" s="32"/>
      <c r="AB214" s="32"/>
      <c r="AC214" s="76" t="s">
        <v>141</v>
      </c>
      <c r="AD214" s="32"/>
      <c r="AE214" s="332" t="s">
        <v>208</v>
      </c>
      <c r="AF214" s="142">
        <v>43948</v>
      </c>
      <c r="AG214" s="32"/>
      <c r="AH214" s="32"/>
      <c r="AI214" s="32"/>
      <c r="AJ214" s="32"/>
      <c r="AK214" s="32"/>
      <c r="AL214" s="32"/>
      <c r="AM214" s="53" t="s">
        <v>209</v>
      </c>
      <c r="AN214" s="142">
        <v>43963</v>
      </c>
      <c r="AO214" s="54" t="s">
        <v>63</v>
      </c>
      <c r="AP214" s="53" t="s">
        <v>56</v>
      </c>
      <c r="AQ214" s="53" t="s">
        <v>244</v>
      </c>
      <c r="AR214" s="53"/>
      <c r="AS214" s="53"/>
      <c r="AT214" s="53"/>
      <c r="AU214" s="53"/>
      <c r="AV214" s="53"/>
      <c r="AW214" s="32"/>
      <c r="AX214" s="32"/>
      <c r="AY214" s="32"/>
      <c r="AZ214" s="32">
        <f t="shared" si="8"/>
        <v>4</v>
      </c>
    </row>
    <row r="215" spans="5:52" ht="19.95" customHeight="1">
      <c r="E215" s="32"/>
      <c r="F215" s="32"/>
      <c r="G215" s="32"/>
      <c r="H215" s="513" t="s">
        <v>732</v>
      </c>
      <c r="I215" s="54" t="s">
        <v>2129</v>
      </c>
      <c r="J215" s="54" t="s">
        <v>2843</v>
      </c>
      <c r="K215" s="32"/>
      <c r="L215" s="32"/>
      <c r="M215" s="32"/>
      <c r="N215" s="89">
        <v>15248874</v>
      </c>
      <c r="O215" s="54" t="s">
        <v>3304</v>
      </c>
      <c r="P215" s="32"/>
      <c r="Q215" s="54" t="s">
        <v>1438</v>
      </c>
      <c r="R215" s="90" t="s">
        <v>1838</v>
      </c>
      <c r="S215" s="32"/>
      <c r="T215" s="32"/>
      <c r="U215" s="32"/>
      <c r="V215" s="32"/>
      <c r="W215" s="301" t="s">
        <v>29</v>
      </c>
      <c r="X215" s="32"/>
      <c r="Y215" s="32"/>
      <c r="Z215" s="32"/>
      <c r="AA215" s="32"/>
      <c r="AB215" s="32"/>
      <c r="AC215" s="76" t="s">
        <v>141</v>
      </c>
      <c r="AD215" s="32"/>
      <c r="AE215" s="332" t="s">
        <v>208</v>
      </c>
      <c r="AF215" s="142">
        <v>43948</v>
      </c>
      <c r="AG215" s="32"/>
      <c r="AH215" s="32"/>
      <c r="AI215" s="32"/>
      <c r="AJ215" s="32"/>
      <c r="AK215" s="32"/>
      <c r="AL215" s="32"/>
      <c r="AM215" s="53" t="s">
        <v>209</v>
      </c>
      <c r="AN215" s="142">
        <v>43963</v>
      </c>
      <c r="AO215" s="54" t="s">
        <v>59</v>
      </c>
      <c r="AP215" s="53" t="s">
        <v>56</v>
      </c>
      <c r="AQ215" s="53"/>
      <c r="AR215" s="53"/>
      <c r="AS215" s="53"/>
      <c r="AT215" s="53"/>
      <c r="AU215" s="53"/>
      <c r="AV215" s="53"/>
      <c r="AW215" s="32"/>
      <c r="AX215" s="32"/>
      <c r="AY215" s="32"/>
      <c r="AZ215" s="32">
        <f t="shared" si="8"/>
        <v>4</v>
      </c>
    </row>
    <row r="216" spans="5:52" ht="19.95" customHeight="1">
      <c r="E216" s="32"/>
      <c r="F216" s="32"/>
      <c r="G216" s="32"/>
      <c r="H216" s="513" t="s">
        <v>733</v>
      </c>
      <c r="I216" s="54" t="s">
        <v>2130</v>
      </c>
      <c r="J216" s="54" t="s">
        <v>2844</v>
      </c>
      <c r="K216" s="32"/>
      <c r="L216" s="32"/>
      <c r="M216" s="32"/>
      <c r="N216" s="89">
        <v>15248875</v>
      </c>
      <c r="O216" s="54" t="s">
        <v>3304</v>
      </c>
      <c r="P216" s="32"/>
      <c r="Q216" s="54" t="s">
        <v>1439</v>
      </c>
      <c r="R216" s="90" t="s">
        <v>1838</v>
      </c>
      <c r="S216" s="32"/>
      <c r="T216" s="32"/>
      <c r="U216" s="32"/>
      <c r="V216" s="32"/>
      <c r="W216" s="301" t="s">
        <v>29</v>
      </c>
      <c r="X216" s="32"/>
      <c r="Y216" s="32"/>
      <c r="Z216" s="32"/>
      <c r="AA216" s="32"/>
      <c r="AB216" s="32"/>
      <c r="AC216" s="76" t="s">
        <v>141</v>
      </c>
      <c r="AD216" s="32"/>
      <c r="AE216" s="332" t="s">
        <v>208</v>
      </c>
      <c r="AF216" s="142">
        <v>43948</v>
      </c>
      <c r="AG216" s="32"/>
      <c r="AH216" s="32"/>
      <c r="AI216" s="32"/>
      <c r="AJ216" s="32"/>
      <c r="AK216" s="32"/>
      <c r="AL216" s="32"/>
      <c r="AM216" s="53" t="s">
        <v>209</v>
      </c>
      <c r="AN216" s="142">
        <v>43963</v>
      </c>
      <c r="AO216" s="54" t="s">
        <v>63</v>
      </c>
      <c r="AP216" s="53" t="s">
        <v>56</v>
      </c>
      <c r="AQ216" s="53" t="s">
        <v>245</v>
      </c>
      <c r="AR216" s="53"/>
      <c r="AS216" s="53"/>
      <c r="AT216" s="53"/>
      <c r="AU216" s="53"/>
      <c r="AV216" s="53"/>
      <c r="AW216" s="32"/>
      <c r="AX216" s="32"/>
      <c r="AY216" s="32"/>
      <c r="AZ216" s="32">
        <f t="shared" si="8"/>
        <v>4</v>
      </c>
    </row>
    <row r="217" spans="5:52" ht="19.95" customHeight="1">
      <c r="E217" s="32"/>
      <c r="F217" s="32"/>
      <c r="G217" s="32"/>
      <c r="H217" s="513" t="s">
        <v>734</v>
      </c>
      <c r="I217" s="54" t="s">
        <v>2131</v>
      </c>
      <c r="J217" s="54" t="s">
        <v>2844</v>
      </c>
      <c r="K217" s="32"/>
      <c r="L217" s="32"/>
      <c r="M217" s="32"/>
      <c r="N217" s="89">
        <v>15248875</v>
      </c>
      <c r="O217" s="54" t="s">
        <v>3304</v>
      </c>
      <c r="P217" s="32"/>
      <c r="Q217" s="54" t="s">
        <v>1439</v>
      </c>
      <c r="R217" s="90" t="s">
        <v>1838</v>
      </c>
      <c r="S217" s="32"/>
      <c r="T217" s="32"/>
      <c r="U217" s="32"/>
      <c r="V217" s="32"/>
      <c r="W217" s="301" t="s">
        <v>29</v>
      </c>
      <c r="X217" s="32"/>
      <c r="Y217" s="32"/>
      <c r="Z217" s="32"/>
      <c r="AA217" s="32"/>
      <c r="AB217" s="32"/>
      <c r="AC217" s="76" t="s">
        <v>141</v>
      </c>
      <c r="AD217" s="32"/>
      <c r="AE217" s="332" t="s">
        <v>208</v>
      </c>
      <c r="AF217" s="142">
        <v>43948</v>
      </c>
      <c r="AG217" s="32"/>
      <c r="AH217" s="32"/>
      <c r="AI217" s="32"/>
      <c r="AJ217" s="32"/>
      <c r="AK217" s="32"/>
      <c r="AL217" s="32"/>
      <c r="AM217" s="53" t="s">
        <v>209</v>
      </c>
      <c r="AN217" s="142">
        <v>43963</v>
      </c>
      <c r="AO217" s="54" t="s">
        <v>63</v>
      </c>
      <c r="AP217" s="53" t="s">
        <v>56</v>
      </c>
      <c r="AQ217" s="53" t="s">
        <v>245</v>
      </c>
      <c r="AR217" s="53"/>
      <c r="AS217" s="53"/>
      <c r="AT217" s="53"/>
      <c r="AU217" s="53"/>
      <c r="AV217" s="53"/>
      <c r="AW217" s="32"/>
      <c r="AX217" s="32"/>
      <c r="AY217" s="32"/>
      <c r="AZ217" s="32">
        <f t="shared" si="8"/>
        <v>4</v>
      </c>
    </row>
    <row r="218" spans="5:52" ht="19.95" customHeight="1">
      <c r="E218" s="32"/>
      <c r="F218" s="32"/>
      <c r="G218" s="32"/>
      <c r="H218" s="513" t="s">
        <v>735</v>
      </c>
      <c r="I218" s="54" t="s">
        <v>2132</v>
      </c>
      <c r="J218" s="54" t="s">
        <v>2845</v>
      </c>
      <c r="K218" s="32"/>
      <c r="L218" s="32"/>
      <c r="M218" s="32"/>
      <c r="N218" s="89">
        <v>15248875</v>
      </c>
      <c r="O218" s="54" t="s">
        <v>3304</v>
      </c>
      <c r="P218" s="32"/>
      <c r="Q218" s="54" t="s">
        <v>1439</v>
      </c>
      <c r="R218" s="90" t="s">
        <v>1838</v>
      </c>
      <c r="S218" s="32"/>
      <c r="T218" s="32"/>
      <c r="U218" s="32"/>
      <c r="V218" s="32"/>
      <c r="W218" s="301" t="s">
        <v>29</v>
      </c>
      <c r="X218" s="32"/>
      <c r="Y218" s="32"/>
      <c r="Z218" s="32"/>
      <c r="AA218" s="32"/>
      <c r="AB218" s="32"/>
      <c r="AC218" s="76" t="s">
        <v>141</v>
      </c>
      <c r="AD218" s="32"/>
      <c r="AE218" s="332" t="s">
        <v>208</v>
      </c>
      <c r="AF218" s="142">
        <v>43948</v>
      </c>
      <c r="AG218" s="32"/>
      <c r="AH218" s="32"/>
      <c r="AI218" s="32"/>
      <c r="AJ218" s="32"/>
      <c r="AK218" s="32"/>
      <c r="AL218" s="32"/>
      <c r="AM218" s="53" t="s">
        <v>209</v>
      </c>
      <c r="AN218" s="142">
        <v>43963</v>
      </c>
      <c r="AO218" s="54" t="s">
        <v>63</v>
      </c>
      <c r="AP218" s="53" t="s">
        <v>56</v>
      </c>
      <c r="AQ218" s="53" t="s">
        <v>245</v>
      </c>
      <c r="AR218" s="53"/>
      <c r="AS218" s="53"/>
      <c r="AT218" s="53"/>
      <c r="AU218" s="53"/>
      <c r="AV218" s="53"/>
      <c r="AW218" s="32"/>
      <c r="AX218" s="32"/>
      <c r="AY218" s="32"/>
      <c r="AZ218" s="32">
        <f t="shared" si="8"/>
        <v>4</v>
      </c>
    </row>
    <row r="219" spans="5:52" ht="19.95" customHeight="1">
      <c r="E219" s="32"/>
      <c r="F219" s="32"/>
      <c r="G219" s="32"/>
      <c r="H219" s="513" t="s">
        <v>736</v>
      </c>
      <c r="I219" s="54" t="s">
        <v>2133</v>
      </c>
      <c r="J219" s="54" t="s">
        <v>2845</v>
      </c>
      <c r="K219" s="32"/>
      <c r="L219" s="32"/>
      <c r="M219" s="32"/>
      <c r="N219" s="89">
        <v>15248875</v>
      </c>
      <c r="O219" s="54" t="s">
        <v>3304</v>
      </c>
      <c r="P219" s="32"/>
      <c r="Q219" s="54" t="s">
        <v>1439</v>
      </c>
      <c r="R219" s="90" t="s">
        <v>1838</v>
      </c>
      <c r="S219" s="32"/>
      <c r="T219" s="32"/>
      <c r="U219" s="32"/>
      <c r="V219" s="32"/>
      <c r="W219" s="301" t="s">
        <v>29</v>
      </c>
      <c r="X219" s="32"/>
      <c r="Y219" s="32"/>
      <c r="Z219" s="32"/>
      <c r="AA219" s="32"/>
      <c r="AB219" s="32"/>
      <c r="AC219" s="76" t="s">
        <v>141</v>
      </c>
      <c r="AD219" s="32"/>
      <c r="AE219" s="332" t="s">
        <v>208</v>
      </c>
      <c r="AF219" s="142">
        <v>43948</v>
      </c>
      <c r="AG219" s="32"/>
      <c r="AH219" s="32"/>
      <c r="AI219" s="32"/>
      <c r="AJ219" s="32"/>
      <c r="AK219" s="32"/>
      <c r="AL219" s="32"/>
      <c r="AM219" s="53" t="s">
        <v>209</v>
      </c>
      <c r="AN219" s="142">
        <v>43963</v>
      </c>
      <c r="AO219" s="54" t="s">
        <v>63</v>
      </c>
      <c r="AP219" s="53" t="s">
        <v>56</v>
      </c>
      <c r="AQ219" s="53" t="s">
        <v>245</v>
      </c>
      <c r="AR219" s="53"/>
      <c r="AS219" s="53"/>
      <c r="AT219" s="53"/>
      <c r="AU219" s="53"/>
      <c r="AV219" s="53"/>
      <c r="AW219" s="32"/>
      <c r="AX219" s="32"/>
      <c r="AY219" s="32"/>
      <c r="AZ219" s="32">
        <f t="shared" si="8"/>
        <v>4</v>
      </c>
    </row>
    <row r="220" spans="5:52" ht="19.95" customHeight="1">
      <c r="E220" s="32"/>
      <c r="F220" s="32"/>
      <c r="G220" s="32"/>
      <c r="H220" s="513" t="s">
        <v>737</v>
      </c>
      <c r="I220" s="54" t="s">
        <v>2134</v>
      </c>
      <c r="J220" s="54" t="s">
        <v>2846</v>
      </c>
      <c r="K220" s="32"/>
      <c r="L220" s="32"/>
      <c r="M220" s="32"/>
      <c r="N220" s="89">
        <v>15248876</v>
      </c>
      <c r="O220" s="54" t="s">
        <v>3304</v>
      </c>
      <c r="P220" s="32"/>
      <c r="Q220" s="54" t="s">
        <v>1440</v>
      </c>
      <c r="R220" s="90" t="s">
        <v>1838</v>
      </c>
      <c r="S220" s="32"/>
      <c r="T220" s="32"/>
      <c r="U220" s="32"/>
      <c r="V220" s="32"/>
      <c r="W220" s="301" t="s">
        <v>29</v>
      </c>
      <c r="X220" s="32"/>
      <c r="Y220" s="32"/>
      <c r="Z220" s="32"/>
      <c r="AA220" s="32"/>
      <c r="AB220" s="32"/>
      <c r="AC220" s="76" t="s">
        <v>141</v>
      </c>
      <c r="AD220" s="32"/>
      <c r="AE220" s="332" t="s">
        <v>208</v>
      </c>
      <c r="AF220" s="142">
        <v>43948</v>
      </c>
      <c r="AG220" s="32"/>
      <c r="AH220" s="32"/>
      <c r="AI220" s="32"/>
      <c r="AJ220" s="32"/>
      <c r="AK220" s="32"/>
      <c r="AL220" s="32"/>
      <c r="AM220" s="53" t="s">
        <v>209</v>
      </c>
      <c r="AN220" s="142">
        <v>43963</v>
      </c>
      <c r="AO220" s="54" t="s">
        <v>63</v>
      </c>
      <c r="AP220" s="53" t="s">
        <v>56</v>
      </c>
      <c r="AQ220" s="53" t="s">
        <v>245</v>
      </c>
      <c r="AR220" s="53"/>
      <c r="AS220" s="53"/>
      <c r="AT220" s="53"/>
      <c r="AU220" s="53"/>
      <c r="AV220" s="53"/>
      <c r="AW220" s="32"/>
      <c r="AX220" s="32"/>
      <c r="AY220" s="32"/>
      <c r="AZ220" s="32">
        <f t="shared" si="8"/>
        <v>4</v>
      </c>
    </row>
    <row r="221" spans="5:52" ht="19.95" customHeight="1">
      <c r="E221" s="32"/>
      <c r="F221" s="32"/>
      <c r="G221" s="32"/>
      <c r="H221" s="513" t="s">
        <v>738</v>
      </c>
      <c r="I221" s="54" t="s">
        <v>2135</v>
      </c>
      <c r="J221" s="54" t="s">
        <v>2846</v>
      </c>
      <c r="K221" s="32"/>
      <c r="L221" s="32"/>
      <c r="M221" s="32"/>
      <c r="N221" s="89">
        <v>15248876</v>
      </c>
      <c r="O221" s="54" t="s">
        <v>3304</v>
      </c>
      <c r="P221" s="32"/>
      <c r="Q221" s="54" t="s">
        <v>1440</v>
      </c>
      <c r="R221" s="90" t="s">
        <v>1838</v>
      </c>
      <c r="S221" s="32"/>
      <c r="T221" s="32"/>
      <c r="U221" s="32"/>
      <c r="V221" s="32"/>
      <c r="W221" s="301" t="s">
        <v>29</v>
      </c>
      <c r="X221" s="32"/>
      <c r="Y221" s="32"/>
      <c r="Z221" s="32"/>
      <c r="AA221" s="32"/>
      <c r="AB221" s="32"/>
      <c r="AC221" s="76" t="s">
        <v>141</v>
      </c>
      <c r="AD221" s="32"/>
      <c r="AE221" s="332" t="s">
        <v>208</v>
      </c>
      <c r="AF221" s="142">
        <v>43948</v>
      </c>
      <c r="AG221" s="32"/>
      <c r="AH221" s="32"/>
      <c r="AI221" s="32"/>
      <c r="AJ221" s="32"/>
      <c r="AK221" s="32"/>
      <c r="AL221" s="32"/>
      <c r="AM221" s="53" t="s">
        <v>209</v>
      </c>
      <c r="AN221" s="142">
        <v>43963</v>
      </c>
      <c r="AO221" s="54" t="s">
        <v>63</v>
      </c>
      <c r="AP221" s="53" t="s">
        <v>56</v>
      </c>
      <c r="AQ221" s="53" t="s">
        <v>245</v>
      </c>
      <c r="AR221" s="53"/>
      <c r="AS221" s="53"/>
      <c r="AT221" s="53"/>
      <c r="AU221" s="53"/>
      <c r="AV221" s="53"/>
      <c r="AW221" s="32"/>
      <c r="AX221" s="32"/>
      <c r="AY221" s="32"/>
      <c r="AZ221" s="32">
        <f t="shared" si="8"/>
        <v>4</v>
      </c>
    </row>
    <row r="222" spans="5:52" ht="19.95" customHeight="1">
      <c r="E222" s="32"/>
      <c r="F222" s="32"/>
      <c r="G222" s="32"/>
      <c r="H222" s="513" t="s">
        <v>739</v>
      </c>
      <c r="I222" s="54" t="s">
        <v>2136</v>
      </c>
      <c r="J222" s="54" t="s">
        <v>2846</v>
      </c>
      <c r="K222" s="32"/>
      <c r="L222" s="32"/>
      <c r="M222" s="32"/>
      <c r="N222" s="89">
        <v>15248876</v>
      </c>
      <c r="O222" s="54" t="s">
        <v>3304</v>
      </c>
      <c r="P222" s="32"/>
      <c r="Q222" s="54" t="s">
        <v>1440</v>
      </c>
      <c r="R222" s="90" t="s">
        <v>1838</v>
      </c>
      <c r="S222" s="32"/>
      <c r="T222" s="32"/>
      <c r="U222" s="32"/>
      <c r="V222" s="32"/>
      <c r="W222" s="301" t="s">
        <v>29</v>
      </c>
      <c r="X222" s="32"/>
      <c r="Y222" s="32"/>
      <c r="Z222" s="32"/>
      <c r="AA222" s="32"/>
      <c r="AB222" s="32"/>
      <c r="AC222" s="76" t="s">
        <v>141</v>
      </c>
      <c r="AD222" s="32"/>
      <c r="AE222" s="332" t="s">
        <v>208</v>
      </c>
      <c r="AF222" s="142">
        <v>43948</v>
      </c>
      <c r="AG222" s="32"/>
      <c r="AH222" s="32"/>
      <c r="AI222" s="32"/>
      <c r="AJ222" s="32"/>
      <c r="AK222" s="32"/>
      <c r="AL222" s="32"/>
      <c r="AM222" s="53" t="s">
        <v>209</v>
      </c>
      <c r="AN222" s="142">
        <v>43963</v>
      </c>
      <c r="AO222" s="54" t="s">
        <v>63</v>
      </c>
      <c r="AP222" s="53" t="s">
        <v>56</v>
      </c>
      <c r="AQ222" s="53" t="s">
        <v>245</v>
      </c>
      <c r="AR222" s="53"/>
      <c r="AS222" s="53"/>
      <c r="AT222" s="53"/>
      <c r="AU222" s="53"/>
      <c r="AV222" s="53"/>
      <c r="AW222" s="32"/>
      <c r="AX222" s="32"/>
      <c r="AY222" s="32"/>
      <c r="AZ222" s="32">
        <f t="shared" si="8"/>
        <v>4</v>
      </c>
    </row>
    <row r="223" spans="5:52" ht="19.95" customHeight="1">
      <c r="E223" s="32"/>
      <c r="F223" s="32"/>
      <c r="G223" s="32"/>
      <c r="H223" s="513" t="s">
        <v>740</v>
      </c>
      <c r="I223" s="54" t="s">
        <v>2137</v>
      </c>
      <c r="J223" s="54" t="s">
        <v>2846</v>
      </c>
      <c r="K223" s="32"/>
      <c r="L223" s="32"/>
      <c r="M223" s="32"/>
      <c r="N223" s="89">
        <v>15248876</v>
      </c>
      <c r="O223" s="54" t="s">
        <v>3304</v>
      </c>
      <c r="P223" s="32"/>
      <c r="Q223" s="54" t="s">
        <v>1440</v>
      </c>
      <c r="R223" s="90" t="s">
        <v>1838</v>
      </c>
      <c r="S223" s="32"/>
      <c r="T223" s="32"/>
      <c r="U223" s="32"/>
      <c r="V223" s="32"/>
      <c r="W223" s="301" t="s">
        <v>29</v>
      </c>
      <c r="X223" s="32"/>
      <c r="Y223" s="32"/>
      <c r="Z223" s="32"/>
      <c r="AA223" s="32"/>
      <c r="AB223" s="32"/>
      <c r="AC223" s="76" t="s">
        <v>141</v>
      </c>
      <c r="AD223" s="32"/>
      <c r="AE223" s="332" t="s">
        <v>208</v>
      </c>
      <c r="AF223" s="142">
        <v>43948</v>
      </c>
      <c r="AG223" s="32"/>
      <c r="AH223" s="32"/>
      <c r="AI223" s="32"/>
      <c r="AJ223" s="32"/>
      <c r="AK223" s="32"/>
      <c r="AL223" s="32"/>
      <c r="AM223" s="53" t="s">
        <v>209</v>
      </c>
      <c r="AN223" s="142">
        <v>43963</v>
      </c>
      <c r="AO223" s="54" t="s">
        <v>63</v>
      </c>
      <c r="AP223" s="53" t="s">
        <v>56</v>
      </c>
      <c r="AQ223" s="53" t="s">
        <v>245</v>
      </c>
      <c r="AR223" s="53"/>
      <c r="AS223" s="53"/>
      <c r="AT223" s="53"/>
      <c r="AU223" s="53"/>
      <c r="AV223" s="53"/>
      <c r="AW223" s="32"/>
      <c r="AX223" s="32"/>
      <c r="AY223" s="32"/>
      <c r="AZ223" s="32">
        <f t="shared" si="8"/>
        <v>4</v>
      </c>
    </row>
    <row r="224" spans="5:52" ht="19.95" customHeight="1">
      <c r="E224" s="32"/>
      <c r="F224" s="32"/>
      <c r="G224" s="32"/>
      <c r="H224" s="513" t="s">
        <v>741</v>
      </c>
      <c r="I224" s="383" t="s">
        <v>2138</v>
      </c>
      <c r="J224" s="383" t="s">
        <v>2847</v>
      </c>
      <c r="K224" s="32"/>
      <c r="L224" s="32"/>
      <c r="M224" s="32"/>
      <c r="N224" s="540">
        <v>15248877</v>
      </c>
      <c r="O224" s="54" t="s">
        <v>3304</v>
      </c>
      <c r="P224" s="32"/>
      <c r="Q224" s="383" t="s">
        <v>1441</v>
      </c>
      <c r="R224" s="515" t="s">
        <v>1838</v>
      </c>
      <c r="S224" s="32"/>
      <c r="T224" s="32"/>
      <c r="U224" s="32"/>
      <c r="V224" s="32"/>
      <c r="W224" s="301" t="s">
        <v>29</v>
      </c>
      <c r="X224" s="32"/>
      <c r="Y224" s="32"/>
      <c r="Z224" s="32"/>
      <c r="AA224" s="32"/>
      <c r="AB224" s="32"/>
      <c r="AC224" s="76" t="s">
        <v>141</v>
      </c>
      <c r="AD224" s="32"/>
      <c r="AE224" s="347" t="s">
        <v>208</v>
      </c>
      <c r="AF224" s="348">
        <v>43949</v>
      </c>
      <c r="AG224" s="32"/>
      <c r="AH224" s="32"/>
      <c r="AI224" s="32"/>
      <c r="AJ224" s="32"/>
      <c r="AK224" s="32"/>
      <c r="AL224" s="32"/>
      <c r="AM224" s="180" t="s">
        <v>209</v>
      </c>
      <c r="AN224" s="348">
        <v>43963</v>
      </c>
      <c r="AO224" s="383" t="s">
        <v>63</v>
      </c>
      <c r="AP224" s="180" t="s">
        <v>56</v>
      </c>
      <c r="AQ224" s="180" t="s">
        <v>245</v>
      </c>
      <c r="AR224" s="180"/>
      <c r="AS224" s="180"/>
      <c r="AT224" s="180"/>
      <c r="AU224" s="180"/>
      <c r="AV224" s="180"/>
      <c r="AW224" s="32"/>
      <c r="AX224" s="32"/>
      <c r="AY224" s="32"/>
      <c r="AZ224" s="32">
        <f t="shared" si="8"/>
        <v>4</v>
      </c>
    </row>
    <row r="225" spans="5:52" ht="19.95" customHeight="1">
      <c r="E225" s="32"/>
      <c r="F225" s="32"/>
      <c r="G225" s="32"/>
      <c r="H225" s="513" t="s">
        <v>742</v>
      </c>
      <c r="I225" s="383" t="s">
        <v>2139</v>
      </c>
      <c r="J225" s="383" t="s">
        <v>2847</v>
      </c>
      <c r="K225" s="32"/>
      <c r="L225" s="32"/>
      <c r="M225" s="32"/>
      <c r="N225" s="540">
        <v>15248877</v>
      </c>
      <c r="O225" s="54" t="s">
        <v>3304</v>
      </c>
      <c r="P225" s="32"/>
      <c r="Q225" s="383" t="s">
        <v>1441</v>
      </c>
      <c r="R225" s="515" t="s">
        <v>1838</v>
      </c>
      <c r="S225" s="32"/>
      <c r="T225" s="32"/>
      <c r="U225" s="32"/>
      <c r="V225" s="32"/>
      <c r="W225" s="301" t="s">
        <v>29</v>
      </c>
      <c r="X225" s="32"/>
      <c r="Y225" s="32"/>
      <c r="Z225" s="32"/>
      <c r="AA225" s="32"/>
      <c r="AB225" s="32"/>
      <c r="AC225" s="76" t="s">
        <v>141</v>
      </c>
      <c r="AD225" s="32"/>
      <c r="AE225" s="347" t="s">
        <v>208</v>
      </c>
      <c r="AF225" s="348">
        <v>43949</v>
      </c>
      <c r="AG225" s="32"/>
      <c r="AH225" s="32"/>
      <c r="AI225" s="32"/>
      <c r="AJ225" s="32"/>
      <c r="AK225" s="32"/>
      <c r="AL225" s="32"/>
      <c r="AM225" s="180" t="s">
        <v>209</v>
      </c>
      <c r="AN225" s="348">
        <v>43963</v>
      </c>
      <c r="AO225" s="383" t="s">
        <v>63</v>
      </c>
      <c r="AP225" s="180" t="s">
        <v>56</v>
      </c>
      <c r="AQ225" s="180" t="s">
        <v>245</v>
      </c>
      <c r="AR225" s="180"/>
      <c r="AS225" s="180"/>
      <c r="AT225" s="180"/>
      <c r="AU225" s="180"/>
      <c r="AV225" s="180"/>
      <c r="AW225" s="32"/>
      <c r="AX225" s="32"/>
      <c r="AY225" s="32"/>
      <c r="AZ225" s="32">
        <f t="shared" si="8"/>
        <v>4</v>
      </c>
    </row>
    <row r="226" spans="5:52" ht="19.95" customHeight="1">
      <c r="E226" s="32"/>
      <c r="F226" s="32"/>
      <c r="G226" s="32"/>
      <c r="H226" s="513" t="s">
        <v>743</v>
      </c>
      <c r="I226" s="54" t="s">
        <v>2140</v>
      </c>
      <c r="J226" s="54" t="s">
        <v>2848</v>
      </c>
      <c r="K226" s="32"/>
      <c r="L226" s="32"/>
      <c r="M226" s="32"/>
      <c r="N226" s="89">
        <v>15248877</v>
      </c>
      <c r="O226" s="54" t="s">
        <v>3304</v>
      </c>
      <c r="P226" s="32"/>
      <c r="Q226" s="54" t="s">
        <v>1441</v>
      </c>
      <c r="R226" s="90" t="s">
        <v>1838</v>
      </c>
      <c r="S226" s="32"/>
      <c r="T226" s="32"/>
      <c r="U226" s="32"/>
      <c r="V226" s="32"/>
      <c r="W226" s="301" t="s">
        <v>29</v>
      </c>
      <c r="X226" s="32"/>
      <c r="Y226" s="32"/>
      <c r="Z226" s="32"/>
      <c r="AA226" s="32"/>
      <c r="AB226" s="32"/>
      <c r="AC226" s="76" t="s">
        <v>141</v>
      </c>
      <c r="AD226" s="32"/>
      <c r="AE226" s="332" t="s">
        <v>208</v>
      </c>
      <c r="AF226" s="142">
        <v>43949</v>
      </c>
      <c r="AG226" s="32"/>
      <c r="AH226" s="32"/>
      <c r="AI226" s="32"/>
      <c r="AJ226" s="32"/>
      <c r="AK226" s="32"/>
      <c r="AL226" s="32"/>
      <c r="AM226" s="53" t="s">
        <v>209</v>
      </c>
      <c r="AN226" s="142">
        <v>43963</v>
      </c>
      <c r="AO226" s="54" t="s">
        <v>63</v>
      </c>
      <c r="AP226" s="53" t="s">
        <v>56</v>
      </c>
      <c r="AQ226" s="53" t="s">
        <v>245</v>
      </c>
      <c r="AR226" s="53"/>
      <c r="AS226" s="53"/>
      <c r="AT226" s="53"/>
      <c r="AU226" s="53"/>
      <c r="AV226" s="53"/>
      <c r="AW226" s="32"/>
      <c r="AX226" s="32"/>
      <c r="AY226" s="32"/>
      <c r="AZ226" s="32">
        <f t="shared" si="8"/>
        <v>4</v>
      </c>
    </row>
    <row r="227" spans="5:52" ht="19.95" customHeight="1">
      <c r="E227" s="32"/>
      <c r="F227" s="32"/>
      <c r="G227" s="32"/>
      <c r="H227" s="513" t="s">
        <v>744</v>
      </c>
      <c r="I227" s="54" t="s">
        <v>2141</v>
      </c>
      <c r="J227" s="54" t="s">
        <v>2848</v>
      </c>
      <c r="K227" s="32"/>
      <c r="L227" s="32"/>
      <c r="M227" s="32"/>
      <c r="N227" s="89">
        <v>15248877</v>
      </c>
      <c r="O227" s="54" t="s">
        <v>3304</v>
      </c>
      <c r="P227" s="32"/>
      <c r="Q227" s="54" t="s">
        <v>1441</v>
      </c>
      <c r="R227" s="90" t="s">
        <v>1838</v>
      </c>
      <c r="S227" s="32"/>
      <c r="T227" s="32"/>
      <c r="U227" s="32"/>
      <c r="V227" s="32"/>
      <c r="W227" s="301" t="s">
        <v>29</v>
      </c>
      <c r="X227" s="32"/>
      <c r="Y227" s="32"/>
      <c r="Z227" s="32"/>
      <c r="AA227" s="32"/>
      <c r="AB227" s="32"/>
      <c r="AC227" s="76" t="s">
        <v>141</v>
      </c>
      <c r="AD227" s="32"/>
      <c r="AE227" s="332" t="s">
        <v>208</v>
      </c>
      <c r="AF227" s="142">
        <v>43949</v>
      </c>
      <c r="AG227" s="32"/>
      <c r="AH227" s="32"/>
      <c r="AI227" s="32"/>
      <c r="AJ227" s="32"/>
      <c r="AK227" s="32"/>
      <c r="AL227" s="32"/>
      <c r="AM227" s="53" t="s">
        <v>209</v>
      </c>
      <c r="AN227" s="142">
        <v>43963</v>
      </c>
      <c r="AO227" s="54" t="s">
        <v>63</v>
      </c>
      <c r="AP227" s="53" t="s">
        <v>56</v>
      </c>
      <c r="AQ227" s="53" t="s">
        <v>245</v>
      </c>
      <c r="AR227" s="53"/>
      <c r="AS227" s="53"/>
      <c r="AT227" s="53"/>
      <c r="AU227" s="53"/>
      <c r="AV227" s="53"/>
      <c r="AW227" s="32"/>
      <c r="AX227" s="32"/>
      <c r="AY227" s="32"/>
      <c r="AZ227" s="32">
        <f t="shared" si="8"/>
        <v>4</v>
      </c>
    </row>
    <row r="228" spans="5:52" ht="19.95" customHeight="1">
      <c r="E228" s="32"/>
      <c r="F228" s="32"/>
      <c r="G228" s="32"/>
      <c r="H228" s="513" t="s">
        <v>745</v>
      </c>
      <c r="I228" s="382" t="s">
        <v>2142</v>
      </c>
      <c r="J228" s="382" t="s">
        <v>2849</v>
      </c>
      <c r="K228" s="32"/>
      <c r="L228" s="32"/>
      <c r="M228" s="32"/>
      <c r="N228" s="539">
        <v>15248878</v>
      </c>
      <c r="O228" s="54" t="s">
        <v>3304</v>
      </c>
      <c r="P228" s="32"/>
      <c r="Q228" s="382" t="s">
        <v>1442</v>
      </c>
      <c r="R228" s="523" t="s">
        <v>1838</v>
      </c>
      <c r="S228" s="32"/>
      <c r="T228" s="32"/>
      <c r="U228" s="32"/>
      <c r="V228" s="32"/>
      <c r="W228" s="301" t="s">
        <v>29</v>
      </c>
      <c r="X228" s="32"/>
      <c r="Y228" s="32"/>
      <c r="Z228" s="32"/>
      <c r="AA228" s="32"/>
      <c r="AB228" s="32"/>
      <c r="AC228" s="76" t="s">
        <v>141</v>
      </c>
      <c r="AD228" s="32"/>
      <c r="AE228" s="349" t="s">
        <v>208</v>
      </c>
      <c r="AF228" s="350">
        <v>43949</v>
      </c>
      <c r="AG228" s="32"/>
      <c r="AH228" s="32"/>
      <c r="AI228" s="32"/>
      <c r="AJ228" s="32"/>
      <c r="AK228" s="32"/>
      <c r="AL228" s="32"/>
      <c r="AM228" s="381" t="s">
        <v>195</v>
      </c>
      <c r="AN228" s="350">
        <v>43958</v>
      </c>
      <c r="AO228" s="381" t="s">
        <v>63</v>
      </c>
      <c r="AP228" s="381" t="s">
        <v>56</v>
      </c>
      <c r="AQ228" s="381" t="s">
        <v>246</v>
      </c>
      <c r="AR228" s="381" t="s">
        <v>195</v>
      </c>
      <c r="AS228" s="350">
        <v>43966</v>
      </c>
      <c r="AT228" s="381" t="s">
        <v>56</v>
      </c>
      <c r="AU228" s="381"/>
      <c r="AV228" s="381"/>
      <c r="AW228" s="32"/>
      <c r="AX228" s="32"/>
      <c r="AY228" s="32"/>
      <c r="AZ228" s="32">
        <f t="shared" si="8"/>
        <v>4</v>
      </c>
    </row>
    <row r="229" spans="5:52" ht="19.95" customHeight="1">
      <c r="E229" s="32"/>
      <c r="F229" s="32"/>
      <c r="G229" s="32"/>
      <c r="H229" s="513" t="s">
        <v>746</v>
      </c>
      <c r="I229" s="382" t="s">
        <v>2143</v>
      </c>
      <c r="J229" s="382" t="s">
        <v>2850</v>
      </c>
      <c r="K229" s="32"/>
      <c r="L229" s="32"/>
      <c r="M229" s="32"/>
      <c r="N229" s="539">
        <v>15248878</v>
      </c>
      <c r="O229" s="54" t="s">
        <v>3304</v>
      </c>
      <c r="P229" s="32"/>
      <c r="Q229" s="382" t="s">
        <v>1442</v>
      </c>
      <c r="R229" s="523" t="s">
        <v>1838</v>
      </c>
      <c r="S229" s="32"/>
      <c r="T229" s="32"/>
      <c r="U229" s="32"/>
      <c r="V229" s="32"/>
      <c r="W229" s="301" t="s">
        <v>29</v>
      </c>
      <c r="X229" s="32"/>
      <c r="Y229" s="32"/>
      <c r="Z229" s="32"/>
      <c r="AA229" s="32"/>
      <c r="AB229" s="32"/>
      <c r="AC229" s="76" t="s">
        <v>141</v>
      </c>
      <c r="AD229" s="32"/>
      <c r="AE229" s="349" t="s">
        <v>208</v>
      </c>
      <c r="AF229" s="350">
        <v>43959</v>
      </c>
      <c r="AG229" s="32"/>
      <c r="AH229" s="32"/>
      <c r="AI229" s="32"/>
      <c r="AJ229" s="32"/>
      <c r="AK229" s="32"/>
      <c r="AL229" s="32"/>
      <c r="AM229" s="381" t="s">
        <v>209</v>
      </c>
      <c r="AN229" s="350">
        <v>43963</v>
      </c>
      <c r="AO229" s="382" t="s">
        <v>63</v>
      </c>
      <c r="AP229" s="381" t="s">
        <v>56</v>
      </c>
      <c r="AQ229" s="381" t="s">
        <v>210</v>
      </c>
      <c r="AR229" s="381" t="s">
        <v>195</v>
      </c>
      <c r="AS229" s="350">
        <v>43966</v>
      </c>
      <c r="AT229" s="381" t="s">
        <v>56</v>
      </c>
      <c r="AU229" s="381"/>
      <c r="AV229" s="381"/>
      <c r="AW229" s="32"/>
      <c r="AX229" s="32"/>
      <c r="AY229" s="32"/>
      <c r="AZ229" s="32">
        <f t="shared" si="8"/>
        <v>5</v>
      </c>
    </row>
    <row r="230" spans="5:52" ht="19.95" customHeight="1">
      <c r="E230" s="32"/>
      <c r="F230" s="32"/>
      <c r="G230" s="32"/>
      <c r="H230" s="513" t="s">
        <v>747</v>
      </c>
      <c r="I230" s="382" t="s">
        <v>2144</v>
      </c>
      <c r="J230" s="382" t="s">
        <v>2851</v>
      </c>
      <c r="K230" s="32"/>
      <c r="L230" s="32"/>
      <c r="M230" s="32"/>
      <c r="N230" s="539">
        <v>15248878</v>
      </c>
      <c r="O230" s="54" t="s">
        <v>3304</v>
      </c>
      <c r="P230" s="32"/>
      <c r="Q230" s="382" t="s">
        <v>1442</v>
      </c>
      <c r="R230" s="523" t="s">
        <v>1838</v>
      </c>
      <c r="S230" s="32"/>
      <c r="T230" s="32"/>
      <c r="U230" s="32"/>
      <c r="V230" s="32"/>
      <c r="W230" s="301" t="s">
        <v>29</v>
      </c>
      <c r="X230" s="32"/>
      <c r="Y230" s="32"/>
      <c r="Z230" s="32"/>
      <c r="AA230" s="32"/>
      <c r="AB230" s="32"/>
      <c r="AC230" s="76" t="s">
        <v>141</v>
      </c>
      <c r="AD230" s="32"/>
      <c r="AE230" s="349" t="s">
        <v>208</v>
      </c>
      <c r="AF230" s="350">
        <v>43959</v>
      </c>
      <c r="AG230" s="32"/>
      <c r="AH230" s="32"/>
      <c r="AI230" s="32"/>
      <c r="AJ230" s="32"/>
      <c r="AK230" s="32"/>
      <c r="AL230" s="32"/>
      <c r="AM230" s="381" t="s">
        <v>209</v>
      </c>
      <c r="AN230" s="350">
        <v>43963</v>
      </c>
      <c r="AO230" s="382" t="s">
        <v>63</v>
      </c>
      <c r="AP230" s="381" t="s">
        <v>56</v>
      </c>
      <c r="AQ230" s="381" t="s">
        <v>210</v>
      </c>
      <c r="AR230" s="381" t="s">
        <v>195</v>
      </c>
      <c r="AS230" s="350">
        <v>43966</v>
      </c>
      <c r="AT230" s="381" t="s">
        <v>56</v>
      </c>
      <c r="AU230" s="381"/>
      <c r="AV230" s="381"/>
      <c r="AW230" s="32"/>
      <c r="AX230" s="32"/>
      <c r="AY230" s="32"/>
      <c r="AZ230" s="32">
        <f t="shared" si="8"/>
        <v>5</v>
      </c>
    </row>
    <row r="231" spans="5:52" ht="19.95" customHeight="1">
      <c r="E231" s="32"/>
      <c r="F231" s="32"/>
      <c r="G231" s="32"/>
      <c r="H231" s="513" t="s">
        <v>748</v>
      </c>
      <c r="I231" s="382" t="s">
        <v>2145</v>
      </c>
      <c r="J231" s="382" t="s">
        <v>2851</v>
      </c>
      <c r="K231" s="32"/>
      <c r="L231" s="32"/>
      <c r="M231" s="32"/>
      <c r="N231" s="539">
        <v>15248878</v>
      </c>
      <c r="O231" s="54" t="s">
        <v>3304</v>
      </c>
      <c r="P231" s="32"/>
      <c r="Q231" s="382" t="s">
        <v>1442</v>
      </c>
      <c r="R231" s="523" t="s">
        <v>1838</v>
      </c>
      <c r="S231" s="32"/>
      <c r="T231" s="32"/>
      <c r="U231" s="32"/>
      <c r="V231" s="32"/>
      <c r="W231" s="301" t="s">
        <v>29</v>
      </c>
      <c r="X231" s="32"/>
      <c r="Y231" s="32"/>
      <c r="Z231" s="32"/>
      <c r="AA231" s="32"/>
      <c r="AB231" s="32"/>
      <c r="AC231" s="76" t="s">
        <v>141</v>
      </c>
      <c r="AD231" s="32"/>
      <c r="AE231" s="349" t="s">
        <v>208</v>
      </c>
      <c r="AF231" s="350">
        <v>43949</v>
      </c>
      <c r="AG231" s="32"/>
      <c r="AH231" s="32"/>
      <c r="AI231" s="32"/>
      <c r="AJ231" s="32"/>
      <c r="AK231" s="32"/>
      <c r="AL231" s="32"/>
      <c r="AM231" s="381" t="s">
        <v>195</v>
      </c>
      <c r="AN231" s="350">
        <v>43958</v>
      </c>
      <c r="AO231" s="381" t="s">
        <v>63</v>
      </c>
      <c r="AP231" s="381" t="s">
        <v>56</v>
      </c>
      <c r="AQ231" s="381" t="s">
        <v>246</v>
      </c>
      <c r="AR231" s="381" t="s">
        <v>195</v>
      </c>
      <c r="AS231" s="350">
        <v>43966</v>
      </c>
      <c r="AT231" s="381" t="s">
        <v>56</v>
      </c>
      <c r="AU231" s="381"/>
      <c r="AV231" s="381"/>
      <c r="AW231" s="32"/>
      <c r="AX231" s="32"/>
      <c r="AY231" s="32"/>
      <c r="AZ231" s="32">
        <f t="shared" si="8"/>
        <v>4</v>
      </c>
    </row>
    <row r="232" spans="5:52" ht="19.95" customHeight="1">
      <c r="E232" s="32"/>
      <c r="F232" s="32"/>
      <c r="G232" s="32"/>
      <c r="H232" s="513" t="s">
        <v>749</v>
      </c>
      <c r="I232" s="382" t="s">
        <v>2146</v>
      </c>
      <c r="J232" s="382" t="s">
        <v>2852</v>
      </c>
      <c r="K232" s="32"/>
      <c r="L232" s="32"/>
      <c r="M232" s="32"/>
      <c r="N232" s="539">
        <v>15248879</v>
      </c>
      <c r="O232" s="54" t="s">
        <v>3304</v>
      </c>
      <c r="P232" s="32"/>
      <c r="Q232" s="382" t="s">
        <v>1443</v>
      </c>
      <c r="R232" s="523" t="s">
        <v>1838</v>
      </c>
      <c r="S232" s="32"/>
      <c r="T232" s="32"/>
      <c r="U232" s="32"/>
      <c r="V232" s="32"/>
      <c r="W232" s="301" t="s">
        <v>29</v>
      </c>
      <c r="X232" s="32"/>
      <c r="Y232" s="32"/>
      <c r="Z232" s="32"/>
      <c r="AA232" s="32"/>
      <c r="AB232" s="32"/>
      <c r="AC232" s="76" t="s">
        <v>141</v>
      </c>
      <c r="AD232" s="32"/>
      <c r="AE232" s="349" t="s">
        <v>208</v>
      </c>
      <c r="AF232" s="350">
        <v>43949</v>
      </c>
      <c r="AG232" s="32"/>
      <c r="AH232" s="32"/>
      <c r="AI232" s="32"/>
      <c r="AJ232" s="32"/>
      <c r="AK232" s="32"/>
      <c r="AL232" s="32"/>
      <c r="AM232" s="381" t="s">
        <v>195</v>
      </c>
      <c r="AN232" s="350">
        <v>43958</v>
      </c>
      <c r="AO232" s="381" t="s">
        <v>63</v>
      </c>
      <c r="AP232" s="381" t="s">
        <v>56</v>
      </c>
      <c r="AQ232" s="381" t="s">
        <v>246</v>
      </c>
      <c r="AR232" s="381" t="s">
        <v>195</v>
      </c>
      <c r="AS232" s="350">
        <v>43966</v>
      </c>
      <c r="AT232" s="381" t="s">
        <v>56</v>
      </c>
      <c r="AU232" s="381"/>
      <c r="AV232" s="381"/>
      <c r="AW232" s="32"/>
      <c r="AX232" s="32"/>
      <c r="AY232" s="32"/>
      <c r="AZ232" s="32">
        <f t="shared" si="8"/>
        <v>4</v>
      </c>
    </row>
    <row r="233" spans="5:52" ht="19.95" customHeight="1">
      <c r="E233" s="32"/>
      <c r="F233" s="32"/>
      <c r="G233" s="32"/>
      <c r="H233" s="513" t="s">
        <v>750</v>
      </c>
      <c r="I233" s="382" t="s">
        <v>2147</v>
      </c>
      <c r="J233" s="382" t="s">
        <v>2852</v>
      </c>
      <c r="K233" s="32"/>
      <c r="L233" s="32"/>
      <c r="M233" s="32"/>
      <c r="N233" s="539">
        <v>15248879</v>
      </c>
      <c r="O233" s="54" t="s">
        <v>3304</v>
      </c>
      <c r="P233" s="32"/>
      <c r="Q233" s="382" t="s">
        <v>1443</v>
      </c>
      <c r="R233" s="523" t="s">
        <v>1838</v>
      </c>
      <c r="S233" s="32"/>
      <c r="T233" s="32"/>
      <c r="U233" s="32"/>
      <c r="V233" s="32"/>
      <c r="W233" s="301" t="s">
        <v>29</v>
      </c>
      <c r="X233" s="32"/>
      <c r="Y233" s="32"/>
      <c r="Z233" s="32"/>
      <c r="AA233" s="32"/>
      <c r="AB233" s="32"/>
      <c r="AC233" s="76" t="s">
        <v>141</v>
      </c>
      <c r="AD233" s="32"/>
      <c r="AE233" s="349" t="s">
        <v>208</v>
      </c>
      <c r="AF233" s="350">
        <v>43959</v>
      </c>
      <c r="AG233" s="32"/>
      <c r="AH233" s="32"/>
      <c r="AI233" s="32"/>
      <c r="AJ233" s="32"/>
      <c r="AK233" s="32"/>
      <c r="AL233" s="32"/>
      <c r="AM233" s="381" t="s">
        <v>209</v>
      </c>
      <c r="AN233" s="350">
        <v>43963</v>
      </c>
      <c r="AO233" s="382" t="s">
        <v>63</v>
      </c>
      <c r="AP233" s="381" t="s">
        <v>56</v>
      </c>
      <c r="AQ233" s="381" t="s">
        <v>210</v>
      </c>
      <c r="AR233" s="381" t="s">
        <v>195</v>
      </c>
      <c r="AS233" s="350">
        <v>43966</v>
      </c>
      <c r="AT233" s="381" t="s">
        <v>56</v>
      </c>
      <c r="AU233" s="381"/>
      <c r="AV233" s="381"/>
      <c r="AW233" s="32"/>
      <c r="AX233" s="32"/>
      <c r="AY233" s="32"/>
      <c r="AZ233" s="32">
        <f t="shared" si="8"/>
        <v>5</v>
      </c>
    </row>
    <row r="234" spans="5:52" ht="19.95" customHeight="1">
      <c r="E234" s="32"/>
      <c r="F234" s="32"/>
      <c r="G234" s="32"/>
      <c r="H234" s="513" t="s">
        <v>751</v>
      </c>
      <c r="I234" s="382" t="s">
        <v>2148</v>
      </c>
      <c r="J234" s="382" t="s">
        <v>2853</v>
      </c>
      <c r="K234" s="32"/>
      <c r="L234" s="32"/>
      <c r="M234" s="32"/>
      <c r="N234" s="539">
        <v>15248879</v>
      </c>
      <c r="O234" s="54" t="s">
        <v>3304</v>
      </c>
      <c r="P234" s="32"/>
      <c r="Q234" s="382" t="s">
        <v>1443</v>
      </c>
      <c r="R234" s="523" t="s">
        <v>1838</v>
      </c>
      <c r="S234" s="32"/>
      <c r="T234" s="32"/>
      <c r="U234" s="32"/>
      <c r="V234" s="32"/>
      <c r="W234" s="301" t="s">
        <v>29</v>
      </c>
      <c r="X234" s="32"/>
      <c r="Y234" s="32"/>
      <c r="Z234" s="32"/>
      <c r="AA234" s="32"/>
      <c r="AB234" s="32"/>
      <c r="AC234" s="76" t="s">
        <v>141</v>
      </c>
      <c r="AD234" s="32"/>
      <c r="AE234" s="349" t="s">
        <v>208</v>
      </c>
      <c r="AF234" s="350">
        <v>43959</v>
      </c>
      <c r="AG234" s="32"/>
      <c r="AH234" s="32"/>
      <c r="AI234" s="32"/>
      <c r="AJ234" s="32"/>
      <c r="AK234" s="32"/>
      <c r="AL234" s="32"/>
      <c r="AM234" s="381" t="s">
        <v>209</v>
      </c>
      <c r="AN234" s="350">
        <v>43963</v>
      </c>
      <c r="AO234" s="382" t="s">
        <v>63</v>
      </c>
      <c r="AP234" s="381" t="s">
        <v>56</v>
      </c>
      <c r="AQ234" s="381" t="s">
        <v>210</v>
      </c>
      <c r="AR234" s="381" t="s">
        <v>195</v>
      </c>
      <c r="AS234" s="350">
        <v>43966</v>
      </c>
      <c r="AT234" s="381" t="s">
        <v>56</v>
      </c>
      <c r="AU234" s="381"/>
      <c r="AV234" s="381"/>
      <c r="AW234" s="32"/>
      <c r="AX234" s="32"/>
      <c r="AY234" s="32"/>
      <c r="AZ234" s="32">
        <f t="shared" si="8"/>
        <v>5</v>
      </c>
    </row>
    <row r="235" spans="5:52" ht="19.95" customHeight="1">
      <c r="E235" s="32"/>
      <c r="F235" s="32"/>
      <c r="G235" s="32"/>
      <c r="H235" s="513" t="s">
        <v>752</v>
      </c>
      <c r="I235" s="382" t="s">
        <v>2149</v>
      </c>
      <c r="J235" s="382" t="s">
        <v>2853</v>
      </c>
      <c r="K235" s="32"/>
      <c r="L235" s="32"/>
      <c r="M235" s="32"/>
      <c r="N235" s="539">
        <v>15248879</v>
      </c>
      <c r="O235" s="54" t="s">
        <v>3304</v>
      </c>
      <c r="P235" s="32"/>
      <c r="Q235" s="382" t="s">
        <v>1443</v>
      </c>
      <c r="R235" s="523" t="s">
        <v>1838</v>
      </c>
      <c r="S235" s="32"/>
      <c r="T235" s="32"/>
      <c r="U235" s="32"/>
      <c r="V235" s="32"/>
      <c r="W235" s="301" t="s">
        <v>29</v>
      </c>
      <c r="X235" s="32"/>
      <c r="Y235" s="32"/>
      <c r="Z235" s="32"/>
      <c r="AA235" s="32"/>
      <c r="AB235" s="32"/>
      <c r="AC235" s="76" t="s">
        <v>141</v>
      </c>
      <c r="AD235" s="32"/>
      <c r="AE235" s="349" t="s">
        <v>208</v>
      </c>
      <c r="AF235" s="350">
        <v>43949</v>
      </c>
      <c r="AG235" s="32"/>
      <c r="AH235" s="32"/>
      <c r="AI235" s="32"/>
      <c r="AJ235" s="32"/>
      <c r="AK235" s="32"/>
      <c r="AL235" s="32"/>
      <c r="AM235" s="381" t="s">
        <v>195</v>
      </c>
      <c r="AN235" s="350">
        <v>43958</v>
      </c>
      <c r="AO235" s="381" t="s">
        <v>63</v>
      </c>
      <c r="AP235" s="381" t="s">
        <v>56</v>
      </c>
      <c r="AQ235" s="381" t="s">
        <v>246</v>
      </c>
      <c r="AR235" s="381" t="s">
        <v>195</v>
      </c>
      <c r="AS235" s="350">
        <v>43966</v>
      </c>
      <c r="AT235" s="381" t="s">
        <v>56</v>
      </c>
      <c r="AU235" s="381"/>
      <c r="AV235" s="381"/>
      <c r="AW235" s="32"/>
      <c r="AX235" s="32"/>
      <c r="AY235" s="32"/>
      <c r="AZ235" s="32">
        <f t="shared" si="8"/>
        <v>4</v>
      </c>
    </row>
    <row r="236" spans="5:52" ht="19.95" customHeight="1">
      <c r="E236" s="32"/>
      <c r="F236" s="32"/>
      <c r="G236" s="32"/>
      <c r="H236" s="513" t="s">
        <v>753</v>
      </c>
      <c r="I236" s="54" t="s">
        <v>2150</v>
      </c>
      <c r="J236" s="54" t="s">
        <v>2854</v>
      </c>
      <c r="K236" s="32"/>
      <c r="L236" s="32"/>
      <c r="M236" s="32"/>
      <c r="N236" s="89">
        <v>15248880</v>
      </c>
      <c r="O236" s="54" t="s">
        <v>3304</v>
      </c>
      <c r="P236" s="32"/>
      <c r="Q236" s="54" t="s">
        <v>1444</v>
      </c>
      <c r="R236" s="90" t="s">
        <v>1838</v>
      </c>
      <c r="S236" s="32"/>
      <c r="T236" s="32"/>
      <c r="U236" s="32"/>
      <c r="V236" s="32"/>
      <c r="W236" s="301" t="s">
        <v>29</v>
      </c>
      <c r="X236" s="32"/>
      <c r="Y236" s="32"/>
      <c r="Z236" s="32"/>
      <c r="AA236" s="32"/>
      <c r="AB236" s="32"/>
      <c r="AC236" s="76" t="s">
        <v>141</v>
      </c>
      <c r="AD236" s="32"/>
      <c r="AE236" s="332" t="s">
        <v>208</v>
      </c>
      <c r="AF236" s="142">
        <v>43949</v>
      </c>
      <c r="AG236" s="32"/>
      <c r="AH236" s="32"/>
      <c r="AI236" s="32"/>
      <c r="AJ236" s="32"/>
      <c r="AK236" s="32"/>
      <c r="AL236" s="32"/>
      <c r="AM236" s="53" t="s">
        <v>209</v>
      </c>
      <c r="AN236" s="142">
        <v>43963</v>
      </c>
      <c r="AO236" s="54" t="s">
        <v>63</v>
      </c>
      <c r="AP236" s="53" t="s">
        <v>56</v>
      </c>
      <c r="AQ236" s="53" t="s">
        <v>210</v>
      </c>
      <c r="AR236" s="53"/>
      <c r="AS236" s="53"/>
      <c r="AT236" s="53"/>
      <c r="AU236" s="53"/>
      <c r="AV236" s="53"/>
      <c r="AW236" s="32"/>
      <c r="AX236" s="32"/>
      <c r="AY236" s="32"/>
      <c r="AZ236" s="32">
        <f t="shared" si="8"/>
        <v>4</v>
      </c>
    </row>
    <row r="237" spans="5:52" ht="19.95" customHeight="1">
      <c r="E237" s="32"/>
      <c r="F237" s="32"/>
      <c r="G237" s="32"/>
      <c r="H237" s="513" t="s">
        <v>754</v>
      </c>
      <c r="I237" s="54" t="s">
        <v>2151</v>
      </c>
      <c r="J237" s="54" t="s">
        <v>2855</v>
      </c>
      <c r="K237" s="32"/>
      <c r="L237" s="32"/>
      <c r="M237" s="32"/>
      <c r="N237" s="89">
        <v>15248880</v>
      </c>
      <c r="O237" s="54" t="s">
        <v>3304</v>
      </c>
      <c r="P237" s="32"/>
      <c r="Q237" s="54" t="s">
        <v>1444</v>
      </c>
      <c r="R237" s="90" t="s">
        <v>1838</v>
      </c>
      <c r="S237" s="32"/>
      <c r="T237" s="32"/>
      <c r="U237" s="32"/>
      <c r="V237" s="32"/>
      <c r="W237" s="301" t="s">
        <v>29</v>
      </c>
      <c r="X237" s="32"/>
      <c r="Y237" s="32"/>
      <c r="Z237" s="32"/>
      <c r="AA237" s="32"/>
      <c r="AB237" s="32"/>
      <c r="AC237" s="76" t="s">
        <v>141</v>
      </c>
      <c r="AD237" s="32"/>
      <c r="AE237" s="332" t="s">
        <v>208</v>
      </c>
      <c r="AF237" s="142">
        <v>43959</v>
      </c>
      <c r="AG237" s="32"/>
      <c r="AH237" s="32"/>
      <c r="AI237" s="32"/>
      <c r="AJ237" s="32"/>
      <c r="AK237" s="32"/>
      <c r="AL237" s="32"/>
      <c r="AM237" s="53" t="s">
        <v>209</v>
      </c>
      <c r="AN237" s="142">
        <v>43963</v>
      </c>
      <c r="AO237" s="54" t="s">
        <v>63</v>
      </c>
      <c r="AP237" s="53" t="s">
        <v>56</v>
      </c>
      <c r="AQ237" s="53" t="s">
        <v>210</v>
      </c>
      <c r="AR237" s="53"/>
      <c r="AS237" s="53"/>
      <c r="AT237" s="53"/>
      <c r="AU237" s="53"/>
      <c r="AV237" s="53"/>
      <c r="AW237" s="32"/>
      <c r="AX237" s="32"/>
      <c r="AY237" s="32"/>
      <c r="AZ237" s="32">
        <f t="shared" si="8"/>
        <v>5</v>
      </c>
    </row>
    <row r="238" spans="5:52" ht="19.95" customHeight="1">
      <c r="E238" s="32"/>
      <c r="F238" s="32"/>
      <c r="G238" s="32"/>
      <c r="H238" s="513" t="s">
        <v>755</v>
      </c>
      <c r="I238" s="54" t="s">
        <v>2152</v>
      </c>
      <c r="J238" s="54" t="s">
        <v>2855</v>
      </c>
      <c r="K238" s="32"/>
      <c r="L238" s="32"/>
      <c r="M238" s="32"/>
      <c r="N238" s="89">
        <v>15248880</v>
      </c>
      <c r="O238" s="54" t="s">
        <v>3304</v>
      </c>
      <c r="P238" s="32"/>
      <c r="Q238" s="54" t="s">
        <v>1444</v>
      </c>
      <c r="R238" s="90" t="s">
        <v>1838</v>
      </c>
      <c r="S238" s="32"/>
      <c r="T238" s="32"/>
      <c r="U238" s="32"/>
      <c r="V238" s="32"/>
      <c r="W238" s="301" t="s">
        <v>29</v>
      </c>
      <c r="X238" s="32"/>
      <c r="Y238" s="32"/>
      <c r="Z238" s="32"/>
      <c r="AA238" s="32"/>
      <c r="AB238" s="32"/>
      <c r="AC238" s="76" t="s">
        <v>141</v>
      </c>
      <c r="AD238" s="32"/>
      <c r="AE238" s="332" t="s">
        <v>208</v>
      </c>
      <c r="AF238" s="142">
        <v>43959</v>
      </c>
      <c r="AG238" s="32"/>
      <c r="AH238" s="32"/>
      <c r="AI238" s="32"/>
      <c r="AJ238" s="32"/>
      <c r="AK238" s="32"/>
      <c r="AL238" s="32"/>
      <c r="AM238" s="53" t="s">
        <v>209</v>
      </c>
      <c r="AN238" s="142">
        <v>43963</v>
      </c>
      <c r="AO238" s="54" t="s">
        <v>63</v>
      </c>
      <c r="AP238" s="53" t="s">
        <v>56</v>
      </c>
      <c r="AQ238" s="53" t="s">
        <v>210</v>
      </c>
      <c r="AR238" s="53"/>
      <c r="AS238" s="53"/>
      <c r="AT238" s="53"/>
      <c r="AU238" s="53"/>
      <c r="AV238" s="53"/>
      <c r="AW238" s="32"/>
      <c r="AX238" s="32"/>
      <c r="AY238" s="32"/>
      <c r="AZ238" s="32">
        <f t="shared" si="8"/>
        <v>5</v>
      </c>
    </row>
    <row r="239" spans="5:52" ht="19.95" customHeight="1">
      <c r="E239" s="32"/>
      <c r="F239" s="32"/>
      <c r="G239" s="32"/>
      <c r="H239" s="513" t="s">
        <v>756</v>
      </c>
      <c r="I239" s="54" t="s">
        <v>2153</v>
      </c>
      <c r="J239" s="54" t="s">
        <v>2854</v>
      </c>
      <c r="K239" s="32"/>
      <c r="L239" s="32"/>
      <c r="M239" s="32"/>
      <c r="N239" s="89">
        <v>15248880</v>
      </c>
      <c r="O239" s="54" t="s">
        <v>3304</v>
      </c>
      <c r="P239" s="32"/>
      <c r="Q239" s="54" t="s">
        <v>1444</v>
      </c>
      <c r="R239" s="90" t="s">
        <v>1838</v>
      </c>
      <c r="S239" s="32"/>
      <c r="T239" s="32"/>
      <c r="U239" s="32"/>
      <c r="V239" s="32"/>
      <c r="W239" s="301" t="s">
        <v>29</v>
      </c>
      <c r="X239" s="32"/>
      <c r="Y239" s="32"/>
      <c r="Z239" s="32"/>
      <c r="AA239" s="32"/>
      <c r="AB239" s="32"/>
      <c r="AC239" s="76" t="s">
        <v>141</v>
      </c>
      <c r="AD239" s="32"/>
      <c r="AE239" s="332" t="s">
        <v>208</v>
      </c>
      <c r="AF239" s="142">
        <v>43949</v>
      </c>
      <c r="AG239" s="32"/>
      <c r="AH239" s="32"/>
      <c r="AI239" s="32"/>
      <c r="AJ239" s="32"/>
      <c r="AK239" s="32"/>
      <c r="AL239" s="32"/>
      <c r="AM239" s="53" t="s">
        <v>209</v>
      </c>
      <c r="AN239" s="142">
        <v>43963</v>
      </c>
      <c r="AO239" s="54" t="s">
        <v>63</v>
      </c>
      <c r="AP239" s="53" t="s">
        <v>56</v>
      </c>
      <c r="AQ239" s="53" t="s">
        <v>210</v>
      </c>
      <c r="AR239" s="53"/>
      <c r="AS239" s="53"/>
      <c r="AT239" s="53"/>
      <c r="AU239" s="53"/>
      <c r="AV239" s="53"/>
      <c r="AW239" s="32"/>
      <c r="AX239" s="32"/>
      <c r="AY239" s="32"/>
      <c r="AZ239" s="32">
        <f t="shared" si="8"/>
        <v>4</v>
      </c>
    </row>
    <row r="240" spans="5:52" ht="19.95" customHeight="1">
      <c r="E240" s="32"/>
      <c r="F240" s="32"/>
      <c r="G240" s="32"/>
      <c r="H240" s="513" t="s">
        <v>757</v>
      </c>
      <c r="I240" s="54" t="s">
        <v>2154</v>
      </c>
      <c r="J240" s="54" t="s">
        <v>2856</v>
      </c>
      <c r="K240" s="32"/>
      <c r="L240" s="32"/>
      <c r="M240" s="32"/>
      <c r="N240" s="89">
        <v>15248881</v>
      </c>
      <c r="O240" s="54" t="s">
        <v>3304</v>
      </c>
      <c r="P240" s="32"/>
      <c r="Q240" s="54" t="s">
        <v>1445</v>
      </c>
      <c r="R240" s="90" t="s">
        <v>1838</v>
      </c>
      <c r="S240" s="32"/>
      <c r="T240" s="32"/>
      <c r="U240" s="32"/>
      <c r="V240" s="32"/>
      <c r="W240" s="301" t="s">
        <v>29</v>
      </c>
      <c r="X240" s="32"/>
      <c r="Y240" s="32"/>
      <c r="Z240" s="32"/>
      <c r="AA240" s="32"/>
      <c r="AB240" s="32"/>
      <c r="AC240" s="76" t="s">
        <v>141</v>
      </c>
      <c r="AD240" s="32"/>
      <c r="AE240" s="332" t="s">
        <v>208</v>
      </c>
      <c r="AF240" s="142">
        <v>43949</v>
      </c>
      <c r="AG240" s="32"/>
      <c r="AH240" s="32"/>
      <c r="AI240" s="32"/>
      <c r="AJ240" s="32"/>
      <c r="AK240" s="32"/>
      <c r="AL240" s="32"/>
      <c r="AM240" s="53" t="s">
        <v>209</v>
      </c>
      <c r="AN240" s="142">
        <v>43963</v>
      </c>
      <c r="AO240" s="54" t="s">
        <v>63</v>
      </c>
      <c r="AP240" s="53" t="s">
        <v>56</v>
      </c>
      <c r="AQ240" s="53" t="s">
        <v>210</v>
      </c>
      <c r="AR240" s="53"/>
      <c r="AS240" s="53"/>
      <c r="AT240" s="53"/>
      <c r="AU240" s="53"/>
      <c r="AV240" s="53"/>
      <c r="AW240" s="32"/>
      <c r="AX240" s="32"/>
      <c r="AY240" s="32"/>
      <c r="AZ240" s="32">
        <f t="shared" si="8"/>
        <v>4</v>
      </c>
    </row>
    <row r="241" spans="5:52" ht="19.95" customHeight="1">
      <c r="E241" s="32"/>
      <c r="F241" s="32"/>
      <c r="G241" s="32"/>
      <c r="H241" s="513" t="s">
        <v>758</v>
      </c>
      <c r="I241" s="54" t="s">
        <v>2155</v>
      </c>
      <c r="J241" s="54" t="s">
        <v>2857</v>
      </c>
      <c r="K241" s="32"/>
      <c r="L241" s="32"/>
      <c r="M241" s="32"/>
      <c r="N241" s="89">
        <v>15248882</v>
      </c>
      <c r="O241" s="54" t="s">
        <v>3304</v>
      </c>
      <c r="P241" s="32"/>
      <c r="Q241" s="54" t="s">
        <v>1446</v>
      </c>
      <c r="R241" s="90" t="s">
        <v>1838</v>
      </c>
      <c r="S241" s="32"/>
      <c r="T241" s="32"/>
      <c r="U241" s="32"/>
      <c r="V241" s="32"/>
      <c r="W241" s="301" t="s">
        <v>29</v>
      </c>
      <c r="X241" s="32"/>
      <c r="Y241" s="32"/>
      <c r="Z241" s="32"/>
      <c r="AA241" s="32"/>
      <c r="AB241" s="32"/>
      <c r="AC241" s="76" t="s">
        <v>141</v>
      </c>
      <c r="AD241" s="32"/>
      <c r="AE241" s="332" t="s">
        <v>208</v>
      </c>
      <c r="AF241" s="142">
        <v>43949</v>
      </c>
      <c r="AG241" s="32"/>
      <c r="AH241" s="32"/>
      <c r="AI241" s="32"/>
      <c r="AJ241" s="32"/>
      <c r="AK241" s="32"/>
      <c r="AL241" s="32"/>
      <c r="AM241" s="53" t="s">
        <v>209</v>
      </c>
      <c r="AN241" s="142">
        <v>43963</v>
      </c>
      <c r="AO241" s="54" t="s">
        <v>63</v>
      </c>
      <c r="AP241" s="53" t="s">
        <v>56</v>
      </c>
      <c r="AQ241" s="53" t="s">
        <v>210</v>
      </c>
      <c r="AR241" s="53"/>
      <c r="AS241" s="53"/>
      <c r="AT241" s="53"/>
      <c r="AU241" s="53"/>
      <c r="AV241" s="53"/>
      <c r="AW241" s="32"/>
      <c r="AX241" s="32"/>
      <c r="AY241" s="32"/>
      <c r="AZ241" s="32">
        <f t="shared" si="8"/>
        <v>4</v>
      </c>
    </row>
    <row r="242" spans="5:52" ht="19.95" customHeight="1">
      <c r="E242" s="32"/>
      <c r="F242" s="32"/>
      <c r="G242" s="32"/>
      <c r="H242" s="513" t="s">
        <v>759</v>
      </c>
      <c r="I242" s="54" t="s">
        <v>2156</v>
      </c>
      <c r="J242" s="54" t="s">
        <v>2858</v>
      </c>
      <c r="K242" s="32"/>
      <c r="L242" s="32"/>
      <c r="M242" s="32"/>
      <c r="N242" s="89">
        <v>15248883</v>
      </c>
      <c r="O242" s="54" t="s">
        <v>3304</v>
      </c>
      <c r="P242" s="32"/>
      <c r="Q242" s="54" t="s">
        <v>1447</v>
      </c>
      <c r="R242" s="90" t="s">
        <v>1838</v>
      </c>
      <c r="S242" s="32"/>
      <c r="T242" s="32"/>
      <c r="U242" s="32"/>
      <c r="V242" s="32"/>
      <c r="W242" s="301" t="s">
        <v>29</v>
      </c>
      <c r="X242" s="32"/>
      <c r="Y242" s="32"/>
      <c r="Z242" s="32"/>
      <c r="AA242" s="32"/>
      <c r="AB242" s="32"/>
      <c r="AC242" s="76" t="s">
        <v>141</v>
      </c>
      <c r="AD242" s="32"/>
      <c r="AE242" s="332" t="s">
        <v>208</v>
      </c>
      <c r="AF242" s="142">
        <v>43949</v>
      </c>
      <c r="AG242" s="32"/>
      <c r="AH242" s="32"/>
      <c r="AI242" s="32"/>
      <c r="AJ242" s="32"/>
      <c r="AK242" s="32"/>
      <c r="AL242" s="32"/>
      <c r="AM242" s="53" t="s">
        <v>209</v>
      </c>
      <c r="AN242" s="142">
        <v>43963</v>
      </c>
      <c r="AO242" s="54" t="s">
        <v>63</v>
      </c>
      <c r="AP242" s="53" t="s">
        <v>56</v>
      </c>
      <c r="AQ242" s="53" t="s">
        <v>210</v>
      </c>
      <c r="AR242" s="53"/>
      <c r="AS242" s="53"/>
      <c r="AT242" s="53"/>
      <c r="AU242" s="53"/>
      <c r="AV242" s="53"/>
      <c r="AW242" s="32"/>
      <c r="AX242" s="32"/>
      <c r="AY242" s="32"/>
      <c r="AZ242" s="32">
        <f t="shared" si="8"/>
        <v>4</v>
      </c>
    </row>
    <row r="243" spans="5:52" ht="19.95" customHeight="1">
      <c r="E243" s="32"/>
      <c r="F243" s="32"/>
      <c r="G243" s="32"/>
      <c r="H243" s="513" t="s">
        <v>760</v>
      </c>
      <c r="I243" s="54" t="s">
        <v>2157</v>
      </c>
      <c r="J243" s="54" t="s">
        <v>2859</v>
      </c>
      <c r="K243" s="32"/>
      <c r="L243" s="32"/>
      <c r="M243" s="32"/>
      <c r="N243" s="89">
        <v>15248884</v>
      </c>
      <c r="O243" s="54" t="s">
        <v>3304</v>
      </c>
      <c r="P243" s="32"/>
      <c r="Q243" s="54" t="s">
        <v>1448</v>
      </c>
      <c r="R243" s="90" t="s">
        <v>1838</v>
      </c>
      <c r="S243" s="32"/>
      <c r="T243" s="32"/>
      <c r="U243" s="32"/>
      <c r="V243" s="32"/>
      <c r="W243" s="301" t="s">
        <v>29</v>
      </c>
      <c r="X243" s="32"/>
      <c r="Y243" s="32"/>
      <c r="Z243" s="32"/>
      <c r="AA243" s="32"/>
      <c r="AB243" s="32"/>
      <c r="AC243" s="76" t="s">
        <v>141</v>
      </c>
      <c r="AD243" s="32"/>
      <c r="AE243" s="332" t="s">
        <v>208</v>
      </c>
      <c r="AF243" s="142">
        <v>43949</v>
      </c>
      <c r="AG243" s="32"/>
      <c r="AH243" s="32"/>
      <c r="AI243" s="32"/>
      <c r="AJ243" s="32"/>
      <c r="AK243" s="32"/>
      <c r="AL243" s="32"/>
      <c r="AM243" s="53" t="s">
        <v>209</v>
      </c>
      <c r="AN243" s="142">
        <v>43963</v>
      </c>
      <c r="AO243" s="54" t="s">
        <v>63</v>
      </c>
      <c r="AP243" s="53" t="s">
        <v>56</v>
      </c>
      <c r="AQ243" s="53" t="s">
        <v>210</v>
      </c>
      <c r="AR243" s="53"/>
      <c r="AS243" s="53"/>
      <c r="AT243" s="53"/>
      <c r="AU243" s="53"/>
      <c r="AV243" s="53"/>
      <c r="AW243" s="32"/>
      <c r="AX243" s="32"/>
      <c r="AY243" s="32"/>
      <c r="AZ243" s="32">
        <f t="shared" si="8"/>
        <v>4</v>
      </c>
    </row>
    <row r="244" spans="5:52" ht="19.95" customHeight="1">
      <c r="E244" s="32"/>
      <c r="F244" s="32"/>
      <c r="G244" s="32"/>
      <c r="H244" s="513" t="s">
        <v>761</v>
      </c>
      <c r="I244" s="54" t="s">
        <v>2158</v>
      </c>
      <c r="J244" s="54" t="s">
        <v>2860</v>
      </c>
      <c r="K244" s="32"/>
      <c r="L244" s="32"/>
      <c r="M244" s="32"/>
      <c r="N244" s="89">
        <v>15248885</v>
      </c>
      <c r="O244" s="54" t="s">
        <v>3304</v>
      </c>
      <c r="P244" s="32"/>
      <c r="Q244" s="54" t="s">
        <v>1449</v>
      </c>
      <c r="R244" s="90" t="s">
        <v>1838</v>
      </c>
      <c r="S244" s="32"/>
      <c r="T244" s="32"/>
      <c r="U244" s="32"/>
      <c r="V244" s="32"/>
      <c r="W244" s="301" t="s">
        <v>29</v>
      </c>
      <c r="X244" s="32"/>
      <c r="Y244" s="32"/>
      <c r="Z244" s="32"/>
      <c r="AA244" s="32"/>
      <c r="AB244" s="32"/>
      <c r="AC244" s="76" t="s">
        <v>141</v>
      </c>
      <c r="AD244" s="32"/>
      <c r="AE244" s="332" t="s">
        <v>208</v>
      </c>
      <c r="AF244" s="142">
        <v>43949</v>
      </c>
      <c r="AG244" s="32"/>
      <c r="AH244" s="32"/>
      <c r="AI244" s="32"/>
      <c r="AJ244" s="32"/>
      <c r="AK244" s="32"/>
      <c r="AL244" s="32"/>
      <c r="AM244" s="53" t="s">
        <v>209</v>
      </c>
      <c r="AN244" s="142">
        <v>43963</v>
      </c>
      <c r="AO244" s="54" t="s">
        <v>63</v>
      </c>
      <c r="AP244" s="53" t="s">
        <v>59</v>
      </c>
      <c r="AQ244" s="53" t="s">
        <v>247</v>
      </c>
      <c r="AR244" s="53"/>
      <c r="AS244" s="53"/>
      <c r="AT244" s="53"/>
      <c r="AU244" s="53"/>
      <c r="AV244" s="53"/>
      <c r="AW244" s="32"/>
      <c r="AX244" s="32"/>
      <c r="AY244" s="32"/>
      <c r="AZ244" s="32">
        <f t="shared" si="8"/>
        <v>4</v>
      </c>
    </row>
    <row r="245" spans="5:52" ht="19.95" customHeight="1">
      <c r="E245" s="32"/>
      <c r="F245" s="32"/>
      <c r="G245" s="32"/>
      <c r="H245" s="513" t="s">
        <v>762</v>
      </c>
      <c r="I245" s="54" t="s">
        <v>2159</v>
      </c>
      <c r="J245" s="54" t="s">
        <v>2861</v>
      </c>
      <c r="K245" s="32"/>
      <c r="L245" s="32"/>
      <c r="M245" s="32"/>
      <c r="N245" s="89">
        <v>15248885</v>
      </c>
      <c r="O245" s="54" t="s">
        <v>3304</v>
      </c>
      <c r="P245" s="32"/>
      <c r="Q245" s="54" t="s">
        <v>1449</v>
      </c>
      <c r="R245" s="90" t="s">
        <v>1838</v>
      </c>
      <c r="S245" s="32"/>
      <c r="T245" s="32"/>
      <c r="U245" s="32"/>
      <c r="V245" s="32"/>
      <c r="W245" s="301" t="s">
        <v>29</v>
      </c>
      <c r="X245" s="32"/>
      <c r="Y245" s="32"/>
      <c r="Z245" s="32"/>
      <c r="AA245" s="32"/>
      <c r="AB245" s="32"/>
      <c r="AC245" s="76" t="s">
        <v>141</v>
      </c>
      <c r="AD245" s="32"/>
      <c r="AE245" s="332" t="s">
        <v>208</v>
      </c>
      <c r="AF245" s="142">
        <v>43949</v>
      </c>
      <c r="AG245" s="32"/>
      <c r="AH245" s="32"/>
      <c r="AI245" s="32"/>
      <c r="AJ245" s="32"/>
      <c r="AK245" s="32"/>
      <c r="AL245" s="32"/>
      <c r="AM245" s="53" t="s">
        <v>209</v>
      </c>
      <c r="AN245" s="142">
        <v>43963</v>
      </c>
      <c r="AO245" s="54" t="s">
        <v>63</v>
      </c>
      <c r="AP245" s="53" t="s">
        <v>59</v>
      </c>
      <c r="AQ245" s="53" t="s">
        <v>247</v>
      </c>
      <c r="AR245" s="53"/>
      <c r="AS245" s="53"/>
      <c r="AT245" s="53"/>
      <c r="AU245" s="53"/>
      <c r="AV245" s="53"/>
      <c r="AW245" s="32"/>
      <c r="AX245" s="32"/>
      <c r="AY245" s="32"/>
      <c r="AZ245" s="32">
        <f t="shared" si="8"/>
        <v>4</v>
      </c>
    </row>
    <row r="246" spans="5:52" ht="19.95" customHeight="1">
      <c r="E246" s="32"/>
      <c r="F246" s="32"/>
      <c r="G246" s="32"/>
      <c r="H246" s="513" t="s">
        <v>763</v>
      </c>
      <c r="I246" s="54" t="s">
        <v>2160</v>
      </c>
      <c r="J246" s="54" t="s">
        <v>2862</v>
      </c>
      <c r="K246" s="32"/>
      <c r="L246" s="32"/>
      <c r="M246" s="32"/>
      <c r="N246" s="89">
        <v>15248886</v>
      </c>
      <c r="O246" s="54" t="s">
        <v>3304</v>
      </c>
      <c r="P246" s="32"/>
      <c r="Q246" s="54" t="s">
        <v>1450</v>
      </c>
      <c r="R246" s="90" t="s">
        <v>1838</v>
      </c>
      <c r="S246" s="32"/>
      <c r="T246" s="32"/>
      <c r="U246" s="32"/>
      <c r="V246" s="32"/>
      <c r="W246" s="301" t="s">
        <v>29</v>
      </c>
      <c r="X246" s="32"/>
      <c r="Y246" s="32"/>
      <c r="Z246" s="32"/>
      <c r="AA246" s="32"/>
      <c r="AB246" s="32"/>
      <c r="AC246" s="76" t="s">
        <v>141</v>
      </c>
      <c r="AD246" s="32"/>
      <c r="AE246" s="332" t="s">
        <v>208</v>
      </c>
      <c r="AF246" s="142">
        <v>43949</v>
      </c>
      <c r="AG246" s="32"/>
      <c r="AH246" s="32"/>
      <c r="AI246" s="32"/>
      <c r="AJ246" s="32"/>
      <c r="AK246" s="32"/>
      <c r="AL246" s="32"/>
      <c r="AM246" s="53" t="s">
        <v>209</v>
      </c>
      <c r="AN246" s="142">
        <v>43963</v>
      </c>
      <c r="AO246" s="54" t="s">
        <v>63</v>
      </c>
      <c r="AP246" s="53" t="s">
        <v>56</v>
      </c>
      <c r="AQ246" s="53" t="s">
        <v>210</v>
      </c>
      <c r="AR246" s="53"/>
      <c r="AS246" s="53"/>
      <c r="AT246" s="53"/>
      <c r="AU246" s="53"/>
      <c r="AV246" s="53"/>
      <c r="AW246" s="32"/>
      <c r="AX246" s="32"/>
      <c r="AY246" s="32"/>
      <c r="AZ246" s="32">
        <f t="shared" si="8"/>
        <v>4</v>
      </c>
    </row>
    <row r="247" spans="5:52" ht="19.95" customHeight="1">
      <c r="E247" s="32"/>
      <c r="F247" s="32"/>
      <c r="G247" s="32"/>
      <c r="H247" s="513" t="s">
        <v>764</v>
      </c>
      <c r="I247" s="54" t="s">
        <v>2161</v>
      </c>
      <c r="J247" s="54" t="s">
        <v>2863</v>
      </c>
      <c r="K247" s="32"/>
      <c r="L247" s="32"/>
      <c r="M247" s="32"/>
      <c r="N247" s="89">
        <v>15248886</v>
      </c>
      <c r="O247" s="54" t="s">
        <v>3304</v>
      </c>
      <c r="P247" s="32"/>
      <c r="Q247" s="54" t="s">
        <v>1450</v>
      </c>
      <c r="R247" s="90" t="s">
        <v>1838</v>
      </c>
      <c r="S247" s="32"/>
      <c r="T247" s="32"/>
      <c r="U247" s="32"/>
      <c r="V247" s="32"/>
      <c r="W247" s="301" t="s">
        <v>29</v>
      </c>
      <c r="X247" s="32"/>
      <c r="Y247" s="32"/>
      <c r="Z247" s="32"/>
      <c r="AA247" s="32"/>
      <c r="AB247" s="32"/>
      <c r="AC247" s="76" t="s">
        <v>141</v>
      </c>
      <c r="AD247" s="32"/>
      <c r="AE247" s="332" t="s">
        <v>208</v>
      </c>
      <c r="AF247" s="142">
        <v>43949</v>
      </c>
      <c r="AG247" s="32"/>
      <c r="AH247" s="32"/>
      <c r="AI247" s="32"/>
      <c r="AJ247" s="32"/>
      <c r="AK247" s="32"/>
      <c r="AL247" s="32"/>
      <c r="AM247" s="53" t="s">
        <v>209</v>
      </c>
      <c r="AN247" s="142">
        <v>43963</v>
      </c>
      <c r="AO247" s="54" t="s">
        <v>63</v>
      </c>
      <c r="AP247" s="53" t="s">
        <v>56</v>
      </c>
      <c r="AQ247" s="53" t="s">
        <v>210</v>
      </c>
      <c r="AR247" s="53"/>
      <c r="AS247" s="53"/>
      <c r="AT247" s="53"/>
      <c r="AU247" s="53"/>
      <c r="AV247" s="53"/>
      <c r="AW247" s="32"/>
      <c r="AX247" s="32"/>
      <c r="AY247" s="32"/>
      <c r="AZ247" s="32">
        <f t="shared" si="8"/>
        <v>4</v>
      </c>
    </row>
    <row r="248" spans="5:52" ht="19.95" customHeight="1">
      <c r="E248" s="32"/>
      <c r="F248" s="32"/>
      <c r="G248" s="32"/>
      <c r="H248" s="513" t="s">
        <v>765</v>
      </c>
      <c r="I248" s="382" t="s">
        <v>2162</v>
      </c>
      <c r="J248" s="382" t="s">
        <v>2864</v>
      </c>
      <c r="K248" s="32"/>
      <c r="L248" s="32"/>
      <c r="M248" s="32"/>
      <c r="N248" s="539">
        <v>15248887</v>
      </c>
      <c r="O248" s="54" t="s">
        <v>3304</v>
      </c>
      <c r="P248" s="32"/>
      <c r="Q248" s="382" t="s">
        <v>1451</v>
      </c>
      <c r="R248" s="523" t="s">
        <v>1838</v>
      </c>
      <c r="S248" s="32"/>
      <c r="T248" s="32"/>
      <c r="U248" s="32"/>
      <c r="V248" s="32"/>
      <c r="W248" s="301" t="s">
        <v>29</v>
      </c>
      <c r="X248" s="32"/>
      <c r="Y248" s="32"/>
      <c r="Z248" s="32"/>
      <c r="AA248" s="32"/>
      <c r="AB248" s="32"/>
      <c r="AC248" s="76" t="s">
        <v>141</v>
      </c>
      <c r="AD248" s="32"/>
      <c r="AE248" s="349" t="s">
        <v>208</v>
      </c>
      <c r="AF248" s="350">
        <v>43949</v>
      </c>
      <c r="AG248" s="32"/>
      <c r="AH248" s="32"/>
      <c r="AI248" s="32"/>
      <c r="AJ248" s="32"/>
      <c r="AK248" s="32"/>
      <c r="AL248" s="32"/>
      <c r="AM248" s="381" t="s">
        <v>209</v>
      </c>
      <c r="AN248" s="350">
        <v>43963</v>
      </c>
      <c r="AO248" s="382" t="s">
        <v>63</v>
      </c>
      <c r="AP248" s="381" t="s">
        <v>56</v>
      </c>
      <c r="AQ248" s="381" t="s">
        <v>210</v>
      </c>
      <c r="AR248" s="381" t="s">
        <v>195</v>
      </c>
      <c r="AS248" s="350">
        <v>43966</v>
      </c>
      <c r="AT248" s="381" t="s">
        <v>56</v>
      </c>
      <c r="AU248" s="381"/>
      <c r="AV248" s="381"/>
      <c r="AW248" s="32"/>
      <c r="AX248" s="32"/>
      <c r="AY248" s="32"/>
      <c r="AZ248" s="32">
        <f t="shared" si="8"/>
        <v>4</v>
      </c>
    </row>
    <row r="249" spans="5:52" ht="19.95" customHeight="1">
      <c r="E249" s="32"/>
      <c r="F249" s="32"/>
      <c r="G249" s="32"/>
      <c r="H249" s="513" t="s">
        <v>766</v>
      </c>
      <c r="I249" s="382" t="s">
        <v>2163</v>
      </c>
      <c r="J249" s="382" t="s">
        <v>2864</v>
      </c>
      <c r="K249" s="32"/>
      <c r="L249" s="32"/>
      <c r="M249" s="32"/>
      <c r="N249" s="539">
        <v>15248887</v>
      </c>
      <c r="O249" s="54" t="s">
        <v>3304</v>
      </c>
      <c r="P249" s="32"/>
      <c r="Q249" s="382" t="s">
        <v>1451</v>
      </c>
      <c r="R249" s="523" t="s">
        <v>1838</v>
      </c>
      <c r="S249" s="32"/>
      <c r="T249" s="32"/>
      <c r="U249" s="32"/>
      <c r="V249" s="32"/>
      <c r="W249" s="301" t="s">
        <v>29</v>
      </c>
      <c r="X249" s="32"/>
      <c r="Y249" s="32"/>
      <c r="Z249" s="32"/>
      <c r="AA249" s="32"/>
      <c r="AB249" s="32"/>
      <c r="AC249" s="76" t="s">
        <v>141</v>
      </c>
      <c r="AD249" s="32"/>
      <c r="AE249" s="349" t="s">
        <v>208</v>
      </c>
      <c r="AF249" s="350">
        <v>43949</v>
      </c>
      <c r="AG249" s="32"/>
      <c r="AH249" s="32"/>
      <c r="AI249" s="32"/>
      <c r="AJ249" s="32"/>
      <c r="AK249" s="32"/>
      <c r="AL249" s="32"/>
      <c r="AM249" s="381" t="s">
        <v>209</v>
      </c>
      <c r="AN249" s="350">
        <v>43963</v>
      </c>
      <c r="AO249" s="382" t="s">
        <v>63</v>
      </c>
      <c r="AP249" s="381" t="s">
        <v>56</v>
      </c>
      <c r="AQ249" s="381" t="s">
        <v>210</v>
      </c>
      <c r="AR249" s="381" t="s">
        <v>195</v>
      </c>
      <c r="AS249" s="350">
        <v>43966</v>
      </c>
      <c r="AT249" s="381" t="s">
        <v>56</v>
      </c>
      <c r="AU249" s="381"/>
      <c r="AV249" s="381"/>
      <c r="AW249" s="32"/>
      <c r="AX249" s="32"/>
      <c r="AY249" s="32"/>
      <c r="AZ249" s="32">
        <f t="shared" si="8"/>
        <v>4</v>
      </c>
    </row>
    <row r="250" spans="5:52" ht="19.95" customHeight="1">
      <c r="E250" s="32"/>
      <c r="F250" s="32"/>
      <c r="G250" s="32"/>
      <c r="H250" s="513" t="s">
        <v>767</v>
      </c>
      <c r="I250" s="382" t="s">
        <v>2164</v>
      </c>
      <c r="J250" s="382" t="s">
        <v>2865</v>
      </c>
      <c r="K250" s="32"/>
      <c r="L250" s="32"/>
      <c r="M250" s="32"/>
      <c r="N250" s="539">
        <v>15248887</v>
      </c>
      <c r="O250" s="54" t="s">
        <v>3304</v>
      </c>
      <c r="P250" s="32"/>
      <c r="Q250" s="382" t="s">
        <v>1451</v>
      </c>
      <c r="R250" s="523" t="s">
        <v>1838</v>
      </c>
      <c r="S250" s="32"/>
      <c r="T250" s="32"/>
      <c r="U250" s="32"/>
      <c r="V250" s="32"/>
      <c r="W250" s="301" t="s">
        <v>29</v>
      </c>
      <c r="X250" s="32"/>
      <c r="Y250" s="32"/>
      <c r="Z250" s="32"/>
      <c r="AA250" s="32"/>
      <c r="AB250" s="32"/>
      <c r="AC250" s="76" t="s">
        <v>141</v>
      </c>
      <c r="AD250" s="32"/>
      <c r="AE250" s="349" t="s">
        <v>208</v>
      </c>
      <c r="AF250" s="350">
        <v>43959</v>
      </c>
      <c r="AG250" s="32"/>
      <c r="AH250" s="32"/>
      <c r="AI250" s="32"/>
      <c r="AJ250" s="32"/>
      <c r="AK250" s="32"/>
      <c r="AL250" s="32"/>
      <c r="AM250" s="381" t="s">
        <v>209</v>
      </c>
      <c r="AN250" s="350">
        <v>43963</v>
      </c>
      <c r="AO250" s="382" t="s">
        <v>63</v>
      </c>
      <c r="AP250" s="381" t="s">
        <v>56</v>
      </c>
      <c r="AQ250" s="381" t="s">
        <v>210</v>
      </c>
      <c r="AR250" s="381" t="s">
        <v>195</v>
      </c>
      <c r="AS250" s="350">
        <v>43966</v>
      </c>
      <c r="AT250" s="381" t="s">
        <v>56</v>
      </c>
      <c r="AU250" s="381"/>
      <c r="AV250" s="381"/>
      <c r="AW250" s="32"/>
      <c r="AX250" s="32"/>
      <c r="AY250" s="32"/>
      <c r="AZ250" s="32">
        <f t="shared" si="8"/>
        <v>5</v>
      </c>
    </row>
    <row r="251" spans="5:52" ht="19.95" customHeight="1">
      <c r="E251" s="32"/>
      <c r="F251" s="32"/>
      <c r="G251" s="32"/>
      <c r="H251" s="513" t="s">
        <v>768</v>
      </c>
      <c r="I251" s="382" t="s">
        <v>2165</v>
      </c>
      <c r="J251" s="382" t="s">
        <v>2866</v>
      </c>
      <c r="K251" s="32"/>
      <c r="L251" s="32"/>
      <c r="M251" s="32"/>
      <c r="N251" s="539">
        <v>15248887</v>
      </c>
      <c r="O251" s="54" t="s">
        <v>3304</v>
      </c>
      <c r="P251" s="32"/>
      <c r="Q251" s="382" t="s">
        <v>1451</v>
      </c>
      <c r="R251" s="523" t="s">
        <v>1838</v>
      </c>
      <c r="S251" s="32"/>
      <c r="T251" s="32"/>
      <c r="U251" s="32"/>
      <c r="V251" s="32"/>
      <c r="W251" s="301" t="s">
        <v>29</v>
      </c>
      <c r="X251" s="32"/>
      <c r="Y251" s="32"/>
      <c r="Z251" s="32"/>
      <c r="AA251" s="32"/>
      <c r="AB251" s="32"/>
      <c r="AC251" s="76" t="s">
        <v>141</v>
      </c>
      <c r="AD251" s="32"/>
      <c r="AE251" s="349" t="s">
        <v>208</v>
      </c>
      <c r="AF251" s="350">
        <v>43959</v>
      </c>
      <c r="AG251" s="32"/>
      <c r="AH251" s="32"/>
      <c r="AI251" s="32"/>
      <c r="AJ251" s="32"/>
      <c r="AK251" s="32"/>
      <c r="AL251" s="32"/>
      <c r="AM251" s="381" t="s">
        <v>209</v>
      </c>
      <c r="AN251" s="350">
        <v>43963</v>
      </c>
      <c r="AO251" s="382" t="s">
        <v>63</v>
      </c>
      <c r="AP251" s="381" t="s">
        <v>56</v>
      </c>
      <c r="AQ251" s="381" t="s">
        <v>210</v>
      </c>
      <c r="AR251" s="381" t="s">
        <v>195</v>
      </c>
      <c r="AS251" s="350">
        <v>43966</v>
      </c>
      <c r="AT251" s="381" t="s">
        <v>56</v>
      </c>
      <c r="AU251" s="381"/>
      <c r="AV251" s="381"/>
      <c r="AW251" s="32"/>
      <c r="AX251" s="32"/>
      <c r="AY251" s="32"/>
      <c r="AZ251" s="32">
        <f t="shared" si="8"/>
        <v>5</v>
      </c>
    </row>
    <row r="252" spans="5:52" ht="19.95" customHeight="1">
      <c r="E252" s="32"/>
      <c r="F252" s="32"/>
      <c r="G252" s="32"/>
      <c r="H252" s="513" t="s">
        <v>769</v>
      </c>
      <c r="I252" s="382" t="s">
        <v>2166</v>
      </c>
      <c r="J252" s="382" t="s">
        <v>2864</v>
      </c>
      <c r="K252" s="32"/>
      <c r="L252" s="32"/>
      <c r="M252" s="32"/>
      <c r="N252" s="539">
        <v>15248887</v>
      </c>
      <c r="O252" s="54" t="s">
        <v>3304</v>
      </c>
      <c r="P252" s="32"/>
      <c r="Q252" s="382" t="s">
        <v>1451</v>
      </c>
      <c r="R252" s="523" t="s">
        <v>1838</v>
      </c>
      <c r="S252" s="32"/>
      <c r="T252" s="32"/>
      <c r="U252" s="32"/>
      <c r="V252" s="32"/>
      <c r="W252" s="301" t="s">
        <v>29</v>
      </c>
      <c r="X252" s="32"/>
      <c r="Y252" s="32"/>
      <c r="Z252" s="32"/>
      <c r="AA252" s="32"/>
      <c r="AB252" s="32"/>
      <c r="AC252" s="76" t="s">
        <v>141</v>
      </c>
      <c r="AD252" s="32"/>
      <c r="AE252" s="349" t="s">
        <v>208</v>
      </c>
      <c r="AF252" s="350">
        <v>43949</v>
      </c>
      <c r="AG252" s="32"/>
      <c r="AH252" s="32"/>
      <c r="AI252" s="32"/>
      <c r="AJ252" s="32"/>
      <c r="AK252" s="32"/>
      <c r="AL252" s="32"/>
      <c r="AM252" s="381" t="s">
        <v>195</v>
      </c>
      <c r="AN252" s="350">
        <v>43958</v>
      </c>
      <c r="AO252" s="381" t="s">
        <v>63</v>
      </c>
      <c r="AP252" s="381" t="s">
        <v>56</v>
      </c>
      <c r="AQ252" s="381" t="s">
        <v>248</v>
      </c>
      <c r="AR252" s="381" t="s">
        <v>195</v>
      </c>
      <c r="AS252" s="350">
        <v>43966</v>
      </c>
      <c r="AT252" s="381" t="s">
        <v>56</v>
      </c>
      <c r="AU252" s="381"/>
      <c r="AV252" s="381"/>
      <c r="AW252" s="32"/>
      <c r="AX252" s="32"/>
      <c r="AY252" s="32"/>
      <c r="AZ252" s="32">
        <f t="shared" si="8"/>
        <v>4</v>
      </c>
    </row>
    <row r="253" spans="5:52" ht="19.95" customHeight="1">
      <c r="E253" s="32"/>
      <c r="F253" s="32"/>
      <c r="G253" s="32"/>
      <c r="H253" s="513" t="s">
        <v>770</v>
      </c>
      <c r="I253" s="54" t="s">
        <v>2167</v>
      </c>
      <c r="J253" s="54" t="s">
        <v>2867</v>
      </c>
      <c r="K253" s="32"/>
      <c r="L253" s="32"/>
      <c r="M253" s="32"/>
      <c r="N253" s="89">
        <v>15248888</v>
      </c>
      <c r="O253" s="54" t="s">
        <v>3304</v>
      </c>
      <c r="P253" s="32"/>
      <c r="Q253" s="54" t="s">
        <v>1452</v>
      </c>
      <c r="R253" s="90" t="s">
        <v>1838</v>
      </c>
      <c r="S253" s="32"/>
      <c r="T253" s="32"/>
      <c r="U253" s="32"/>
      <c r="V253" s="32"/>
      <c r="W253" s="301" t="s">
        <v>29</v>
      </c>
      <c r="X253" s="32"/>
      <c r="Y253" s="32"/>
      <c r="Z253" s="32"/>
      <c r="AA253" s="32"/>
      <c r="AB253" s="32"/>
      <c r="AC253" s="76" t="s">
        <v>141</v>
      </c>
      <c r="AD253" s="32"/>
      <c r="AE253" s="332" t="s">
        <v>208</v>
      </c>
      <c r="AF253" s="142">
        <v>43949</v>
      </c>
      <c r="AG253" s="32"/>
      <c r="AH253" s="32"/>
      <c r="AI253" s="32"/>
      <c r="AJ253" s="32"/>
      <c r="AK253" s="32"/>
      <c r="AL253" s="32"/>
      <c r="AM253" s="53" t="s">
        <v>209</v>
      </c>
      <c r="AN253" s="142">
        <v>43963</v>
      </c>
      <c r="AO253" s="54" t="s">
        <v>63</v>
      </c>
      <c r="AP253" s="53" t="s">
        <v>56</v>
      </c>
      <c r="AQ253" s="53" t="s">
        <v>210</v>
      </c>
      <c r="AR253" s="53"/>
      <c r="AS253" s="53"/>
      <c r="AT253" s="53"/>
      <c r="AU253" s="53"/>
      <c r="AV253" s="53"/>
      <c r="AW253" s="32"/>
      <c r="AX253" s="32"/>
      <c r="AY253" s="32"/>
      <c r="AZ253" s="32">
        <f t="shared" si="8"/>
        <v>4</v>
      </c>
    </row>
    <row r="254" spans="5:52" ht="19.95" customHeight="1">
      <c r="E254" s="32"/>
      <c r="F254" s="32"/>
      <c r="G254" s="32"/>
      <c r="H254" s="513" t="s">
        <v>771</v>
      </c>
      <c r="I254" s="54" t="s">
        <v>2168</v>
      </c>
      <c r="J254" s="54" t="s">
        <v>2868</v>
      </c>
      <c r="K254" s="32"/>
      <c r="L254" s="32"/>
      <c r="M254" s="32"/>
      <c r="N254" s="89">
        <v>15248888</v>
      </c>
      <c r="O254" s="54" t="s">
        <v>3304</v>
      </c>
      <c r="P254" s="32"/>
      <c r="Q254" s="54" t="s">
        <v>1452</v>
      </c>
      <c r="R254" s="90" t="s">
        <v>1838</v>
      </c>
      <c r="S254" s="32"/>
      <c r="T254" s="32"/>
      <c r="U254" s="32"/>
      <c r="V254" s="32"/>
      <c r="W254" s="301" t="s">
        <v>29</v>
      </c>
      <c r="X254" s="32"/>
      <c r="Y254" s="32"/>
      <c r="Z254" s="32"/>
      <c r="AA254" s="32"/>
      <c r="AB254" s="32"/>
      <c r="AC254" s="76" t="s">
        <v>141</v>
      </c>
      <c r="AD254" s="32"/>
      <c r="AE254" s="332" t="s">
        <v>208</v>
      </c>
      <c r="AF254" s="142">
        <v>43949</v>
      </c>
      <c r="AG254" s="32"/>
      <c r="AH254" s="32"/>
      <c r="AI254" s="32"/>
      <c r="AJ254" s="32"/>
      <c r="AK254" s="32"/>
      <c r="AL254" s="32"/>
      <c r="AM254" s="53" t="s">
        <v>209</v>
      </c>
      <c r="AN254" s="142">
        <v>43963</v>
      </c>
      <c r="AO254" s="54" t="s">
        <v>63</v>
      </c>
      <c r="AP254" s="53" t="s">
        <v>56</v>
      </c>
      <c r="AQ254" s="53" t="s">
        <v>210</v>
      </c>
      <c r="AR254" s="53"/>
      <c r="AS254" s="53"/>
      <c r="AT254" s="53"/>
      <c r="AU254" s="53"/>
      <c r="AV254" s="53"/>
      <c r="AW254" s="32"/>
      <c r="AX254" s="32"/>
      <c r="AY254" s="32"/>
      <c r="AZ254" s="32">
        <f t="shared" si="8"/>
        <v>4</v>
      </c>
    </row>
    <row r="255" spans="5:52" ht="19.95" customHeight="1">
      <c r="E255" s="32"/>
      <c r="F255" s="32"/>
      <c r="G255" s="32"/>
      <c r="H255" s="513" t="s">
        <v>772</v>
      </c>
      <c r="I255" s="382" t="s">
        <v>2169</v>
      </c>
      <c r="J255" s="382" t="s">
        <v>2869</v>
      </c>
      <c r="K255" s="32"/>
      <c r="L255" s="32"/>
      <c r="M255" s="32"/>
      <c r="N255" s="539">
        <v>15248890</v>
      </c>
      <c r="O255" s="54" t="s">
        <v>3304</v>
      </c>
      <c r="P255" s="32"/>
      <c r="Q255" s="382" t="s">
        <v>1453</v>
      </c>
      <c r="R255" s="523" t="s">
        <v>1857</v>
      </c>
      <c r="S255" s="32"/>
      <c r="T255" s="32"/>
      <c r="U255" s="32"/>
      <c r="V255" s="32"/>
      <c r="W255" s="301" t="s">
        <v>29</v>
      </c>
      <c r="X255" s="32"/>
      <c r="Y255" s="32"/>
      <c r="Z255" s="32"/>
      <c r="AA255" s="32"/>
      <c r="AB255" s="32"/>
      <c r="AC255" s="76" t="s">
        <v>141</v>
      </c>
      <c r="AD255" s="32"/>
      <c r="AE255" s="349" t="s">
        <v>208</v>
      </c>
      <c r="AF255" s="350">
        <v>43949</v>
      </c>
      <c r="AG255" s="32"/>
      <c r="AH255" s="32"/>
      <c r="AI255" s="32"/>
      <c r="AJ255" s="32"/>
      <c r="AK255" s="32"/>
      <c r="AL255" s="32"/>
      <c r="AM255" s="381" t="s">
        <v>209</v>
      </c>
      <c r="AN255" s="350">
        <v>43963</v>
      </c>
      <c r="AO255" s="382" t="s">
        <v>63</v>
      </c>
      <c r="AP255" s="381" t="s">
        <v>56</v>
      </c>
      <c r="AQ255" s="381" t="s">
        <v>210</v>
      </c>
      <c r="AR255" s="381" t="s">
        <v>195</v>
      </c>
      <c r="AS255" s="350">
        <v>43966</v>
      </c>
      <c r="AT255" s="381" t="s">
        <v>56</v>
      </c>
      <c r="AU255" s="381"/>
      <c r="AV255" s="381"/>
      <c r="AW255" s="32"/>
      <c r="AX255" s="32"/>
      <c r="AY255" s="32"/>
      <c r="AZ255" s="32">
        <f t="shared" si="8"/>
        <v>4</v>
      </c>
    </row>
    <row r="256" spans="5:52" ht="19.95" customHeight="1">
      <c r="E256" s="32"/>
      <c r="F256" s="32"/>
      <c r="G256" s="32"/>
      <c r="H256" s="513" t="s">
        <v>773</v>
      </c>
      <c r="I256" s="382" t="s">
        <v>2170</v>
      </c>
      <c r="J256" s="382" t="s">
        <v>2870</v>
      </c>
      <c r="K256" s="32"/>
      <c r="L256" s="32"/>
      <c r="M256" s="32"/>
      <c r="N256" s="539">
        <v>15248890</v>
      </c>
      <c r="O256" s="54" t="s">
        <v>3304</v>
      </c>
      <c r="P256" s="32"/>
      <c r="Q256" s="382" t="s">
        <v>1453</v>
      </c>
      <c r="R256" s="523" t="s">
        <v>1857</v>
      </c>
      <c r="S256" s="32"/>
      <c r="T256" s="32"/>
      <c r="U256" s="32"/>
      <c r="V256" s="32"/>
      <c r="W256" s="301" t="s">
        <v>29</v>
      </c>
      <c r="X256" s="32"/>
      <c r="Y256" s="32"/>
      <c r="Z256" s="32"/>
      <c r="AA256" s="32"/>
      <c r="AB256" s="32"/>
      <c r="AC256" s="76" t="s">
        <v>141</v>
      </c>
      <c r="AD256" s="32"/>
      <c r="AE256" s="349" t="s">
        <v>208</v>
      </c>
      <c r="AF256" s="350">
        <v>43949</v>
      </c>
      <c r="AG256" s="32"/>
      <c r="AH256" s="32"/>
      <c r="AI256" s="32"/>
      <c r="AJ256" s="32"/>
      <c r="AK256" s="32"/>
      <c r="AL256" s="32"/>
      <c r="AM256" s="381" t="s">
        <v>209</v>
      </c>
      <c r="AN256" s="350">
        <v>43963</v>
      </c>
      <c r="AO256" s="382" t="s">
        <v>63</v>
      </c>
      <c r="AP256" s="381" t="s">
        <v>56</v>
      </c>
      <c r="AQ256" s="382" t="s">
        <v>249</v>
      </c>
      <c r="AR256" s="381" t="s">
        <v>195</v>
      </c>
      <c r="AS256" s="350">
        <v>43966</v>
      </c>
      <c r="AT256" s="381" t="s">
        <v>56</v>
      </c>
      <c r="AU256" s="381"/>
      <c r="AV256" s="381"/>
      <c r="AW256" s="32"/>
      <c r="AX256" s="32"/>
      <c r="AY256" s="32"/>
      <c r="AZ256" s="32">
        <f t="shared" si="8"/>
        <v>4</v>
      </c>
    </row>
    <row r="257" spans="5:52" ht="19.95" customHeight="1">
      <c r="E257" s="32"/>
      <c r="F257" s="32"/>
      <c r="G257" s="32"/>
      <c r="H257" s="513" t="s">
        <v>774</v>
      </c>
      <c r="I257" s="382" t="s">
        <v>2171</v>
      </c>
      <c r="J257" s="382" t="s">
        <v>2870</v>
      </c>
      <c r="K257" s="32"/>
      <c r="L257" s="32"/>
      <c r="M257" s="32"/>
      <c r="N257" s="539">
        <v>15248890</v>
      </c>
      <c r="O257" s="54" t="s">
        <v>3304</v>
      </c>
      <c r="P257" s="32"/>
      <c r="Q257" s="382" t="s">
        <v>1453</v>
      </c>
      <c r="R257" s="523" t="s">
        <v>1857</v>
      </c>
      <c r="S257" s="32"/>
      <c r="T257" s="32"/>
      <c r="U257" s="32"/>
      <c r="V257" s="32"/>
      <c r="W257" s="301" t="s">
        <v>29</v>
      </c>
      <c r="X257" s="32"/>
      <c r="Y257" s="32"/>
      <c r="Z257" s="32"/>
      <c r="AA257" s="32"/>
      <c r="AB257" s="32"/>
      <c r="AC257" s="76" t="s">
        <v>141</v>
      </c>
      <c r="AD257" s="32"/>
      <c r="AE257" s="349" t="s">
        <v>208</v>
      </c>
      <c r="AF257" s="350">
        <v>43949</v>
      </c>
      <c r="AG257" s="32"/>
      <c r="AH257" s="32"/>
      <c r="AI257" s="32"/>
      <c r="AJ257" s="32"/>
      <c r="AK257" s="32"/>
      <c r="AL257" s="32"/>
      <c r="AM257" s="349" t="s">
        <v>208</v>
      </c>
      <c r="AN257" s="350">
        <v>43965</v>
      </c>
      <c r="AO257" s="381" t="s">
        <v>56</v>
      </c>
      <c r="AP257" s="382" t="s">
        <v>56</v>
      </c>
      <c r="AQ257" s="381"/>
      <c r="AR257" s="381" t="s">
        <v>195</v>
      </c>
      <c r="AS257" s="350">
        <v>43966</v>
      </c>
      <c r="AT257" s="381" t="s">
        <v>56</v>
      </c>
      <c r="AU257" s="381"/>
      <c r="AV257" s="381"/>
      <c r="AW257" s="32"/>
      <c r="AX257" s="32"/>
      <c r="AY257" s="32"/>
      <c r="AZ257" s="32">
        <f t="shared" si="8"/>
        <v>4</v>
      </c>
    </row>
    <row r="258" spans="5:52" ht="19.95" customHeight="1">
      <c r="E258" s="32"/>
      <c r="F258" s="32"/>
      <c r="G258" s="32"/>
      <c r="H258" s="513" t="s">
        <v>775</v>
      </c>
      <c r="I258" s="382" t="s">
        <v>2172</v>
      </c>
      <c r="J258" s="382" t="s">
        <v>2870</v>
      </c>
      <c r="K258" s="32"/>
      <c r="L258" s="32"/>
      <c r="M258" s="32"/>
      <c r="N258" s="539">
        <v>15248890</v>
      </c>
      <c r="O258" s="54" t="s">
        <v>3304</v>
      </c>
      <c r="P258" s="32"/>
      <c r="Q258" s="382" t="s">
        <v>1453</v>
      </c>
      <c r="R258" s="523" t="s">
        <v>1857</v>
      </c>
      <c r="S258" s="32"/>
      <c r="T258" s="32"/>
      <c r="U258" s="32"/>
      <c r="V258" s="32"/>
      <c r="W258" s="301" t="s">
        <v>29</v>
      </c>
      <c r="X258" s="32"/>
      <c r="Y258" s="32"/>
      <c r="Z258" s="32"/>
      <c r="AA258" s="32"/>
      <c r="AB258" s="32"/>
      <c r="AC258" s="76" t="s">
        <v>141</v>
      </c>
      <c r="AD258" s="32"/>
      <c r="AE258" s="349" t="s">
        <v>208</v>
      </c>
      <c r="AF258" s="350">
        <v>43949</v>
      </c>
      <c r="AG258" s="32"/>
      <c r="AH258" s="32"/>
      <c r="AI258" s="32"/>
      <c r="AJ258" s="32"/>
      <c r="AK258" s="32"/>
      <c r="AL258" s="32"/>
      <c r="AM258" s="349" t="s">
        <v>208</v>
      </c>
      <c r="AN258" s="350">
        <v>43965</v>
      </c>
      <c r="AO258" s="381" t="s">
        <v>56</v>
      </c>
      <c r="AP258" s="382" t="s">
        <v>56</v>
      </c>
      <c r="AQ258" s="381"/>
      <c r="AR258" s="381" t="s">
        <v>195</v>
      </c>
      <c r="AS258" s="350">
        <v>43966</v>
      </c>
      <c r="AT258" s="381" t="s">
        <v>56</v>
      </c>
      <c r="AU258" s="381"/>
      <c r="AV258" s="381"/>
      <c r="AW258" s="32"/>
      <c r="AX258" s="32"/>
      <c r="AY258" s="32"/>
      <c r="AZ258" s="32">
        <f t="shared" si="8"/>
        <v>4</v>
      </c>
    </row>
    <row r="259" spans="5:52" ht="19.95" customHeight="1">
      <c r="E259" s="32"/>
      <c r="F259" s="32"/>
      <c r="G259" s="32"/>
      <c r="H259" s="513" t="s">
        <v>776</v>
      </c>
      <c r="I259" s="382" t="s">
        <v>2173</v>
      </c>
      <c r="J259" s="382" t="s">
        <v>2870</v>
      </c>
      <c r="K259" s="32"/>
      <c r="L259" s="32"/>
      <c r="M259" s="32"/>
      <c r="N259" s="539">
        <v>15248890</v>
      </c>
      <c r="O259" s="54" t="s">
        <v>3304</v>
      </c>
      <c r="P259" s="32"/>
      <c r="Q259" s="382" t="s">
        <v>1453</v>
      </c>
      <c r="R259" s="523" t="s">
        <v>1857</v>
      </c>
      <c r="S259" s="32"/>
      <c r="T259" s="32"/>
      <c r="U259" s="32"/>
      <c r="V259" s="32"/>
      <c r="W259" s="301" t="s">
        <v>29</v>
      </c>
      <c r="X259" s="32"/>
      <c r="Y259" s="32"/>
      <c r="Z259" s="32"/>
      <c r="AA259" s="32"/>
      <c r="AB259" s="32"/>
      <c r="AC259" s="76" t="s">
        <v>141</v>
      </c>
      <c r="AD259" s="32"/>
      <c r="AE259" s="349" t="s">
        <v>208</v>
      </c>
      <c r="AF259" s="350">
        <v>43949</v>
      </c>
      <c r="AG259" s="32"/>
      <c r="AH259" s="32"/>
      <c r="AI259" s="32"/>
      <c r="AJ259" s="32"/>
      <c r="AK259" s="32"/>
      <c r="AL259" s="32"/>
      <c r="AM259" s="349" t="s">
        <v>208</v>
      </c>
      <c r="AN259" s="350">
        <v>43965</v>
      </c>
      <c r="AO259" s="381" t="s">
        <v>56</v>
      </c>
      <c r="AP259" s="382" t="s">
        <v>56</v>
      </c>
      <c r="AQ259" s="381"/>
      <c r="AR259" s="381" t="s">
        <v>195</v>
      </c>
      <c r="AS259" s="350">
        <v>43966</v>
      </c>
      <c r="AT259" s="381" t="s">
        <v>56</v>
      </c>
      <c r="AU259" s="381"/>
      <c r="AV259" s="381"/>
      <c r="AW259" s="32"/>
      <c r="AX259" s="32"/>
      <c r="AY259" s="32"/>
      <c r="AZ259" s="32">
        <f t="shared" si="8"/>
        <v>4</v>
      </c>
    </row>
    <row r="260" spans="5:52" ht="19.95" customHeight="1">
      <c r="E260" s="32"/>
      <c r="F260" s="32"/>
      <c r="G260" s="32"/>
      <c r="H260" s="513" t="s">
        <v>777</v>
      </c>
      <c r="I260" s="382" t="s">
        <v>2174</v>
      </c>
      <c r="J260" s="382" t="s">
        <v>2870</v>
      </c>
      <c r="K260" s="32"/>
      <c r="L260" s="32"/>
      <c r="M260" s="32"/>
      <c r="N260" s="539">
        <v>15248890</v>
      </c>
      <c r="O260" s="54" t="s">
        <v>3304</v>
      </c>
      <c r="P260" s="32"/>
      <c r="Q260" s="382" t="s">
        <v>1453</v>
      </c>
      <c r="R260" s="523" t="s">
        <v>1857</v>
      </c>
      <c r="S260" s="32"/>
      <c r="T260" s="32"/>
      <c r="U260" s="32"/>
      <c r="V260" s="32"/>
      <c r="W260" s="301" t="s">
        <v>29</v>
      </c>
      <c r="X260" s="32"/>
      <c r="Y260" s="32"/>
      <c r="Z260" s="32"/>
      <c r="AA260" s="32"/>
      <c r="AB260" s="32"/>
      <c r="AC260" s="76" t="s">
        <v>141</v>
      </c>
      <c r="AD260" s="32"/>
      <c r="AE260" s="349" t="s">
        <v>208</v>
      </c>
      <c r="AF260" s="350">
        <v>43949</v>
      </c>
      <c r="AG260" s="32"/>
      <c r="AH260" s="32"/>
      <c r="AI260" s="32"/>
      <c r="AJ260" s="32"/>
      <c r="AK260" s="32"/>
      <c r="AL260" s="32"/>
      <c r="AM260" s="349" t="s">
        <v>208</v>
      </c>
      <c r="AN260" s="350">
        <v>43965</v>
      </c>
      <c r="AO260" s="381" t="s">
        <v>56</v>
      </c>
      <c r="AP260" s="382" t="s">
        <v>56</v>
      </c>
      <c r="AQ260" s="381"/>
      <c r="AR260" s="381" t="s">
        <v>195</v>
      </c>
      <c r="AS260" s="350">
        <v>43966</v>
      </c>
      <c r="AT260" s="381" t="s">
        <v>56</v>
      </c>
      <c r="AU260" s="381"/>
      <c r="AV260" s="381"/>
      <c r="AW260" s="32"/>
      <c r="AX260" s="32"/>
      <c r="AY260" s="32"/>
      <c r="AZ260" s="32">
        <f t="shared" si="8"/>
        <v>4</v>
      </c>
    </row>
    <row r="261" spans="5:52" ht="19.95" customHeight="1">
      <c r="E261" s="32"/>
      <c r="F261" s="32"/>
      <c r="G261" s="32"/>
      <c r="H261" s="513" t="s">
        <v>778</v>
      </c>
      <c r="I261" s="54" t="s">
        <v>2175</v>
      </c>
      <c r="J261" s="54" t="s">
        <v>2871</v>
      </c>
      <c r="K261" s="32"/>
      <c r="L261" s="32"/>
      <c r="M261" s="32"/>
      <c r="N261" s="54">
        <v>15248897</v>
      </c>
      <c r="O261" s="54" t="s">
        <v>3304</v>
      </c>
      <c r="P261" s="32"/>
      <c r="Q261" s="54" t="s">
        <v>1454</v>
      </c>
      <c r="R261" s="90" t="s">
        <v>1838</v>
      </c>
      <c r="S261" s="32"/>
      <c r="T261" s="32"/>
      <c r="U261" s="32"/>
      <c r="V261" s="32"/>
      <c r="W261" s="301" t="s">
        <v>29</v>
      </c>
      <c r="X261" s="32"/>
      <c r="Y261" s="32"/>
      <c r="Z261" s="32"/>
      <c r="AA261" s="32"/>
      <c r="AB261" s="32"/>
      <c r="AC261" s="76" t="s">
        <v>141</v>
      </c>
      <c r="AD261" s="32"/>
      <c r="AE261" s="332" t="s">
        <v>208</v>
      </c>
      <c r="AF261" s="142">
        <v>43949</v>
      </c>
      <c r="AG261" s="32"/>
      <c r="AH261" s="32"/>
      <c r="AI261" s="32"/>
      <c r="AJ261" s="32"/>
      <c r="AK261" s="32"/>
      <c r="AL261" s="32"/>
      <c r="AM261" s="53" t="s">
        <v>209</v>
      </c>
      <c r="AN261" s="142">
        <v>43963</v>
      </c>
      <c r="AO261" s="54" t="s">
        <v>63</v>
      </c>
      <c r="AP261" s="53" t="s">
        <v>56</v>
      </c>
      <c r="AQ261" s="53" t="s">
        <v>210</v>
      </c>
      <c r="AR261" s="53"/>
      <c r="AS261" s="53"/>
      <c r="AT261" s="53"/>
      <c r="AU261" s="53"/>
      <c r="AV261" s="53"/>
      <c r="AW261" s="32"/>
      <c r="AX261" s="32"/>
      <c r="AY261" s="32"/>
      <c r="AZ261" s="32">
        <f t="shared" si="8"/>
        <v>4</v>
      </c>
    </row>
    <row r="262" spans="5:52" ht="19.95" customHeight="1">
      <c r="E262" s="32"/>
      <c r="F262" s="32"/>
      <c r="G262" s="32"/>
      <c r="H262" s="513" t="s">
        <v>779</v>
      </c>
      <c r="I262" s="54" t="s">
        <v>2176</v>
      </c>
      <c r="J262" s="54" t="s">
        <v>2872</v>
      </c>
      <c r="K262" s="32"/>
      <c r="L262" s="32"/>
      <c r="M262" s="32"/>
      <c r="N262" s="54">
        <v>15248897</v>
      </c>
      <c r="O262" s="54" t="s">
        <v>3304</v>
      </c>
      <c r="P262" s="32"/>
      <c r="Q262" s="54" t="s">
        <v>1454</v>
      </c>
      <c r="R262" s="90" t="s">
        <v>1838</v>
      </c>
      <c r="S262" s="32"/>
      <c r="T262" s="32"/>
      <c r="U262" s="32"/>
      <c r="V262" s="32"/>
      <c r="W262" s="301" t="s">
        <v>29</v>
      </c>
      <c r="X262" s="32"/>
      <c r="Y262" s="32"/>
      <c r="Z262" s="32"/>
      <c r="AA262" s="32"/>
      <c r="AB262" s="32"/>
      <c r="AC262" s="76" t="s">
        <v>141</v>
      </c>
      <c r="AD262" s="32"/>
      <c r="AE262" s="332" t="s">
        <v>208</v>
      </c>
      <c r="AF262" s="142">
        <v>43949</v>
      </c>
      <c r="AG262" s="32"/>
      <c r="AH262" s="32"/>
      <c r="AI262" s="32"/>
      <c r="AJ262" s="32"/>
      <c r="AK262" s="32"/>
      <c r="AL262" s="32"/>
      <c r="AM262" s="53" t="s">
        <v>209</v>
      </c>
      <c r="AN262" s="142">
        <v>43963</v>
      </c>
      <c r="AO262" s="54" t="s">
        <v>63</v>
      </c>
      <c r="AP262" s="53" t="s">
        <v>56</v>
      </c>
      <c r="AQ262" s="53" t="s">
        <v>210</v>
      </c>
      <c r="AR262" s="53"/>
      <c r="AS262" s="53"/>
      <c r="AT262" s="53"/>
      <c r="AU262" s="53"/>
      <c r="AV262" s="53"/>
      <c r="AW262" s="32"/>
      <c r="AX262" s="32"/>
      <c r="AY262" s="32"/>
      <c r="AZ262" s="32">
        <f t="shared" si="8"/>
        <v>4</v>
      </c>
    </row>
    <row r="263" spans="5:52" ht="19.95" customHeight="1">
      <c r="E263" s="32"/>
      <c r="F263" s="32"/>
      <c r="G263" s="32"/>
      <c r="H263" s="513" t="s">
        <v>780</v>
      </c>
      <c r="I263" s="54" t="s">
        <v>2177</v>
      </c>
      <c r="J263" s="54" t="s">
        <v>2873</v>
      </c>
      <c r="K263" s="32"/>
      <c r="L263" s="32"/>
      <c r="M263" s="32"/>
      <c r="N263" s="54">
        <v>15248898</v>
      </c>
      <c r="O263" s="54" t="s">
        <v>3304</v>
      </c>
      <c r="P263" s="32"/>
      <c r="Q263" s="54" t="s">
        <v>1455</v>
      </c>
      <c r="R263" s="90" t="s">
        <v>1838</v>
      </c>
      <c r="S263" s="32"/>
      <c r="T263" s="32"/>
      <c r="U263" s="32"/>
      <c r="V263" s="32"/>
      <c r="W263" s="301" t="s">
        <v>29</v>
      </c>
      <c r="X263" s="32"/>
      <c r="Y263" s="32"/>
      <c r="Z263" s="32"/>
      <c r="AA263" s="32"/>
      <c r="AB263" s="32"/>
      <c r="AC263" s="76" t="s">
        <v>141</v>
      </c>
      <c r="AD263" s="32"/>
      <c r="AE263" s="332" t="s">
        <v>208</v>
      </c>
      <c r="AF263" s="142">
        <v>43949</v>
      </c>
      <c r="AG263" s="32"/>
      <c r="AH263" s="32"/>
      <c r="AI263" s="32"/>
      <c r="AJ263" s="32"/>
      <c r="AK263" s="32"/>
      <c r="AL263" s="32"/>
      <c r="AM263" s="53" t="s">
        <v>209</v>
      </c>
      <c r="AN263" s="142">
        <v>43963</v>
      </c>
      <c r="AO263" s="54" t="s">
        <v>63</v>
      </c>
      <c r="AP263" s="53" t="s">
        <v>59</v>
      </c>
      <c r="AQ263" s="53" t="s">
        <v>247</v>
      </c>
      <c r="AR263" s="53"/>
      <c r="AS263" s="53"/>
      <c r="AT263" s="53"/>
      <c r="AU263" s="53"/>
      <c r="AV263" s="53"/>
      <c r="AW263" s="32"/>
      <c r="AX263" s="32"/>
      <c r="AY263" s="32"/>
      <c r="AZ263" s="32">
        <f t="shared" si="8"/>
        <v>4</v>
      </c>
    </row>
    <row r="264" spans="5:52" ht="19.95" customHeight="1">
      <c r="E264" s="32"/>
      <c r="F264" s="32"/>
      <c r="G264" s="32"/>
      <c r="H264" s="513" t="s">
        <v>781</v>
      </c>
      <c r="I264" s="54" t="s">
        <v>2178</v>
      </c>
      <c r="J264" s="54" t="s">
        <v>2874</v>
      </c>
      <c r="K264" s="32"/>
      <c r="L264" s="32"/>
      <c r="M264" s="32"/>
      <c r="N264" s="54">
        <v>15248899</v>
      </c>
      <c r="O264" s="54" t="s">
        <v>3304</v>
      </c>
      <c r="P264" s="32"/>
      <c r="Q264" s="54" t="s">
        <v>1456</v>
      </c>
      <c r="R264" s="90" t="s">
        <v>1838</v>
      </c>
      <c r="S264" s="32"/>
      <c r="T264" s="32"/>
      <c r="U264" s="32"/>
      <c r="V264" s="32"/>
      <c r="W264" s="301" t="s">
        <v>29</v>
      </c>
      <c r="X264" s="32"/>
      <c r="Y264" s="32"/>
      <c r="Z264" s="32"/>
      <c r="AA264" s="32"/>
      <c r="AB264" s="32"/>
      <c r="AC264" s="76" t="s">
        <v>141</v>
      </c>
      <c r="AD264" s="32"/>
      <c r="AE264" s="332" t="s">
        <v>208</v>
      </c>
      <c r="AF264" s="142">
        <v>43949</v>
      </c>
      <c r="AG264" s="32"/>
      <c r="AH264" s="32"/>
      <c r="AI264" s="32"/>
      <c r="AJ264" s="32"/>
      <c r="AK264" s="32"/>
      <c r="AL264" s="32"/>
      <c r="AM264" s="53" t="s">
        <v>209</v>
      </c>
      <c r="AN264" s="142">
        <v>43963</v>
      </c>
      <c r="AO264" s="54" t="s">
        <v>63</v>
      </c>
      <c r="AP264" s="53" t="s">
        <v>56</v>
      </c>
      <c r="AQ264" s="53" t="s">
        <v>210</v>
      </c>
      <c r="AR264" s="53"/>
      <c r="AS264" s="53"/>
      <c r="AT264" s="53"/>
      <c r="AU264" s="53"/>
      <c r="AV264" s="53"/>
      <c r="AW264" s="32"/>
      <c r="AX264" s="32"/>
      <c r="AY264" s="32"/>
      <c r="AZ264" s="32">
        <f t="shared" si="8"/>
        <v>4</v>
      </c>
    </row>
    <row r="265" spans="5:52" ht="19.95" customHeight="1">
      <c r="E265" s="32"/>
      <c r="F265" s="32"/>
      <c r="G265" s="32"/>
      <c r="H265" s="513" t="s">
        <v>782</v>
      </c>
      <c r="I265" s="54" t="s">
        <v>2179</v>
      </c>
      <c r="J265" s="54" t="s">
        <v>2875</v>
      </c>
      <c r="K265" s="32"/>
      <c r="L265" s="32"/>
      <c r="M265" s="32"/>
      <c r="N265" s="54">
        <v>15248900</v>
      </c>
      <c r="O265" s="54" t="s">
        <v>3304</v>
      </c>
      <c r="P265" s="32"/>
      <c r="Q265" s="54" t="s">
        <v>1457</v>
      </c>
      <c r="R265" s="90" t="s">
        <v>1838</v>
      </c>
      <c r="S265" s="32"/>
      <c r="T265" s="32"/>
      <c r="U265" s="32"/>
      <c r="V265" s="32"/>
      <c r="W265" s="301" t="s">
        <v>29</v>
      </c>
      <c r="X265" s="32"/>
      <c r="Y265" s="32"/>
      <c r="Z265" s="32"/>
      <c r="AA265" s="32"/>
      <c r="AB265" s="32"/>
      <c r="AC265" s="76" t="s">
        <v>141</v>
      </c>
      <c r="AD265" s="32"/>
      <c r="AE265" s="332" t="s">
        <v>208</v>
      </c>
      <c r="AF265" s="142">
        <v>43949</v>
      </c>
      <c r="AG265" s="32"/>
      <c r="AH265" s="32"/>
      <c r="AI265" s="32"/>
      <c r="AJ265" s="32"/>
      <c r="AK265" s="32"/>
      <c r="AL265" s="32"/>
      <c r="AM265" s="53" t="s">
        <v>209</v>
      </c>
      <c r="AN265" s="142">
        <v>43963</v>
      </c>
      <c r="AO265" s="54" t="s">
        <v>63</v>
      </c>
      <c r="AP265" s="53" t="s">
        <v>56</v>
      </c>
      <c r="AQ265" s="53" t="s">
        <v>210</v>
      </c>
      <c r="AR265" s="53"/>
      <c r="AS265" s="53"/>
      <c r="AT265" s="53"/>
      <c r="AU265" s="53"/>
      <c r="AV265" s="53"/>
      <c r="AW265" s="32"/>
      <c r="AX265" s="32"/>
      <c r="AY265" s="32"/>
      <c r="AZ265" s="32">
        <f t="shared" si="8"/>
        <v>4</v>
      </c>
    </row>
    <row r="266" spans="5:52" ht="19.95" customHeight="1">
      <c r="E266" s="32"/>
      <c r="F266" s="32"/>
      <c r="G266" s="32"/>
      <c r="H266" s="513" t="s">
        <v>783</v>
      </c>
      <c r="I266" s="54" t="s">
        <v>2180</v>
      </c>
      <c r="J266" s="54" t="s">
        <v>2876</v>
      </c>
      <c r="K266" s="32"/>
      <c r="L266" s="32"/>
      <c r="M266" s="32"/>
      <c r="N266" s="54">
        <v>15248900</v>
      </c>
      <c r="O266" s="54" t="s">
        <v>3304</v>
      </c>
      <c r="P266" s="32"/>
      <c r="Q266" s="54" t="s">
        <v>1457</v>
      </c>
      <c r="R266" s="90" t="s">
        <v>1838</v>
      </c>
      <c r="S266" s="32"/>
      <c r="T266" s="32"/>
      <c r="U266" s="32"/>
      <c r="V266" s="32"/>
      <c r="W266" s="301" t="s">
        <v>29</v>
      </c>
      <c r="X266" s="32"/>
      <c r="Y266" s="32"/>
      <c r="Z266" s="32"/>
      <c r="AA266" s="32"/>
      <c r="AB266" s="32"/>
      <c r="AC266" s="76" t="s">
        <v>141</v>
      </c>
      <c r="AD266" s="32"/>
      <c r="AE266" s="332" t="s">
        <v>208</v>
      </c>
      <c r="AF266" s="142">
        <v>43949</v>
      </c>
      <c r="AG266" s="32"/>
      <c r="AH266" s="32"/>
      <c r="AI266" s="32"/>
      <c r="AJ266" s="32"/>
      <c r="AK266" s="32"/>
      <c r="AL266" s="32"/>
      <c r="AM266" s="53" t="s">
        <v>208</v>
      </c>
      <c r="AN266" s="142">
        <v>43965</v>
      </c>
      <c r="AO266" s="53" t="s">
        <v>56</v>
      </c>
      <c r="AP266" s="54" t="s">
        <v>56</v>
      </c>
      <c r="AQ266" s="53"/>
      <c r="AR266" s="53"/>
      <c r="AS266" s="53"/>
      <c r="AT266" s="53"/>
      <c r="AU266" s="53"/>
      <c r="AV266" s="53"/>
      <c r="AW266" s="32"/>
      <c r="AX266" s="32"/>
      <c r="AY266" s="32"/>
      <c r="AZ266" s="32">
        <f t="shared" si="8"/>
        <v>4</v>
      </c>
    </row>
    <row r="267" spans="5:52" ht="19.95" customHeight="1">
      <c r="E267" s="32"/>
      <c r="F267" s="32"/>
      <c r="G267" s="32"/>
      <c r="H267" s="513" t="s">
        <v>784</v>
      </c>
      <c r="I267" s="54" t="s">
        <v>2181</v>
      </c>
      <c r="J267" s="54" t="s">
        <v>2876</v>
      </c>
      <c r="K267" s="32"/>
      <c r="L267" s="32"/>
      <c r="M267" s="32"/>
      <c r="N267" s="54">
        <v>15248900</v>
      </c>
      <c r="O267" s="54" t="s">
        <v>3304</v>
      </c>
      <c r="P267" s="32"/>
      <c r="Q267" s="54" t="s">
        <v>1457</v>
      </c>
      <c r="R267" s="90" t="s">
        <v>1838</v>
      </c>
      <c r="S267" s="32"/>
      <c r="T267" s="32"/>
      <c r="U267" s="32"/>
      <c r="V267" s="32"/>
      <c r="W267" s="301" t="s">
        <v>29</v>
      </c>
      <c r="X267" s="32"/>
      <c r="Y267" s="32"/>
      <c r="Z267" s="32"/>
      <c r="AA267" s="32"/>
      <c r="AB267" s="32"/>
      <c r="AC267" s="76" t="s">
        <v>141</v>
      </c>
      <c r="AD267" s="32"/>
      <c r="AE267" s="332" t="s">
        <v>208</v>
      </c>
      <c r="AF267" s="142">
        <v>43949</v>
      </c>
      <c r="AG267" s="32"/>
      <c r="AH267" s="32"/>
      <c r="AI267" s="32"/>
      <c r="AJ267" s="32"/>
      <c r="AK267" s="32"/>
      <c r="AL267" s="32"/>
      <c r="AM267" s="53" t="s">
        <v>209</v>
      </c>
      <c r="AN267" s="142">
        <v>43963</v>
      </c>
      <c r="AO267" s="54" t="s">
        <v>63</v>
      </c>
      <c r="AP267" s="53" t="s">
        <v>56</v>
      </c>
      <c r="AQ267" s="53" t="s">
        <v>250</v>
      </c>
      <c r="AR267" s="53"/>
      <c r="AS267" s="53"/>
      <c r="AT267" s="53"/>
      <c r="AU267" s="53"/>
      <c r="AV267" s="53"/>
      <c r="AW267" s="32"/>
      <c r="AX267" s="32"/>
      <c r="AY267" s="32"/>
      <c r="AZ267" s="32">
        <f t="shared" si="8"/>
        <v>4</v>
      </c>
    </row>
    <row r="268" spans="5:52" ht="19.95" customHeight="1">
      <c r="E268" s="32"/>
      <c r="F268" s="32"/>
      <c r="G268" s="32"/>
      <c r="H268" s="513" t="s">
        <v>785</v>
      </c>
      <c r="I268" s="54" t="s">
        <v>2182</v>
      </c>
      <c r="J268" s="54" t="s">
        <v>2877</v>
      </c>
      <c r="K268" s="32"/>
      <c r="L268" s="32"/>
      <c r="M268" s="32"/>
      <c r="N268" s="54">
        <v>15248901</v>
      </c>
      <c r="O268" s="54" t="s">
        <v>3304</v>
      </c>
      <c r="P268" s="32"/>
      <c r="Q268" s="54" t="s">
        <v>1458</v>
      </c>
      <c r="R268" s="90" t="s">
        <v>1862</v>
      </c>
      <c r="S268" s="32"/>
      <c r="T268" s="32"/>
      <c r="U268" s="32"/>
      <c r="V268" s="32"/>
      <c r="W268" s="301" t="s">
        <v>29</v>
      </c>
      <c r="X268" s="32"/>
      <c r="Y268" s="32"/>
      <c r="Z268" s="32"/>
      <c r="AA268" s="32"/>
      <c r="AB268" s="32"/>
      <c r="AC268" s="76" t="s">
        <v>141</v>
      </c>
      <c r="AD268" s="32"/>
      <c r="AE268" s="332" t="s">
        <v>208</v>
      </c>
      <c r="AF268" s="142">
        <v>43949</v>
      </c>
      <c r="AG268" s="32"/>
      <c r="AH268" s="32"/>
      <c r="AI268" s="32"/>
      <c r="AJ268" s="32"/>
      <c r="AK268" s="32"/>
      <c r="AL268" s="32"/>
      <c r="AM268" s="53" t="s">
        <v>209</v>
      </c>
      <c r="AN268" s="142">
        <v>43963</v>
      </c>
      <c r="AO268" s="54" t="s">
        <v>63</v>
      </c>
      <c r="AP268" s="53" t="s">
        <v>56</v>
      </c>
      <c r="AQ268" s="53" t="s">
        <v>251</v>
      </c>
      <c r="AR268" s="53"/>
      <c r="AS268" s="53"/>
      <c r="AT268" s="53"/>
      <c r="AU268" s="53"/>
      <c r="AV268" s="53"/>
      <c r="AW268" s="32"/>
      <c r="AX268" s="32"/>
      <c r="AY268" s="32"/>
      <c r="AZ268" s="32">
        <f t="shared" si="8"/>
        <v>4</v>
      </c>
    </row>
    <row r="269" spans="5:52" ht="19.95" customHeight="1">
      <c r="E269" s="32"/>
      <c r="F269" s="32"/>
      <c r="G269" s="32"/>
      <c r="H269" s="513" t="s">
        <v>786</v>
      </c>
      <c r="I269" s="54" t="s">
        <v>2183</v>
      </c>
      <c r="J269" s="54" t="s">
        <v>2878</v>
      </c>
      <c r="K269" s="32"/>
      <c r="L269" s="32"/>
      <c r="M269" s="32"/>
      <c r="N269" s="54">
        <v>15248902</v>
      </c>
      <c r="O269" s="54" t="s">
        <v>3304</v>
      </c>
      <c r="P269" s="32"/>
      <c r="Q269" s="54" t="s">
        <v>1459</v>
      </c>
      <c r="R269" s="90" t="s">
        <v>1838</v>
      </c>
      <c r="S269" s="32"/>
      <c r="T269" s="32"/>
      <c r="U269" s="32"/>
      <c r="V269" s="32"/>
      <c r="W269" s="301" t="s">
        <v>29</v>
      </c>
      <c r="X269" s="32"/>
      <c r="Y269" s="32"/>
      <c r="Z269" s="32"/>
      <c r="AA269" s="32"/>
      <c r="AB269" s="32"/>
      <c r="AC269" s="76" t="s">
        <v>141</v>
      </c>
      <c r="AD269" s="32"/>
      <c r="AE269" s="332" t="s">
        <v>208</v>
      </c>
      <c r="AF269" s="142">
        <v>43949</v>
      </c>
      <c r="AG269" s="32"/>
      <c r="AH269" s="32"/>
      <c r="AI269" s="32"/>
      <c r="AJ269" s="32"/>
      <c r="AK269" s="32"/>
      <c r="AL269" s="32"/>
      <c r="AM269" s="53" t="s">
        <v>209</v>
      </c>
      <c r="AN269" s="142">
        <v>43963</v>
      </c>
      <c r="AO269" s="54" t="s">
        <v>63</v>
      </c>
      <c r="AP269" s="53" t="s">
        <v>56</v>
      </c>
      <c r="AQ269" s="53" t="s">
        <v>210</v>
      </c>
      <c r="AR269" s="53"/>
      <c r="AS269" s="53"/>
      <c r="AT269" s="53"/>
      <c r="AU269" s="53"/>
      <c r="AV269" s="53"/>
      <c r="AW269" s="32"/>
      <c r="AX269" s="32"/>
      <c r="AY269" s="32"/>
      <c r="AZ269" s="32">
        <f t="shared" si="8"/>
        <v>4</v>
      </c>
    </row>
    <row r="270" spans="5:52" ht="19.95" customHeight="1">
      <c r="E270" s="32"/>
      <c r="F270" s="32"/>
      <c r="G270" s="32"/>
      <c r="H270" s="513" t="s">
        <v>787</v>
      </c>
      <c r="I270" s="54" t="s">
        <v>2184</v>
      </c>
      <c r="J270" s="54" t="s">
        <v>2879</v>
      </c>
      <c r="K270" s="32"/>
      <c r="L270" s="32"/>
      <c r="M270" s="32"/>
      <c r="N270" s="54">
        <v>15248903</v>
      </c>
      <c r="O270" s="54" t="s">
        <v>3304</v>
      </c>
      <c r="P270" s="32"/>
      <c r="Q270" s="54" t="s">
        <v>1460</v>
      </c>
      <c r="R270" s="90" t="s">
        <v>1838</v>
      </c>
      <c r="S270" s="32"/>
      <c r="T270" s="32"/>
      <c r="U270" s="32"/>
      <c r="V270" s="32"/>
      <c r="W270" s="301" t="s">
        <v>29</v>
      </c>
      <c r="X270" s="32"/>
      <c r="Y270" s="32"/>
      <c r="Z270" s="32"/>
      <c r="AA270" s="32"/>
      <c r="AB270" s="32"/>
      <c r="AC270" s="76" t="s">
        <v>141</v>
      </c>
      <c r="AD270" s="32"/>
      <c r="AE270" s="332" t="s">
        <v>208</v>
      </c>
      <c r="AF270" s="142">
        <v>43949</v>
      </c>
      <c r="AG270" s="32"/>
      <c r="AH270" s="32"/>
      <c r="AI270" s="32"/>
      <c r="AJ270" s="32"/>
      <c r="AK270" s="32"/>
      <c r="AL270" s="32"/>
      <c r="AM270" s="53" t="s">
        <v>209</v>
      </c>
      <c r="AN270" s="142">
        <v>43963</v>
      </c>
      <c r="AO270" s="54" t="s">
        <v>63</v>
      </c>
      <c r="AP270" s="53" t="s">
        <v>56</v>
      </c>
      <c r="AQ270" s="53" t="s">
        <v>210</v>
      </c>
      <c r="AR270" s="53"/>
      <c r="AS270" s="53"/>
      <c r="AT270" s="53"/>
      <c r="AU270" s="53"/>
      <c r="AV270" s="53"/>
      <c r="AW270" s="32"/>
      <c r="AX270" s="32"/>
      <c r="AY270" s="32"/>
      <c r="AZ270" s="32">
        <f t="shared" si="8"/>
        <v>4</v>
      </c>
    </row>
    <row r="271" spans="5:52" ht="19.95" customHeight="1">
      <c r="E271" s="32"/>
      <c r="F271" s="32"/>
      <c r="G271" s="32"/>
      <c r="H271" s="513" t="s">
        <v>788</v>
      </c>
      <c r="I271" s="54" t="s">
        <v>2185</v>
      </c>
      <c r="J271" s="54" t="s">
        <v>2880</v>
      </c>
      <c r="K271" s="32"/>
      <c r="L271" s="32"/>
      <c r="M271" s="32"/>
      <c r="N271" s="54">
        <v>15248909</v>
      </c>
      <c r="O271" s="54" t="s">
        <v>3304</v>
      </c>
      <c r="P271" s="32"/>
      <c r="Q271" s="54" t="s">
        <v>1461</v>
      </c>
      <c r="R271" s="90" t="s">
        <v>1838</v>
      </c>
      <c r="S271" s="32"/>
      <c r="T271" s="32"/>
      <c r="U271" s="32"/>
      <c r="V271" s="32"/>
      <c r="W271" s="301" t="s">
        <v>29</v>
      </c>
      <c r="X271" s="32"/>
      <c r="Y271" s="32"/>
      <c r="Z271" s="32"/>
      <c r="AA271" s="32"/>
      <c r="AB271" s="32"/>
      <c r="AC271" s="76" t="s">
        <v>141</v>
      </c>
      <c r="AD271" s="32"/>
      <c r="AE271" s="332" t="s">
        <v>208</v>
      </c>
      <c r="AF271" s="142">
        <v>43949</v>
      </c>
      <c r="AG271" s="32"/>
      <c r="AH271" s="32"/>
      <c r="AI271" s="32"/>
      <c r="AJ271" s="32"/>
      <c r="AK271" s="32"/>
      <c r="AL271" s="32"/>
      <c r="AM271" s="53" t="s">
        <v>209</v>
      </c>
      <c r="AN271" s="142">
        <v>43963</v>
      </c>
      <c r="AO271" s="54" t="s">
        <v>63</v>
      </c>
      <c r="AP271" s="53" t="s">
        <v>56</v>
      </c>
      <c r="AQ271" s="53" t="s">
        <v>210</v>
      </c>
      <c r="AR271" s="53"/>
      <c r="AS271" s="53"/>
      <c r="AT271" s="53"/>
      <c r="AU271" s="53"/>
      <c r="AV271" s="53"/>
      <c r="AW271" s="32"/>
      <c r="AX271" s="32"/>
      <c r="AY271" s="32"/>
      <c r="AZ271" s="32">
        <f t="shared" si="8"/>
        <v>4</v>
      </c>
    </row>
    <row r="272" spans="5:52" ht="19.95" customHeight="1">
      <c r="E272" s="32"/>
      <c r="F272" s="32"/>
      <c r="G272" s="32"/>
      <c r="H272" s="513" t="s">
        <v>789</v>
      </c>
      <c r="I272" s="54" t="s">
        <v>2186</v>
      </c>
      <c r="J272" s="54" t="s">
        <v>2881</v>
      </c>
      <c r="K272" s="32"/>
      <c r="L272" s="32"/>
      <c r="M272" s="32"/>
      <c r="N272" s="54">
        <v>15248910</v>
      </c>
      <c r="O272" s="54" t="s">
        <v>3304</v>
      </c>
      <c r="P272" s="32"/>
      <c r="Q272" s="54" t="s">
        <v>1462</v>
      </c>
      <c r="R272" s="90" t="s">
        <v>1838</v>
      </c>
      <c r="S272" s="32"/>
      <c r="T272" s="32"/>
      <c r="U272" s="32"/>
      <c r="V272" s="32"/>
      <c r="W272" s="301" t="s">
        <v>29</v>
      </c>
      <c r="X272" s="32"/>
      <c r="Y272" s="32"/>
      <c r="Z272" s="32"/>
      <c r="AA272" s="32"/>
      <c r="AB272" s="32"/>
      <c r="AC272" s="76" t="s">
        <v>141</v>
      </c>
      <c r="AD272" s="32"/>
      <c r="AE272" s="332" t="s">
        <v>208</v>
      </c>
      <c r="AF272" s="142">
        <v>43949</v>
      </c>
      <c r="AG272" s="32"/>
      <c r="AH272" s="32"/>
      <c r="AI272" s="32"/>
      <c r="AJ272" s="32"/>
      <c r="AK272" s="32"/>
      <c r="AL272" s="32"/>
      <c r="AM272" s="53" t="s">
        <v>209</v>
      </c>
      <c r="AN272" s="142">
        <v>43963</v>
      </c>
      <c r="AO272" s="54" t="s">
        <v>63</v>
      </c>
      <c r="AP272" s="53" t="s">
        <v>56</v>
      </c>
      <c r="AQ272" s="53" t="s">
        <v>210</v>
      </c>
      <c r="AR272" s="53"/>
      <c r="AS272" s="53"/>
      <c r="AT272" s="53"/>
      <c r="AU272" s="53"/>
      <c r="AV272" s="53"/>
      <c r="AW272" s="32"/>
      <c r="AX272" s="32"/>
      <c r="AY272" s="32"/>
      <c r="AZ272" s="32">
        <f t="shared" si="8"/>
        <v>4</v>
      </c>
    </row>
    <row r="273" spans="5:52" ht="19.95" customHeight="1">
      <c r="E273" s="32"/>
      <c r="F273" s="32"/>
      <c r="G273" s="32"/>
      <c r="H273" s="513" t="s">
        <v>790</v>
      </c>
      <c r="I273" s="54" t="s">
        <v>2187</v>
      </c>
      <c r="J273" s="54" t="s">
        <v>2882</v>
      </c>
      <c r="K273" s="32"/>
      <c r="L273" s="32"/>
      <c r="M273" s="32"/>
      <c r="N273" s="54">
        <v>15248911</v>
      </c>
      <c r="O273" s="54" t="s">
        <v>3304</v>
      </c>
      <c r="P273" s="32"/>
      <c r="Q273" s="54" t="s">
        <v>1463</v>
      </c>
      <c r="R273" s="90" t="s">
        <v>1838</v>
      </c>
      <c r="S273" s="32"/>
      <c r="T273" s="32"/>
      <c r="U273" s="32"/>
      <c r="V273" s="32"/>
      <c r="W273" s="301" t="s">
        <v>29</v>
      </c>
      <c r="X273" s="32"/>
      <c r="Y273" s="32"/>
      <c r="Z273" s="32"/>
      <c r="AA273" s="32"/>
      <c r="AB273" s="32"/>
      <c r="AC273" s="76" t="s">
        <v>141</v>
      </c>
      <c r="AD273" s="32"/>
      <c r="AE273" s="332" t="s">
        <v>208</v>
      </c>
      <c r="AF273" s="142">
        <v>43949</v>
      </c>
      <c r="AG273" s="32"/>
      <c r="AH273" s="32"/>
      <c r="AI273" s="32"/>
      <c r="AJ273" s="32"/>
      <c r="AK273" s="32"/>
      <c r="AL273" s="32"/>
      <c r="AM273" s="53" t="s">
        <v>209</v>
      </c>
      <c r="AN273" s="142">
        <v>43963</v>
      </c>
      <c r="AO273" s="54" t="s">
        <v>63</v>
      </c>
      <c r="AP273" s="53" t="s">
        <v>56</v>
      </c>
      <c r="AQ273" s="53" t="s">
        <v>210</v>
      </c>
      <c r="AR273" s="53"/>
      <c r="AS273" s="53"/>
      <c r="AT273" s="53"/>
      <c r="AU273" s="53"/>
      <c r="AV273" s="53"/>
      <c r="AW273" s="32"/>
      <c r="AX273" s="32"/>
      <c r="AY273" s="32"/>
      <c r="AZ273" s="32">
        <f t="shared" ref="AZ273:AZ336" si="9">MONTH(AF273)</f>
        <v>4</v>
      </c>
    </row>
    <row r="274" spans="5:52" ht="19.95" customHeight="1">
      <c r="E274" s="32"/>
      <c r="F274" s="32"/>
      <c r="G274" s="32"/>
      <c r="H274" s="513" t="s">
        <v>791</v>
      </c>
      <c r="I274" s="54" t="s">
        <v>2188</v>
      </c>
      <c r="J274" s="54" t="s">
        <v>2883</v>
      </c>
      <c r="K274" s="32"/>
      <c r="L274" s="32"/>
      <c r="M274" s="32"/>
      <c r="N274" s="54">
        <v>15248911</v>
      </c>
      <c r="O274" s="54" t="s">
        <v>3304</v>
      </c>
      <c r="P274" s="32"/>
      <c r="Q274" s="54" t="s">
        <v>1464</v>
      </c>
      <c r="R274" s="90" t="s">
        <v>1838</v>
      </c>
      <c r="S274" s="32"/>
      <c r="T274" s="32"/>
      <c r="U274" s="32"/>
      <c r="V274" s="32"/>
      <c r="W274" s="301" t="s">
        <v>29</v>
      </c>
      <c r="X274" s="32"/>
      <c r="Y274" s="32"/>
      <c r="Z274" s="32"/>
      <c r="AA274" s="32"/>
      <c r="AB274" s="32"/>
      <c r="AC274" s="76" t="s">
        <v>141</v>
      </c>
      <c r="AD274" s="32"/>
      <c r="AE274" s="332" t="s">
        <v>208</v>
      </c>
      <c r="AF274" s="142">
        <v>43949</v>
      </c>
      <c r="AG274" s="32"/>
      <c r="AH274" s="32"/>
      <c r="AI274" s="32"/>
      <c r="AJ274" s="32"/>
      <c r="AK274" s="32"/>
      <c r="AL274" s="32"/>
      <c r="AM274" s="53" t="s">
        <v>209</v>
      </c>
      <c r="AN274" s="142">
        <v>43963</v>
      </c>
      <c r="AO274" s="54" t="s">
        <v>63</v>
      </c>
      <c r="AP274" s="53" t="s">
        <v>56</v>
      </c>
      <c r="AQ274" s="53" t="s">
        <v>210</v>
      </c>
      <c r="AR274" s="53"/>
      <c r="AS274" s="53"/>
      <c r="AT274" s="53"/>
      <c r="AU274" s="53"/>
      <c r="AV274" s="53"/>
      <c r="AW274" s="32"/>
      <c r="AX274" s="32"/>
      <c r="AY274" s="32"/>
      <c r="AZ274" s="32">
        <f t="shared" si="9"/>
        <v>4</v>
      </c>
    </row>
    <row r="275" spans="5:52" ht="19.95" customHeight="1">
      <c r="E275" s="32"/>
      <c r="F275" s="32"/>
      <c r="G275" s="32"/>
      <c r="H275" s="513" t="s">
        <v>792</v>
      </c>
      <c r="I275" s="54" t="s">
        <v>2189</v>
      </c>
      <c r="J275" s="54" t="s">
        <v>2884</v>
      </c>
      <c r="K275" s="32"/>
      <c r="L275" s="32"/>
      <c r="M275" s="32"/>
      <c r="N275" s="54">
        <v>15248912</v>
      </c>
      <c r="O275" s="54" t="s">
        <v>3304</v>
      </c>
      <c r="P275" s="32"/>
      <c r="Q275" s="54" t="s">
        <v>1465</v>
      </c>
      <c r="R275" s="54" t="s">
        <v>1838</v>
      </c>
      <c r="S275" s="32"/>
      <c r="T275" s="32"/>
      <c r="U275" s="32"/>
      <c r="V275" s="32"/>
      <c r="W275" s="301" t="s">
        <v>29</v>
      </c>
      <c r="X275" s="32"/>
      <c r="Y275" s="32"/>
      <c r="Z275" s="32"/>
      <c r="AA275" s="32"/>
      <c r="AB275" s="32"/>
      <c r="AC275" s="76" t="s">
        <v>141</v>
      </c>
      <c r="AD275" s="32"/>
      <c r="AE275" s="332" t="s">
        <v>208</v>
      </c>
      <c r="AF275" s="142">
        <v>43949</v>
      </c>
      <c r="AG275" s="32"/>
      <c r="AH275" s="32"/>
      <c r="AI275" s="32"/>
      <c r="AJ275" s="32"/>
      <c r="AK275" s="32"/>
      <c r="AL275" s="32"/>
      <c r="AM275" s="53" t="s">
        <v>209</v>
      </c>
      <c r="AN275" s="142">
        <v>43963</v>
      </c>
      <c r="AO275" s="54" t="s">
        <v>63</v>
      </c>
      <c r="AP275" s="53" t="s">
        <v>56</v>
      </c>
      <c r="AQ275" s="53" t="s">
        <v>210</v>
      </c>
      <c r="AR275" s="53"/>
      <c r="AS275" s="53"/>
      <c r="AT275" s="53"/>
      <c r="AU275" s="53"/>
      <c r="AV275" s="53"/>
      <c r="AW275" s="32"/>
      <c r="AX275" s="32"/>
      <c r="AY275" s="32"/>
      <c r="AZ275" s="32">
        <f t="shared" si="9"/>
        <v>4</v>
      </c>
    </row>
    <row r="276" spans="5:52" ht="19.95" customHeight="1">
      <c r="E276" s="32"/>
      <c r="F276" s="32"/>
      <c r="G276" s="32"/>
      <c r="H276" s="513" t="s">
        <v>793</v>
      </c>
      <c r="I276" s="54" t="s">
        <v>2190</v>
      </c>
      <c r="J276" s="54" t="s">
        <v>2885</v>
      </c>
      <c r="K276" s="32"/>
      <c r="L276" s="32"/>
      <c r="M276" s="32"/>
      <c r="N276" s="54">
        <v>15248913</v>
      </c>
      <c r="O276" s="54" t="s">
        <v>3304</v>
      </c>
      <c r="P276" s="32"/>
      <c r="Q276" s="54" t="s">
        <v>1466</v>
      </c>
      <c r="R276" s="54" t="s">
        <v>1838</v>
      </c>
      <c r="S276" s="32"/>
      <c r="T276" s="32"/>
      <c r="U276" s="32"/>
      <c r="V276" s="32"/>
      <c r="W276" s="301" t="s">
        <v>29</v>
      </c>
      <c r="X276" s="32"/>
      <c r="Y276" s="32"/>
      <c r="Z276" s="32"/>
      <c r="AA276" s="32"/>
      <c r="AB276" s="32"/>
      <c r="AC276" s="76" t="s">
        <v>141</v>
      </c>
      <c r="AD276" s="32"/>
      <c r="AE276" s="332" t="s">
        <v>208</v>
      </c>
      <c r="AF276" s="142">
        <v>43949</v>
      </c>
      <c r="AG276" s="32"/>
      <c r="AH276" s="32"/>
      <c r="AI276" s="32"/>
      <c r="AJ276" s="32"/>
      <c r="AK276" s="32"/>
      <c r="AL276" s="32"/>
      <c r="AM276" s="53" t="s">
        <v>209</v>
      </c>
      <c r="AN276" s="142">
        <v>43963</v>
      </c>
      <c r="AO276" s="54" t="s">
        <v>63</v>
      </c>
      <c r="AP276" s="53" t="s">
        <v>56</v>
      </c>
      <c r="AQ276" s="53" t="s">
        <v>210</v>
      </c>
      <c r="AR276" s="53"/>
      <c r="AS276" s="53"/>
      <c r="AT276" s="53"/>
      <c r="AU276" s="53"/>
      <c r="AV276" s="53"/>
      <c r="AW276" s="32"/>
      <c r="AX276" s="32"/>
      <c r="AY276" s="32"/>
      <c r="AZ276" s="32">
        <f t="shared" si="9"/>
        <v>4</v>
      </c>
    </row>
    <row r="277" spans="5:52" ht="19.95" customHeight="1">
      <c r="E277" s="32"/>
      <c r="F277" s="32"/>
      <c r="G277" s="32"/>
      <c r="H277" s="513" t="s">
        <v>794</v>
      </c>
      <c r="I277" s="54" t="s">
        <v>2191</v>
      </c>
      <c r="J277" s="54" t="s">
        <v>2886</v>
      </c>
      <c r="K277" s="32"/>
      <c r="L277" s="32"/>
      <c r="M277" s="32"/>
      <c r="N277" s="54">
        <v>15248914</v>
      </c>
      <c r="O277" s="54" t="s">
        <v>3304</v>
      </c>
      <c r="P277" s="32"/>
      <c r="Q277" s="54" t="s">
        <v>1467</v>
      </c>
      <c r="R277" s="54" t="s">
        <v>1838</v>
      </c>
      <c r="S277" s="32"/>
      <c r="T277" s="32"/>
      <c r="U277" s="32"/>
      <c r="V277" s="32"/>
      <c r="W277" s="301" t="s">
        <v>29</v>
      </c>
      <c r="X277" s="32"/>
      <c r="Y277" s="32"/>
      <c r="Z277" s="32"/>
      <c r="AA277" s="32"/>
      <c r="AB277" s="32"/>
      <c r="AC277" s="76" t="s">
        <v>141</v>
      </c>
      <c r="AD277" s="32"/>
      <c r="AE277" s="332" t="s">
        <v>208</v>
      </c>
      <c r="AF277" s="142">
        <v>43949</v>
      </c>
      <c r="AG277" s="32"/>
      <c r="AH277" s="32"/>
      <c r="AI277" s="32"/>
      <c r="AJ277" s="32"/>
      <c r="AK277" s="32"/>
      <c r="AL277" s="32"/>
      <c r="AM277" s="53" t="s">
        <v>209</v>
      </c>
      <c r="AN277" s="142">
        <v>43963</v>
      </c>
      <c r="AO277" s="54" t="s">
        <v>63</v>
      </c>
      <c r="AP277" s="53" t="s">
        <v>56</v>
      </c>
      <c r="AQ277" s="53" t="s">
        <v>210</v>
      </c>
      <c r="AR277" s="53"/>
      <c r="AS277" s="53"/>
      <c r="AT277" s="53"/>
      <c r="AU277" s="53"/>
      <c r="AV277" s="53"/>
      <c r="AW277" s="32"/>
      <c r="AX277" s="32"/>
      <c r="AY277" s="32"/>
      <c r="AZ277" s="32">
        <f t="shared" si="9"/>
        <v>4</v>
      </c>
    </row>
    <row r="278" spans="5:52" ht="19.95" customHeight="1">
      <c r="E278" s="32"/>
      <c r="F278" s="32"/>
      <c r="G278" s="32"/>
      <c r="H278" s="513" t="s">
        <v>795</v>
      </c>
      <c r="I278" s="54" t="s">
        <v>2192</v>
      </c>
      <c r="J278" s="54" t="s">
        <v>2887</v>
      </c>
      <c r="K278" s="32"/>
      <c r="L278" s="32"/>
      <c r="M278" s="32"/>
      <c r="N278" s="54">
        <v>15248915</v>
      </c>
      <c r="O278" s="54" t="s">
        <v>3304</v>
      </c>
      <c r="P278" s="32"/>
      <c r="Q278" s="54" t="s">
        <v>1468</v>
      </c>
      <c r="R278" s="54" t="s">
        <v>1857</v>
      </c>
      <c r="S278" s="32"/>
      <c r="T278" s="32"/>
      <c r="U278" s="32"/>
      <c r="V278" s="32"/>
      <c r="W278" s="301" t="s">
        <v>29</v>
      </c>
      <c r="X278" s="32"/>
      <c r="Y278" s="32"/>
      <c r="Z278" s="32"/>
      <c r="AA278" s="32"/>
      <c r="AB278" s="32"/>
      <c r="AC278" s="76" t="s">
        <v>141</v>
      </c>
      <c r="AD278" s="32"/>
      <c r="AE278" s="332" t="s">
        <v>208</v>
      </c>
      <c r="AF278" s="142">
        <v>43949</v>
      </c>
      <c r="AG278" s="32"/>
      <c r="AH278" s="32"/>
      <c r="AI278" s="32"/>
      <c r="AJ278" s="32"/>
      <c r="AK278" s="32"/>
      <c r="AL278" s="32"/>
      <c r="AM278" s="53" t="s">
        <v>209</v>
      </c>
      <c r="AN278" s="142">
        <v>43963</v>
      </c>
      <c r="AO278" s="54" t="s">
        <v>63</v>
      </c>
      <c r="AP278" s="53" t="s">
        <v>56</v>
      </c>
      <c r="AQ278" s="53" t="s">
        <v>210</v>
      </c>
      <c r="AR278" s="53"/>
      <c r="AS278" s="53"/>
      <c r="AT278" s="53"/>
      <c r="AU278" s="53"/>
      <c r="AV278" s="53"/>
      <c r="AW278" s="32"/>
      <c r="AX278" s="32"/>
      <c r="AY278" s="32"/>
      <c r="AZ278" s="32">
        <f t="shared" si="9"/>
        <v>4</v>
      </c>
    </row>
    <row r="279" spans="5:52" ht="19.95" customHeight="1">
      <c r="E279" s="32"/>
      <c r="F279" s="32"/>
      <c r="G279" s="32"/>
      <c r="H279" s="513" t="s">
        <v>796</v>
      </c>
      <c r="I279" s="54" t="s">
        <v>2193</v>
      </c>
      <c r="J279" s="54" t="s">
        <v>2888</v>
      </c>
      <c r="K279" s="32"/>
      <c r="L279" s="32"/>
      <c r="M279" s="32"/>
      <c r="N279" s="54">
        <v>15248916</v>
      </c>
      <c r="O279" s="54" t="s">
        <v>3304</v>
      </c>
      <c r="P279" s="32"/>
      <c r="Q279" s="54" t="s">
        <v>1469</v>
      </c>
      <c r="R279" s="54" t="s">
        <v>1857</v>
      </c>
      <c r="S279" s="32"/>
      <c r="T279" s="32"/>
      <c r="U279" s="32"/>
      <c r="V279" s="32"/>
      <c r="W279" s="301" t="s">
        <v>29</v>
      </c>
      <c r="X279" s="32"/>
      <c r="Y279" s="32"/>
      <c r="Z279" s="32"/>
      <c r="AA279" s="32"/>
      <c r="AB279" s="32"/>
      <c r="AC279" s="76" t="s">
        <v>141</v>
      </c>
      <c r="AD279" s="32"/>
      <c r="AE279" s="332" t="s">
        <v>208</v>
      </c>
      <c r="AF279" s="142">
        <v>43949</v>
      </c>
      <c r="AG279" s="32"/>
      <c r="AH279" s="32"/>
      <c r="AI279" s="32"/>
      <c r="AJ279" s="32"/>
      <c r="AK279" s="32"/>
      <c r="AL279" s="32"/>
      <c r="AM279" s="53" t="s">
        <v>209</v>
      </c>
      <c r="AN279" s="142">
        <v>43963</v>
      </c>
      <c r="AO279" s="54" t="s">
        <v>63</v>
      </c>
      <c r="AP279" s="53" t="s">
        <v>56</v>
      </c>
      <c r="AQ279" s="53" t="s">
        <v>210</v>
      </c>
      <c r="AR279" s="53"/>
      <c r="AS279" s="53"/>
      <c r="AT279" s="53"/>
      <c r="AU279" s="53"/>
      <c r="AV279" s="53"/>
      <c r="AW279" s="32"/>
      <c r="AX279" s="32"/>
      <c r="AY279" s="32"/>
      <c r="AZ279" s="32">
        <f t="shared" si="9"/>
        <v>4</v>
      </c>
    </row>
    <row r="280" spans="5:52" ht="19.95" customHeight="1">
      <c r="E280" s="32"/>
      <c r="F280" s="32"/>
      <c r="G280" s="32"/>
      <c r="H280" s="513" t="s">
        <v>797</v>
      </c>
      <c r="I280" s="54" t="s">
        <v>2194</v>
      </c>
      <c r="J280" s="54" t="s">
        <v>2889</v>
      </c>
      <c r="K280" s="32"/>
      <c r="L280" s="32"/>
      <c r="M280" s="32"/>
      <c r="N280" s="54">
        <v>15248922</v>
      </c>
      <c r="O280" s="54" t="s">
        <v>3304</v>
      </c>
      <c r="P280" s="32"/>
      <c r="Q280" s="54" t="s">
        <v>1470</v>
      </c>
      <c r="R280" s="54" t="s">
        <v>1838</v>
      </c>
      <c r="S280" s="32"/>
      <c r="T280" s="32"/>
      <c r="U280" s="32"/>
      <c r="V280" s="32"/>
      <c r="W280" s="301" t="s">
        <v>29</v>
      </c>
      <c r="X280" s="32"/>
      <c r="Y280" s="32"/>
      <c r="Z280" s="32"/>
      <c r="AA280" s="32"/>
      <c r="AB280" s="32"/>
      <c r="AC280" s="76" t="s">
        <v>141</v>
      </c>
      <c r="AD280" s="32"/>
      <c r="AE280" s="332" t="s">
        <v>208</v>
      </c>
      <c r="AF280" s="142">
        <v>43949</v>
      </c>
      <c r="AG280" s="32"/>
      <c r="AH280" s="32"/>
      <c r="AI280" s="32"/>
      <c r="AJ280" s="32"/>
      <c r="AK280" s="32"/>
      <c r="AL280" s="32"/>
      <c r="AM280" s="53" t="s">
        <v>208</v>
      </c>
      <c r="AN280" s="142">
        <v>43963</v>
      </c>
      <c r="AO280" s="53" t="s">
        <v>56</v>
      </c>
      <c r="AP280" s="54" t="s">
        <v>56</v>
      </c>
      <c r="AQ280" s="53"/>
      <c r="AR280" s="53"/>
      <c r="AS280" s="53"/>
      <c r="AT280" s="53"/>
      <c r="AU280" s="53"/>
      <c r="AV280" s="53"/>
      <c r="AW280" s="32"/>
      <c r="AX280" s="32"/>
      <c r="AY280" s="32"/>
      <c r="AZ280" s="32">
        <f t="shared" si="9"/>
        <v>4</v>
      </c>
    </row>
    <row r="281" spans="5:52" ht="19.95" customHeight="1">
      <c r="E281" s="32"/>
      <c r="F281" s="32"/>
      <c r="G281" s="32"/>
      <c r="H281" s="513" t="s">
        <v>798</v>
      </c>
      <c r="I281" s="54" t="s">
        <v>2195</v>
      </c>
      <c r="J281" s="54" t="s">
        <v>2889</v>
      </c>
      <c r="K281" s="32"/>
      <c r="L281" s="32"/>
      <c r="M281" s="32"/>
      <c r="N281" s="54">
        <v>15248922</v>
      </c>
      <c r="O281" s="54" t="s">
        <v>3304</v>
      </c>
      <c r="P281" s="32"/>
      <c r="Q281" s="54" t="s">
        <v>1470</v>
      </c>
      <c r="R281" s="54" t="s">
        <v>1838</v>
      </c>
      <c r="S281" s="32"/>
      <c r="T281" s="32"/>
      <c r="U281" s="32"/>
      <c r="V281" s="32"/>
      <c r="W281" s="301" t="s">
        <v>29</v>
      </c>
      <c r="X281" s="32"/>
      <c r="Y281" s="32"/>
      <c r="Z281" s="32"/>
      <c r="AA281" s="32"/>
      <c r="AB281" s="32"/>
      <c r="AC281" s="76" t="s">
        <v>141</v>
      </c>
      <c r="AD281" s="32"/>
      <c r="AE281" s="332" t="s">
        <v>208</v>
      </c>
      <c r="AF281" s="142">
        <v>43949</v>
      </c>
      <c r="AG281" s="32"/>
      <c r="AH281" s="32"/>
      <c r="AI281" s="32"/>
      <c r="AJ281" s="32"/>
      <c r="AK281" s="32"/>
      <c r="AL281" s="32"/>
      <c r="AM281" s="53" t="s">
        <v>209</v>
      </c>
      <c r="AN281" s="142">
        <v>43963</v>
      </c>
      <c r="AO281" s="54" t="s">
        <v>63</v>
      </c>
      <c r="AP281" s="53" t="s">
        <v>56</v>
      </c>
      <c r="AQ281" s="53" t="s">
        <v>250</v>
      </c>
      <c r="AR281" s="53"/>
      <c r="AS281" s="53"/>
      <c r="AT281" s="53"/>
      <c r="AU281" s="53"/>
      <c r="AV281" s="53"/>
      <c r="AW281" s="32"/>
      <c r="AX281" s="32"/>
      <c r="AY281" s="32"/>
      <c r="AZ281" s="32">
        <f t="shared" si="9"/>
        <v>4</v>
      </c>
    </row>
    <row r="282" spans="5:52" ht="19.95" customHeight="1">
      <c r="E282" s="32"/>
      <c r="F282" s="32"/>
      <c r="G282" s="32"/>
      <c r="H282" s="513" t="s">
        <v>799</v>
      </c>
      <c r="I282" s="54" t="s">
        <v>2196</v>
      </c>
      <c r="J282" s="54" t="s">
        <v>2890</v>
      </c>
      <c r="K282" s="32"/>
      <c r="L282" s="32"/>
      <c r="M282" s="32"/>
      <c r="N282" s="54">
        <v>15248922</v>
      </c>
      <c r="O282" s="54" t="s">
        <v>3304</v>
      </c>
      <c r="P282" s="32"/>
      <c r="Q282" s="54" t="s">
        <v>1470</v>
      </c>
      <c r="R282" s="54" t="s">
        <v>1838</v>
      </c>
      <c r="S282" s="32"/>
      <c r="T282" s="32"/>
      <c r="U282" s="32"/>
      <c r="V282" s="32"/>
      <c r="W282" s="301" t="s">
        <v>29</v>
      </c>
      <c r="X282" s="32"/>
      <c r="Y282" s="32"/>
      <c r="Z282" s="32"/>
      <c r="AA282" s="32"/>
      <c r="AB282" s="32"/>
      <c r="AC282" s="76" t="s">
        <v>141</v>
      </c>
      <c r="AD282" s="32"/>
      <c r="AE282" s="332" t="s">
        <v>208</v>
      </c>
      <c r="AF282" s="142">
        <v>43949</v>
      </c>
      <c r="AG282" s="32"/>
      <c r="AH282" s="32"/>
      <c r="AI282" s="32"/>
      <c r="AJ282" s="32"/>
      <c r="AK282" s="32"/>
      <c r="AL282" s="32"/>
      <c r="AM282" s="53" t="s">
        <v>208</v>
      </c>
      <c r="AN282" s="142">
        <v>43963</v>
      </c>
      <c r="AO282" s="53" t="s">
        <v>56</v>
      </c>
      <c r="AP282" s="54" t="s">
        <v>56</v>
      </c>
      <c r="AQ282" s="53"/>
      <c r="AR282" s="53"/>
      <c r="AS282" s="53"/>
      <c r="AT282" s="53"/>
      <c r="AU282" s="53"/>
      <c r="AV282" s="53"/>
      <c r="AW282" s="32"/>
      <c r="AX282" s="32"/>
      <c r="AY282" s="32"/>
      <c r="AZ282" s="32">
        <f t="shared" si="9"/>
        <v>4</v>
      </c>
    </row>
    <row r="283" spans="5:52" ht="19.95" customHeight="1">
      <c r="E283" s="32"/>
      <c r="F283" s="32"/>
      <c r="G283" s="32"/>
      <c r="H283" s="513" t="s">
        <v>800</v>
      </c>
      <c r="I283" s="54" t="s">
        <v>2197</v>
      </c>
      <c r="J283" s="54" t="s">
        <v>2890</v>
      </c>
      <c r="K283" s="32"/>
      <c r="L283" s="32"/>
      <c r="M283" s="32"/>
      <c r="N283" s="54">
        <v>15248922</v>
      </c>
      <c r="O283" s="54" t="s">
        <v>3304</v>
      </c>
      <c r="P283" s="32"/>
      <c r="Q283" s="54" t="s">
        <v>1470</v>
      </c>
      <c r="R283" s="54" t="s">
        <v>1838</v>
      </c>
      <c r="S283" s="32"/>
      <c r="T283" s="32"/>
      <c r="U283" s="32"/>
      <c r="V283" s="32"/>
      <c r="W283" s="301" t="s">
        <v>29</v>
      </c>
      <c r="X283" s="32"/>
      <c r="Y283" s="32"/>
      <c r="Z283" s="32"/>
      <c r="AA283" s="32"/>
      <c r="AB283" s="32"/>
      <c r="AC283" s="76" t="s">
        <v>141</v>
      </c>
      <c r="AD283" s="32"/>
      <c r="AE283" s="332" t="s">
        <v>208</v>
      </c>
      <c r="AF283" s="142">
        <v>43949</v>
      </c>
      <c r="AG283" s="32"/>
      <c r="AH283" s="32"/>
      <c r="AI283" s="32"/>
      <c r="AJ283" s="32"/>
      <c r="AK283" s="32"/>
      <c r="AL283" s="32"/>
      <c r="AM283" s="53" t="s">
        <v>209</v>
      </c>
      <c r="AN283" s="142">
        <v>43963</v>
      </c>
      <c r="AO283" s="54" t="s">
        <v>63</v>
      </c>
      <c r="AP283" s="53" t="s">
        <v>56</v>
      </c>
      <c r="AQ283" s="53" t="s">
        <v>250</v>
      </c>
      <c r="AR283" s="53"/>
      <c r="AS283" s="53"/>
      <c r="AT283" s="53"/>
      <c r="AU283" s="53"/>
      <c r="AV283" s="53"/>
      <c r="AW283" s="32"/>
      <c r="AX283" s="32"/>
      <c r="AY283" s="32"/>
      <c r="AZ283" s="32">
        <f t="shared" si="9"/>
        <v>4</v>
      </c>
    </row>
    <row r="284" spans="5:52" ht="19.95" customHeight="1">
      <c r="E284" s="32"/>
      <c r="F284" s="32"/>
      <c r="G284" s="32"/>
      <c r="H284" s="513" t="s">
        <v>801</v>
      </c>
      <c r="I284" s="54" t="s">
        <v>2198</v>
      </c>
      <c r="J284" s="54" t="s">
        <v>2891</v>
      </c>
      <c r="K284" s="32"/>
      <c r="L284" s="32"/>
      <c r="M284" s="32"/>
      <c r="N284" s="54">
        <v>15248923</v>
      </c>
      <c r="O284" s="54" t="s">
        <v>3304</v>
      </c>
      <c r="P284" s="32"/>
      <c r="Q284" s="54" t="s">
        <v>1471</v>
      </c>
      <c r="R284" s="54" t="s">
        <v>1838</v>
      </c>
      <c r="S284" s="32"/>
      <c r="T284" s="32"/>
      <c r="U284" s="32"/>
      <c r="V284" s="32"/>
      <c r="W284" s="301" t="s">
        <v>29</v>
      </c>
      <c r="X284" s="32"/>
      <c r="Y284" s="32"/>
      <c r="Z284" s="32"/>
      <c r="AA284" s="32"/>
      <c r="AB284" s="32"/>
      <c r="AC284" s="76" t="s">
        <v>141</v>
      </c>
      <c r="AD284" s="32"/>
      <c r="AE284" s="332" t="s">
        <v>208</v>
      </c>
      <c r="AF284" s="142">
        <v>43965</v>
      </c>
      <c r="AG284" s="32"/>
      <c r="AH284" s="32"/>
      <c r="AI284" s="32"/>
      <c r="AJ284" s="32"/>
      <c r="AK284" s="32"/>
      <c r="AL284" s="32"/>
      <c r="AM284" s="53" t="s">
        <v>208</v>
      </c>
      <c r="AN284" s="142">
        <v>43965</v>
      </c>
      <c r="AO284" s="53" t="s">
        <v>56</v>
      </c>
      <c r="AP284" s="54" t="s">
        <v>56</v>
      </c>
      <c r="AQ284" s="53"/>
      <c r="AR284" s="53"/>
      <c r="AS284" s="53"/>
      <c r="AT284" s="53"/>
      <c r="AU284" s="53"/>
      <c r="AV284" s="53"/>
      <c r="AW284" s="32"/>
      <c r="AX284" s="32"/>
      <c r="AY284" s="32"/>
      <c r="AZ284" s="32">
        <f t="shared" si="9"/>
        <v>5</v>
      </c>
    </row>
    <row r="285" spans="5:52" ht="19.95" customHeight="1">
      <c r="E285" s="32"/>
      <c r="F285" s="32"/>
      <c r="G285" s="32"/>
      <c r="H285" s="513" t="s">
        <v>802</v>
      </c>
      <c r="I285" s="54" t="s">
        <v>2199</v>
      </c>
      <c r="J285" s="54" t="s">
        <v>2891</v>
      </c>
      <c r="K285" s="32"/>
      <c r="L285" s="32"/>
      <c r="M285" s="32"/>
      <c r="N285" s="54">
        <v>15248923</v>
      </c>
      <c r="O285" s="54" t="s">
        <v>3304</v>
      </c>
      <c r="P285" s="32"/>
      <c r="Q285" s="54" t="s">
        <v>1471</v>
      </c>
      <c r="R285" s="54" t="s">
        <v>1838</v>
      </c>
      <c r="S285" s="32"/>
      <c r="T285" s="32"/>
      <c r="U285" s="32"/>
      <c r="V285" s="32"/>
      <c r="W285" s="301" t="s">
        <v>29</v>
      </c>
      <c r="X285" s="32"/>
      <c r="Y285" s="32"/>
      <c r="Z285" s="32"/>
      <c r="AA285" s="32"/>
      <c r="AB285" s="32"/>
      <c r="AC285" s="76" t="s">
        <v>141</v>
      </c>
      <c r="AD285" s="32"/>
      <c r="AE285" s="332" t="s">
        <v>208</v>
      </c>
      <c r="AF285" s="142">
        <v>43965</v>
      </c>
      <c r="AG285" s="32"/>
      <c r="AH285" s="32"/>
      <c r="AI285" s="32"/>
      <c r="AJ285" s="32"/>
      <c r="AK285" s="32"/>
      <c r="AL285" s="32"/>
      <c r="AM285" s="53" t="s">
        <v>208</v>
      </c>
      <c r="AN285" s="142">
        <v>43965</v>
      </c>
      <c r="AO285" s="53" t="s">
        <v>56</v>
      </c>
      <c r="AP285" s="54" t="s">
        <v>56</v>
      </c>
      <c r="AQ285" s="53"/>
      <c r="AR285" s="53"/>
      <c r="AS285" s="53"/>
      <c r="AT285" s="53"/>
      <c r="AU285" s="53"/>
      <c r="AV285" s="53"/>
      <c r="AW285" s="32"/>
      <c r="AX285" s="32"/>
      <c r="AY285" s="32"/>
      <c r="AZ285" s="32">
        <f t="shared" si="9"/>
        <v>5</v>
      </c>
    </row>
    <row r="286" spans="5:52" ht="19.95" customHeight="1">
      <c r="E286" s="32"/>
      <c r="F286" s="32"/>
      <c r="G286" s="32"/>
      <c r="H286" s="513" t="s">
        <v>803</v>
      </c>
      <c r="I286" s="54" t="s">
        <v>2200</v>
      </c>
      <c r="J286" s="54" t="s">
        <v>2891</v>
      </c>
      <c r="K286" s="32"/>
      <c r="L286" s="32"/>
      <c r="M286" s="32"/>
      <c r="N286" s="54">
        <v>15248923</v>
      </c>
      <c r="O286" s="54" t="s">
        <v>3304</v>
      </c>
      <c r="P286" s="32"/>
      <c r="Q286" s="54" t="s">
        <v>1471</v>
      </c>
      <c r="R286" s="54" t="s">
        <v>1838</v>
      </c>
      <c r="S286" s="32"/>
      <c r="T286" s="32"/>
      <c r="U286" s="32"/>
      <c r="V286" s="32"/>
      <c r="W286" s="301" t="s">
        <v>29</v>
      </c>
      <c r="X286" s="32"/>
      <c r="Y286" s="32"/>
      <c r="Z286" s="32"/>
      <c r="AA286" s="32"/>
      <c r="AB286" s="32"/>
      <c r="AC286" s="76" t="s">
        <v>141</v>
      </c>
      <c r="AD286" s="32"/>
      <c r="AE286" s="332" t="s">
        <v>208</v>
      </c>
      <c r="AF286" s="142">
        <v>43949</v>
      </c>
      <c r="AG286" s="32"/>
      <c r="AH286" s="32"/>
      <c r="AI286" s="32"/>
      <c r="AJ286" s="32"/>
      <c r="AK286" s="32"/>
      <c r="AL286" s="32"/>
      <c r="AM286" s="53" t="s">
        <v>209</v>
      </c>
      <c r="AN286" s="142">
        <v>43963</v>
      </c>
      <c r="AO286" s="54" t="s">
        <v>63</v>
      </c>
      <c r="AP286" s="53" t="s">
        <v>56</v>
      </c>
      <c r="AQ286" s="53" t="s">
        <v>250</v>
      </c>
      <c r="AR286" s="53"/>
      <c r="AS286" s="53"/>
      <c r="AT286" s="53"/>
      <c r="AU286" s="53"/>
      <c r="AV286" s="53"/>
      <c r="AW286" s="32"/>
      <c r="AX286" s="32"/>
      <c r="AY286" s="32"/>
      <c r="AZ286" s="32">
        <f t="shared" si="9"/>
        <v>4</v>
      </c>
    </row>
    <row r="287" spans="5:52" ht="19.95" customHeight="1">
      <c r="E287" s="32"/>
      <c r="F287" s="32"/>
      <c r="G287" s="32"/>
      <c r="H287" s="513" t="s">
        <v>804</v>
      </c>
      <c r="I287" s="54" t="s">
        <v>2201</v>
      </c>
      <c r="J287" s="54" t="s">
        <v>2892</v>
      </c>
      <c r="K287" s="32"/>
      <c r="L287" s="32"/>
      <c r="M287" s="32"/>
      <c r="N287" s="54">
        <v>15248924</v>
      </c>
      <c r="O287" s="54" t="s">
        <v>3304</v>
      </c>
      <c r="P287" s="32"/>
      <c r="Q287" s="54" t="s">
        <v>1472</v>
      </c>
      <c r="R287" s="54" t="s">
        <v>1838</v>
      </c>
      <c r="S287" s="32"/>
      <c r="T287" s="32"/>
      <c r="U287" s="32"/>
      <c r="V287" s="32"/>
      <c r="W287" s="301" t="s">
        <v>29</v>
      </c>
      <c r="X287" s="32"/>
      <c r="Y287" s="32"/>
      <c r="Z287" s="32"/>
      <c r="AA287" s="32"/>
      <c r="AB287" s="32"/>
      <c r="AC287" s="76" t="s">
        <v>141</v>
      </c>
      <c r="AD287" s="32"/>
      <c r="AE287" s="332" t="s">
        <v>208</v>
      </c>
      <c r="AF287" s="142">
        <v>43949</v>
      </c>
      <c r="AG287" s="32"/>
      <c r="AH287" s="32"/>
      <c r="AI287" s="32"/>
      <c r="AJ287" s="32"/>
      <c r="AK287" s="32"/>
      <c r="AL287" s="32"/>
      <c r="AM287" s="53" t="s">
        <v>209</v>
      </c>
      <c r="AN287" s="142">
        <v>43963</v>
      </c>
      <c r="AO287" s="54" t="s">
        <v>63</v>
      </c>
      <c r="AP287" s="53" t="s">
        <v>56</v>
      </c>
      <c r="AQ287" s="53" t="s">
        <v>252</v>
      </c>
      <c r="AR287" s="53"/>
      <c r="AS287" s="53"/>
      <c r="AT287" s="53"/>
      <c r="AU287" s="53"/>
      <c r="AV287" s="53"/>
      <c r="AW287" s="32"/>
      <c r="AX287" s="32"/>
      <c r="AY287" s="32"/>
      <c r="AZ287" s="32">
        <f t="shared" si="9"/>
        <v>4</v>
      </c>
    </row>
    <row r="288" spans="5:52" ht="19.95" customHeight="1">
      <c r="E288" s="32"/>
      <c r="F288" s="32"/>
      <c r="G288" s="32"/>
      <c r="H288" s="513" t="s">
        <v>805</v>
      </c>
      <c r="I288" s="54" t="s">
        <v>2202</v>
      </c>
      <c r="J288" s="54" t="s">
        <v>2892</v>
      </c>
      <c r="K288" s="32"/>
      <c r="L288" s="32"/>
      <c r="M288" s="32"/>
      <c r="N288" s="54">
        <v>15248924</v>
      </c>
      <c r="O288" s="54" t="s">
        <v>3304</v>
      </c>
      <c r="P288" s="32"/>
      <c r="Q288" s="54" t="s">
        <v>1472</v>
      </c>
      <c r="R288" s="54" t="s">
        <v>1838</v>
      </c>
      <c r="S288" s="32"/>
      <c r="T288" s="32"/>
      <c r="U288" s="32"/>
      <c r="V288" s="32"/>
      <c r="W288" s="301" t="s">
        <v>29</v>
      </c>
      <c r="X288" s="32"/>
      <c r="Y288" s="32"/>
      <c r="Z288" s="32"/>
      <c r="AA288" s="32"/>
      <c r="AB288" s="32"/>
      <c r="AC288" s="76" t="s">
        <v>141</v>
      </c>
      <c r="AD288" s="32"/>
      <c r="AE288" s="332" t="s">
        <v>208</v>
      </c>
      <c r="AF288" s="142">
        <v>43949</v>
      </c>
      <c r="AG288" s="32"/>
      <c r="AH288" s="32"/>
      <c r="AI288" s="32"/>
      <c r="AJ288" s="32"/>
      <c r="AK288" s="32"/>
      <c r="AL288" s="32"/>
      <c r="AM288" s="53" t="s">
        <v>209</v>
      </c>
      <c r="AN288" s="142">
        <v>43963</v>
      </c>
      <c r="AO288" s="54" t="s">
        <v>63</v>
      </c>
      <c r="AP288" s="53" t="s">
        <v>56</v>
      </c>
      <c r="AQ288" s="53" t="s">
        <v>252</v>
      </c>
      <c r="AR288" s="53"/>
      <c r="AS288" s="53"/>
      <c r="AT288" s="53"/>
      <c r="AU288" s="53"/>
      <c r="AV288" s="53"/>
      <c r="AW288" s="32"/>
      <c r="AX288" s="32"/>
      <c r="AY288" s="32"/>
      <c r="AZ288" s="32">
        <f t="shared" si="9"/>
        <v>4</v>
      </c>
    </row>
    <row r="289" spans="5:52" ht="19.95" customHeight="1">
      <c r="E289" s="32"/>
      <c r="F289" s="32"/>
      <c r="G289" s="32"/>
      <c r="H289" s="513" t="s">
        <v>806</v>
      </c>
      <c r="I289" s="382" t="s">
        <v>2203</v>
      </c>
      <c r="J289" s="382" t="s">
        <v>2893</v>
      </c>
      <c r="K289" s="32"/>
      <c r="L289" s="32"/>
      <c r="M289" s="32"/>
      <c r="N289" s="382">
        <v>15248925</v>
      </c>
      <c r="O289" s="54" t="s">
        <v>3304</v>
      </c>
      <c r="P289" s="32"/>
      <c r="Q289" s="382" t="s">
        <v>1473</v>
      </c>
      <c r="R289" s="382" t="s">
        <v>1838</v>
      </c>
      <c r="S289" s="32"/>
      <c r="T289" s="32"/>
      <c r="U289" s="32"/>
      <c r="V289" s="32"/>
      <c r="W289" s="301" t="s">
        <v>29</v>
      </c>
      <c r="X289" s="32"/>
      <c r="Y289" s="32"/>
      <c r="Z289" s="32"/>
      <c r="AA289" s="32"/>
      <c r="AB289" s="32"/>
      <c r="AC289" s="76" t="s">
        <v>141</v>
      </c>
      <c r="AD289" s="32"/>
      <c r="AE289" s="349" t="s">
        <v>208</v>
      </c>
      <c r="AF289" s="350">
        <v>43949</v>
      </c>
      <c r="AG289" s="32"/>
      <c r="AH289" s="32"/>
      <c r="AI289" s="32"/>
      <c r="AJ289" s="32"/>
      <c r="AK289" s="32"/>
      <c r="AL289" s="32"/>
      <c r="AM289" s="381" t="s">
        <v>195</v>
      </c>
      <c r="AN289" s="350">
        <v>43958</v>
      </c>
      <c r="AO289" s="381" t="s">
        <v>63</v>
      </c>
      <c r="AP289" s="381" t="s">
        <v>56</v>
      </c>
      <c r="AQ289" s="381" t="s">
        <v>253</v>
      </c>
      <c r="AR289" s="381" t="s">
        <v>195</v>
      </c>
      <c r="AS289" s="350">
        <v>43966</v>
      </c>
      <c r="AT289" s="381" t="s">
        <v>56</v>
      </c>
      <c r="AU289" s="381"/>
      <c r="AV289" s="381"/>
      <c r="AW289" s="32"/>
      <c r="AX289" s="32"/>
      <c r="AY289" s="32"/>
      <c r="AZ289" s="32">
        <f t="shared" si="9"/>
        <v>4</v>
      </c>
    </row>
    <row r="290" spans="5:52" ht="19.95" customHeight="1">
      <c r="E290" s="32"/>
      <c r="F290" s="32"/>
      <c r="G290" s="32"/>
      <c r="H290" s="513" t="s">
        <v>807</v>
      </c>
      <c r="I290" s="382" t="s">
        <v>2204</v>
      </c>
      <c r="J290" s="382" t="s">
        <v>2894</v>
      </c>
      <c r="K290" s="32"/>
      <c r="L290" s="32"/>
      <c r="M290" s="32"/>
      <c r="N290" s="382">
        <v>15248925</v>
      </c>
      <c r="O290" s="54" t="s">
        <v>3304</v>
      </c>
      <c r="P290" s="32"/>
      <c r="Q290" s="382" t="s">
        <v>1473</v>
      </c>
      <c r="R290" s="382" t="s">
        <v>1838</v>
      </c>
      <c r="S290" s="32"/>
      <c r="T290" s="32"/>
      <c r="U290" s="32"/>
      <c r="V290" s="32"/>
      <c r="W290" s="301" t="s">
        <v>29</v>
      </c>
      <c r="X290" s="32"/>
      <c r="Y290" s="32"/>
      <c r="Z290" s="32"/>
      <c r="AA290" s="32"/>
      <c r="AB290" s="32"/>
      <c r="AC290" s="76" t="s">
        <v>141</v>
      </c>
      <c r="AD290" s="32"/>
      <c r="AE290" s="349" t="s">
        <v>208</v>
      </c>
      <c r="AF290" s="350">
        <v>43959</v>
      </c>
      <c r="AG290" s="32"/>
      <c r="AH290" s="32"/>
      <c r="AI290" s="32"/>
      <c r="AJ290" s="32"/>
      <c r="AK290" s="32"/>
      <c r="AL290" s="32"/>
      <c r="AM290" s="381" t="s">
        <v>209</v>
      </c>
      <c r="AN290" s="350">
        <v>43963</v>
      </c>
      <c r="AO290" s="382" t="s">
        <v>63</v>
      </c>
      <c r="AP290" s="381" t="s">
        <v>56</v>
      </c>
      <c r="AQ290" s="381" t="s">
        <v>210</v>
      </c>
      <c r="AR290" s="381" t="s">
        <v>195</v>
      </c>
      <c r="AS290" s="350">
        <v>43966</v>
      </c>
      <c r="AT290" s="381" t="s">
        <v>56</v>
      </c>
      <c r="AU290" s="381"/>
      <c r="AV290" s="381"/>
      <c r="AW290" s="32"/>
      <c r="AX290" s="32"/>
      <c r="AY290" s="32"/>
      <c r="AZ290" s="32">
        <f t="shared" si="9"/>
        <v>5</v>
      </c>
    </row>
    <row r="291" spans="5:52" ht="19.95" customHeight="1">
      <c r="E291" s="32"/>
      <c r="F291" s="32"/>
      <c r="G291" s="32"/>
      <c r="H291" s="513" t="s">
        <v>808</v>
      </c>
      <c r="I291" s="382" t="s">
        <v>2205</v>
      </c>
      <c r="J291" s="382" t="s">
        <v>2895</v>
      </c>
      <c r="K291" s="32"/>
      <c r="L291" s="32"/>
      <c r="M291" s="32"/>
      <c r="N291" s="382">
        <v>15248925</v>
      </c>
      <c r="O291" s="54" t="s">
        <v>3304</v>
      </c>
      <c r="P291" s="32"/>
      <c r="Q291" s="382" t="s">
        <v>1473</v>
      </c>
      <c r="R291" s="382" t="s">
        <v>1838</v>
      </c>
      <c r="S291" s="32"/>
      <c r="T291" s="32"/>
      <c r="U291" s="32"/>
      <c r="V291" s="32"/>
      <c r="W291" s="301" t="s">
        <v>29</v>
      </c>
      <c r="X291" s="32"/>
      <c r="Y291" s="32"/>
      <c r="Z291" s="32"/>
      <c r="AA291" s="32"/>
      <c r="AB291" s="32"/>
      <c r="AC291" s="76" t="s">
        <v>141</v>
      </c>
      <c r="AD291" s="32"/>
      <c r="AE291" s="349" t="s">
        <v>208</v>
      </c>
      <c r="AF291" s="350">
        <v>43959</v>
      </c>
      <c r="AG291" s="32"/>
      <c r="AH291" s="32"/>
      <c r="AI291" s="32"/>
      <c r="AJ291" s="32"/>
      <c r="AK291" s="32"/>
      <c r="AL291" s="32"/>
      <c r="AM291" s="381" t="s">
        <v>209</v>
      </c>
      <c r="AN291" s="350">
        <v>43963</v>
      </c>
      <c r="AO291" s="382" t="s">
        <v>63</v>
      </c>
      <c r="AP291" s="381" t="s">
        <v>56</v>
      </c>
      <c r="AQ291" s="381" t="s">
        <v>210</v>
      </c>
      <c r="AR291" s="381" t="s">
        <v>195</v>
      </c>
      <c r="AS291" s="350">
        <v>43966</v>
      </c>
      <c r="AT291" s="381" t="s">
        <v>56</v>
      </c>
      <c r="AU291" s="381"/>
      <c r="AV291" s="381"/>
      <c r="AW291" s="32"/>
      <c r="AX291" s="32"/>
      <c r="AY291" s="32"/>
      <c r="AZ291" s="32">
        <f t="shared" si="9"/>
        <v>5</v>
      </c>
    </row>
    <row r="292" spans="5:52" ht="19.95" customHeight="1">
      <c r="E292" s="32"/>
      <c r="F292" s="32"/>
      <c r="G292" s="32"/>
      <c r="H292" s="513" t="s">
        <v>809</v>
      </c>
      <c r="I292" s="382" t="s">
        <v>2206</v>
      </c>
      <c r="J292" s="382" t="s">
        <v>2896</v>
      </c>
      <c r="K292" s="32"/>
      <c r="L292" s="32"/>
      <c r="M292" s="32"/>
      <c r="N292" s="382">
        <v>15248925</v>
      </c>
      <c r="O292" s="54" t="s">
        <v>3304</v>
      </c>
      <c r="P292" s="32"/>
      <c r="Q292" s="382" t="s">
        <v>1473</v>
      </c>
      <c r="R292" s="382" t="s">
        <v>1838</v>
      </c>
      <c r="S292" s="32"/>
      <c r="T292" s="32"/>
      <c r="U292" s="32"/>
      <c r="V292" s="32"/>
      <c r="W292" s="301" t="s">
        <v>29</v>
      </c>
      <c r="X292" s="32"/>
      <c r="Y292" s="32"/>
      <c r="Z292" s="32"/>
      <c r="AA292" s="32"/>
      <c r="AB292" s="32"/>
      <c r="AC292" s="76" t="s">
        <v>141</v>
      </c>
      <c r="AD292" s="32"/>
      <c r="AE292" s="349" t="s">
        <v>208</v>
      </c>
      <c r="AF292" s="350">
        <v>43959</v>
      </c>
      <c r="AG292" s="32"/>
      <c r="AH292" s="32"/>
      <c r="AI292" s="32"/>
      <c r="AJ292" s="32"/>
      <c r="AK292" s="32"/>
      <c r="AL292" s="32"/>
      <c r="AM292" s="381" t="s">
        <v>209</v>
      </c>
      <c r="AN292" s="350">
        <v>43963</v>
      </c>
      <c r="AO292" s="382" t="s">
        <v>63</v>
      </c>
      <c r="AP292" s="381" t="s">
        <v>56</v>
      </c>
      <c r="AQ292" s="381" t="s">
        <v>210</v>
      </c>
      <c r="AR292" s="381" t="s">
        <v>195</v>
      </c>
      <c r="AS292" s="350">
        <v>43966</v>
      </c>
      <c r="AT292" s="381" t="s">
        <v>56</v>
      </c>
      <c r="AU292" s="381"/>
      <c r="AV292" s="381"/>
      <c r="AW292" s="32"/>
      <c r="AX292" s="32"/>
      <c r="AY292" s="32"/>
      <c r="AZ292" s="32">
        <f t="shared" si="9"/>
        <v>5</v>
      </c>
    </row>
    <row r="293" spans="5:52" ht="19.95" customHeight="1">
      <c r="E293" s="32"/>
      <c r="F293" s="32"/>
      <c r="G293" s="32"/>
      <c r="H293" s="513" t="s">
        <v>810</v>
      </c>
      <c r="I293" s="382" t="s">
        <v>2207</v>
      </c>
      <c r="J293" s="382" t="s">
        <v>2896</v>
      </c>
      <c r="K293" s="32"/>
      <c r="L293" s="32"/>
      <c r="M293" s="32"/>
      <c r="N293" s="382">
        <v>15248925</v>
      </c>
      <c r="O293" s="54" t="s">
        <v>3304</v>
      </c>
      <c r="P293" s="32"/>
      <c r="Q293" s="382" t="s">
        <v>1473</v>
      </c>
      <c r="R293" s="382" t="s">
        <v>1838</v>
      </c>
      <c r="S293" s="32"/>
      <c r="T293" s="32"/>
      <c r="U293" s="32"/>
      <c r="V293" s="32"/>
      <c r="W293" s="301" t="s">
        <v>29</v>
      </c>
      <c r="X293" s="32"/>
      <c r="Y293" s="32"/>
      <c r="Z293" s="32"/>
      <c r="AA293" s="32"/>
      <c r="AB293" s="32"/>
      <c r="AC293" s="76" t="s">
        <v>141</v>
      </c>
      <c r="AD293" s="32"/>
      <c r="AE293" s="349" t="s">
        <v>208</v>
      </c>
      <c r="AF293" s="350">
        <v>43949</v>
      </c>
      <c r="AG293" s="32"/>
      <c r="AH293" s="32"/>
      <c r="AI293" s="32"/>
      <c r="AJ293" s="32"/>
      <c r="AK293" s="32"/>
      <c r="AL293" s="32"/>
      <c r="AM293" s="381" t="s">
        <v>209</v>
      </c>
      <c r="AN293" s="350">
        <v>43963</v>
      </c>
      <c r="AO293" s="382" t="s">
        <v>63</v>
      </c>
      <c r="AP293" s="381" t="s">
        <v>56</v>
      </c>
      <c r="AQ293" s="381" t="s">
        <v>210</v>
      </c>
      <c r="AR293" s="381" t="s">
        <v>195</v>
      </c>
      <c r="AS293" s="350">
        <v>43966</v>
      </c>
      <c r="AT293" s="381" t="s">
        <v>56</v>
      </c>
      <c r="AU293" s="381"/>
      <c r="AV293" s="381"/>
      <c r="AW293" s="32"/>
      <c r="AX293" s="32"/>
      <c r="AY293" s="32"/>
      <c r="AZ293" s="32">
        <f t="shared" si="9"/>
        <v>4</v>
      </c>
    </row>
    <row r="294" spans="5:52" ht="19.95" customHeight="1">
      <c r="E294" s="32"/>
      <c r="F294" s="32"/>
      <c r="G294" s="32"/>
      <c r="H294" s="513" t="s">
        <v>811</v>
      </c>
      <c r="I294" s="382" t="s">
        <v>2208</v>
      </c>
      <c r="J294" s="382" t="s">
        <v>2897</v>
      </c>
      <c r="K294" s="32"/>
      <c r="L294" s="32"/>
      <c r="M294" s="32"/>
      <c r="N294" s="382">
        <v>15248926</v>
      </c>
      <c r="O294" s="54" t="s">
        <v>3304</v>
      </c>
      <c r="P294" s="32"/>
      <c r="Q294" s="382" t="s">
        <v>1474</v>
      </c>
      <c r="R294" s="382" t="s">
        <v>1857</v>
      </c>
      <c r="S294" s="32"/>
      <c r="T294" s="32"/>
      <c r="U294" s="32"/>
      <c r="V294" s="32"/>
      <c r="W294" s="301" t="s">
        <v>29</v>
      </c>
      <c r="X294" s="32"/>
      <c r="Y294" s="32"/>
      <c r="Z294" s="32"/>
      <c r="AA294" s="32"/>
      <c r="AB294" s="32"/>
      <c r="AC294" s="76" t="s">
        <v>141</v>
      </c>
      <c r="AD294" s="32"/>
      <c r="AE294" s="349" t="s">
        <v>208</v>
      </c>
      <c r="AF294" s="350">
        <v>43949</v>
      </c>
      <c r="AG294" s="32"/>
      <c r="AH294" s="32"/>
      <c r="AI294" s="32"/>
      <c r="AJ294" s="32"/>
      <c r="AK294" s="32"/>
      <c r="AL294" s="32"/>
      <c r="AM294" s="381" t="s">
        <v>195</v>
      </c>
      <c r="AN294" s="350">
        <v>43958</v>
      </c>
      <c r="AO294" s="382" t="s">
        <v>63</v>
      </c>
      <c r="AP294" s="381" t="s">
        <v>56</v>
      </c>
      <c r="AQ294" s="381" t="s">
        <v>254</v>
      </c>
      <c r="AR294" s="381" t="s">
        <v>195</v>
      </c>
      <c r="AS294" s="350">
        <v>43966</v>
      </c>
      <c r="AT294" s="381" t="s">
        <v>56</v>
      </c>
      <c r="AU294" s="381"/>
      <c r="AV294" s="381"/>
      <c r="AW294" s="32"/>
      <c r="AX294" s="32"/>
      <c r="AY294" s="32"/>
      <c r="AZ294" s="32">
        <f t="shared" si="9"/>
        <v>4</v>
      </c>
    </row>
    <row r="295" spans="5:52" ht="19.95" customHeight="1">
      <c r="E295" s="32"/>
      <c r="F295" s="32"/>
      <c r="G295" s="32"/>
      <c r="H295" s="513" t="s">
        <v>812</v>
      </c>
      <c r="I295" s="382" t="s">
        <v>2209</v>
      </c>
      <c r="J295" s="382" t="s">
        <v>2897</v>
      </c>
      <c r="K295" s="32"/>
      <c r="L295" s="32"/>
      <c r="M295" s="32"/>
      <c r="N295" s="382">
        <v>15248926</v>
      </c>
      <c r="O295" s="54" t="s">
        <v>3304</v>
      </c>
      <c r="P295" s="32"/>
      <c r="Q295" s="382" t="s">
        <v>1474</v>
      </c>
      <c r="R295" s="382" t="s">
        <v>1857</v>
      </c>
      <c r="S295" s="32"/>
      <c r="T295" s="32"/>
      <c r="U295" s="32"/>
      <c r="V295" s="32"/>
      <c r="W295" s="301" t="s">
        <v>29</v>
      </c>
      <c r="X295" s="32"/>
      <c r="Y295" s="32"/>
      <c r="Z295" s="32"/>
      <c r="AA295" s="32"/>
      <c r="AB295" s="32"/>
      <c r="AC295" s="76" t="s">
        <v>141</v>
      </c>
      <c r="AD295" s="32"/>
      <c r="AE295" s="349" t="s">
        <v>208</v>
      </c>
      <c r="AF295" s="350">
        <v>43959</v>
      </c>
      <c r="AG295" s="32"/>
      <c r="AH295" s="32"/>
      <c r="AI295" s="32"/>
      <c r="AJ295" s="32"/>
      <c r="AK295" s="32"/>
      <c r="AL295" s="32"/>
      <c r="AM295" s="381" t="s">
        <v>209</v>
      </c>
      <c r="AN295" s="350">
        <v>43963</v>
      </c>
      <c r="AO295" s="382" t="s">
        <v>63</v>
      </c>
      <c r="AP295" s="381" t="s">
        <v>56</v>
      </c>
      <c r="AQ295" s="381" t="s">
        <v>210</v>
      </c>
      <c r="AR295" s="381" t="s">
        <v>195</v>
      </c>
      <c r="AS295" s="350">
        <v>43966</v>
      </c>
      <c r="AT295" s="381" t="s">
        <v>56</v>
      </c>
      <c r="AU295" s="381"/>
      <c r="AV295" s="381"/>
      <c r="AW295" s="32"/>
      <c r="AX295" s="32"/>
      <c r="AY295" s="32"/>
      <c r="AZ295" s="32">
        <f t="shared" si="9"/>
        <v>5</v>
      </c>
    </row>
    <row r="296" spans="5:52" ht="19.95" customHeight="1">
      <c r="E296" s="32"/>
      <c r="F296" s="32"/>
      <c r="G296" s="32"/>
      <c r="H296" s="513" t="s">
        <v>813</v>
      </c>
      <c r="I296" s="382" t="s">
        <v>2210</v>
      </c>
      <c r="J296" s="382" t="s">
        <v>2898</v>
      </c>
      <c r="K296" s="32"/>
      <c r="L296" s="32"/>
      <c r="M296" s="32"/>
      <c r="N296" s="382">
        <v>15248926</v>
      </c>
      <c r="O296" s="54" t="s">
        <v>3304</v>
      </c>
      <c r="P296" s="32"/>
      <c r="Q296" s="382" t="s">
        <v>1474</v>
      </c>
      <c r="R296" s="382" t="s">
        <v>1857</v>
      </c>
      <c r="S296" s="32"/>
      <c r="T296" s="32"/>
      <c r="U296" s="32"/>
      <c r="V296" s="32"/>
      <c r="W296" s="301" t="s">
        <v>29</v>
      </c>
      <c r="X296" s="32"/>
      <c r="Y296" s="32"/>
      <c r="Z296" s="32"/>
      <c r="AA296" s="32"/>
      <c r="AB296" s="32"/>
      <c r="AC296" s="76" t="s">
        <v>141</v>
      </c>
      <c r="AD296" s="32"/>
      <c r="AE296" s="349" t="s">
        <v>208</v>
      </c>
      <c r="AF296" s="350">
        <v>43959</v>
      </c>
      <c r="AG296" s="32"/>
      <c r="AH296" s="32"/>
      <c r="AI296" s="32"/>
      <c r="AJ296" s="32"/>
      <c r="AK296" s="32"/>
      <c r="AL296" s="32"/>
      <c r="AM296" s="381" t="s">
        <v>209</v>
      </c>
      <c r="AN296" s="350">
        <v>43963</v>
      </c>
      <c r="AO296" s="382" t="s">
        <v>63</v>
      </c>
      <c r="AP296" s="381" t="s">
        <v>56</v>
      </c>
      <c r="AQ296" s="381" t="s">
        <v>210</v>
      </c>
      <c r="AR296" s="381" t="s">
        <v>195</v>
      </c>
      <c r="AS296" s="350">
        <v>43966</v>
      </c>
      <c r="AT296" s="381" t="s">
        <v>56</v>
      </c>
      <c r="AU296" s="381"/>
      <c r="AV296" s="381"/>
      <c r="AW296" s="32"/>
      <c r="AX296" s="32"/>
      <c r="AY296" s="32"/>
      <c r="AZ296" s="32">
        <f t="shared" si="9"/>
        <v>5</v>
      </c>
    </row>
    <row r="297" spans="5:52" ht="19.95" customHeight="1">
      <c r="E297" s="32"/>
      <c r="F297" s="32"/>
      <c r="G297" s="32"/>
      <c r="H297" s="513" t="s">
        <v>814</v>
      </c>
      <c r="I297" s="382" t="s">
        <v>2211</v>
      </c>
      <c r="J297" s="382" t="s">
        <v>2899</v>
      </c>
      <c r="K297" s="32"/>
      <c r="L297" s="32"/>
      <c r="M297" s="32"/>
      <c r="N297" s="382">
        <v>15248926</v>
      </c>
      <c r="O297" s="54" t="s">
        <v>3304</v>
      </c>
      <c r="P297" s="32"/>
      <c r="Q297" s="382" t="s">
        <v>1474</v>
      </c>
      <c r="R297" s="382" t="s">
        <v>1857</v>
      </c>
      <c r="S297" s="32"/>
      <c r="T297" s="32"/>
      <c r="U297" s="32"/>
      <c r="V297" s="32"/>
      <c r="W297" s="301" t="s">
        <v>29</v>
      </c>
      <c r="X297" s="32"/>
      <c r="Y297" s="32"/>
      <c r="Z297" s="32"/>
      <c r="AA297" s="32"/>
      <c r="AB297" s="32"/>
      <c r="AC297" s="76" t="s">
        <v>141</v>
      </c>
      <c r="AD297" s="32"/>
      <c r="AE297" s="349" t="s">
        <v>208</v>
      </c>
      <c r="AF297" s="350">
        <v>43959</v>
      </c>
      <c r="AG297" s="32"/>
      <c r="AH297" s="32"/>
      <c r="AI297" s="32"/>
      <c r="AJ297" s="32"/>
      <c r="AK297" s="32"/>
      <c r="AL297" s="32"/>
      <c r="AM297" s="381" t="s">
        <v>209</v>
      </c>
      <c r="AN297" s="350">
        <v>43963</v>
      </c>
      <c r="AO297" s="382" t="s">
        <v>63</v>
      </c>
      <c r="AP297" s="381" t="s">
        <v>56</v>
      </c>
      <c r="AQ297" s="381" t="s">
        <v>210</v>
      </c>
      <c r="AR297" s="381" t="s">
        <v>195</v>
      </c>
      <c r="AS297" s="350">
        <v>43966</v>
      </c>
      <c r="AT297" s="381" t="s">
        <v>56</v>
      </c>
      <c r="AU297" s="381"/>
      <c r="AV297" s="381"/>
      <c r="AW297" s="32"/>
      <c r="AX297" s="32"/>
      <c r="AY297" s="32"/>
      <c r="AZ297" s="32">
        <f t="shared" si="9"/>
        <v>5</v>
      </c>
    </row>
    <row r="298" spans="5:52" ht="19.95" customHeight="1">
      <c r="E298" s="32"/>
      <c r="F298" s="32"/>
      <c r="G298" s="32"/>
      <c r="H298" s="513" t="s">
        <v>815</v>
      </c>
      <c r="I298" s="382" t="s">
        <v>2212</v>
      </c>
      <c r="J298" s="382" t="s">
        <v>2899</v>
      </c>
      <c r="K298" s="32"/>
      <c r="L298" s="32"/>
      <c r="M298" s="32"/>
      <c r="N298" s="382">
        <v>15248926</v>
      </c>
      <c r="O298" s="54" t="s">
        <v>3304</v>
      </c>
      <c r="P298" s="32"/>
      <c r="Q298" s="382" t="s">
        <v>1474</v>
      </c>
      <c r="R298" s="382" t="s">
        <v>1857</v>
      </c>
      <c r="S298" s="32"/>
      <c r="T298" s="32"/>
      <c r="U298" s="32"/>
      <c r="V298" s="32"/>
      <c r="W298" s="301" t="s">
        <v>29</v>
      </c>
      <c r="X298" s="32"/>
      <c r="Y298" s="32"/>
      <c r="Z298" s="32"/>
      <c r="AA298" s="32"/>
      <c r="AB298" s="32"/>
      <c r="AC298" s="76" t="s">
        <v>141</v>
      </c>
      <c r="AD298" s="32"/>
      <c r="AE298" s="349" t="s">
        <v>208</v>
      </c>
      <c r="AF298" s="350">
        <v>43949</v>
      </c>
      <c r="AG298" s="32"/>
      <c r="AH298" s="32"/>
      <c r="AI298" s="32"/>
      <c r="AJ298" s="32"/>
      <c r="AK298" s="32"/>
      <c r="AL298" s="32"/>
      <c r="AM298" s="381" t="s">
        <v>195</v>
      </c>
      <c r="AN298" s="350">
        <v>43958</v>
      </c>
      <c r="AO298" s="382" t="s">
        <v>63</v>
      </c>
      <c r="AP298" s="381" t="s">
        <v>56</v>
      </c>
      <c r="AQ298" s="381" t="s">
        <v>254</v>
      </c>
      <c r="AR298" s="381" t="s">
        <v>195</v>
      </c>
      <c r="AS298" s="350">
        <v>43966</v>
      </c>
      <c r="AT298" s="381" t="s">
        <v>56</v>
      </c>
      <c r="AU298" s="381"/>
      <c r="AV298" s="381"/>
      <c r="AW298" s="32"/>
      <c r="AX298" s="32"/>
      <c r="AY298" s="32"/>
      <c r="AZ298" s="32">
        <f t="shared" si="9"/>
        <v>4</v>
      </c>
    </row>
    <row r="299" spans="5:52" ht="19.95" customHeight="1">
      <c r="E299" s="32"/>
      <c r="F299" s="32"/>
      <c r="G299" s="32"/>
      <c r="H299" s="513" t="s">
        <v>816</v>
      </c>
      <c r="I299" s="382" t="s">
        <v>2213</v>
      </c>
      <c r="J299" s="382" t="s">
        <v>2899</v>
      </c>
      <c r="K299" s="32"/>
      <c r="L299" s="32"/>
      <c r="M299" s="32"/>
      <c r="N299" s="382">
        <v>15248926</v>
      </c>
      <c r="O299" s="54" t="s">
        <v>3304</v>
      </c>
      <c r="P299" s="32"/>
      <c r="Q299" s="382" t="s">
        <v>1474</v>
      </c>
      <c r="R299" s="382" t="s">
        <v>1857</v>
      </c>
      <c r="S299" s="32"/>
      <c r="T299" s="32"/>
      <c r="U299" s="32"/>
      <c r="V299" s="32"/>
      <c r="W299" s="301" t="s">
        <v>29</v>
      </c>
      <c r="X299" s="32"/>
      <c r="Y299" s="32"/>
      <c r="Z299" s="32"/>
      <c r="AA299" s="32"/>
      <c r="AB299" s="32"/>
      <c r="AC299" s="76" t="s">
        <v>141</v>
      </c>
      <c r="AD299" s="32"/>
      <c r="AE299" s="349" t="s">
        <v>208</v>
      </c>
      <c r="AF299" s="350">
        <v>43959</v>
      </c>
      <c r="AG299" s="32"/>
      <c r="AH299" s="32"/>
      <c r="AI299" s="32"/>
      <c r="AJ299" s="32"/>
      <c r="AK299" s="32"/>
      <c r="AL299" s="32"/>
      <c r="AM299" s="381" t="s">
        <v>209</v>
      </c>
      <c r="AN299" s="350">
        <v>43963</v>
      </c>
      <c r="AO299" s="382" t="s">
        <v>63</v>
      </c>
      <c r="AP299" s="381" t="s">
        <v>56</v>
      </c>
      <c r="AQ299" s="381" t="s">
        <v>210</v>
      </c>
      <c r="AR299" s="381" t="s">
        <v>195</v>
      </c>
      <c r="AS299" s="350">
        <v>43966</v>
      </c>
      <c r="AT299" s="381" t="s">
        <v>56</v>
      </c>
      <c r="AU299" s="381"/>
      <c r="AV299" s="381"/>
      <c r="AW299" s="32"/>
      <c r="AX299" s="32"/>
      <c r="AY299" s="32"/>
      <c r="AZ299" s="32">
        <f t="shared" si="9"/>
        <v>5</v>
      </c>
    </row>
    <row r="300" spans="5:52" ht="19.95" customHeight="1">
      <c r="E300" s="32"/>
      <c r="F300" s="32"/>
      <c r="G300" s="32"/>
      <c r="H300" s="513" t="s">
        <v>817</v>
      </c>
      <c r="I300" s="382" t="s">
        <v>2214</v>
      </c>
      <c r="J300" s="382" t="s">
        <v>2900</v>
      </c>
      <c r="K300" s="32"/>
      <c r="L300" s="32"/>
      <c r="M300" s="32"/>
      <c r="N300" s="382">
        <v>15248926</v>
      </c>
      <c r="O300" s="54" t="s">
        <v>3304</v>
      </c>
      <c r="P300" s="32"/>
      <c r="Q300" s="382" t="s">
        <v>1474</v>
      </c>
      <c r="R300" s="382" t="s">
        <v>1857</v>
      </c>
      <c r="S300" s="32"/>
      <c r="T300" s="32"/>
      <c r="U300" s="32"/>
      <c r="V300" s="32"/>
      <c r="W300" s="301" t="s">
        <v>29</v>
      </c>
      <c r="X300" s="32"/>
      <c r="Y300" s="32"/>
      <c r="Z300" s="32"/>
      <c r="AA300" s="32"/>
      <c r="AB300" s="32"/>
      <c r="AC300" s="76" t="s">
        <v>141</v>
      </c>
      <c r="AD300" s="32"/>
      <c r="AE300" s="349" t="s">
        <v>208</v>
      </c>
      <c r="AF300" s="350">
        <v>43959</v>
      </c>
      <c r="AG300" s="32"/>
      <c r="AH300" s="32"/>
      <c r="AI300" s="32"/>
      <c r="AJ300" s="32"/>
      <c r="AK300" s="32"/>
      <c r="AL300" s="32"/>
      <c r="AM300" s="381" t="s">
        <v>209</v>
      </c>
      <c r="AN300" s="350">
        <v>43963</v>
      </c>
      <c r="AO300" s="382" t="s">
        <v>63</v>
      </c>
      <c r="AP300" s="381" t="s">
        <v>56</v>
      </c>
      <c r="AQ300" s="381" t="s">
        <v>210</v>
      </c>
      <c r="AR300" s="381" t="s">
        <v>195</v>
      </c>
      <c r="AS300" s="350">
        <v>43966</v>
      </c>
      <c r="AT300" s="381" t="s">
        <v>56</v>
      </c>
      <c r="AU300" s="381"/>
      <c r="AV300" s="381"/>
      <c r="AW300" s="32"/>
      <c r="AX300" s="32"/>
      <c r="AY300" s="32"/>
      <c r="AZ300" s="32">
        <f t="shared" si="9"/>
        <v>5</v>
      </c>
    </row>
    <row r="301" spans="5:52" ht="19.95" customHeight="1">
      <c r="E301" s="32"/>
      <c r="F301" s="32"/>
      <c r="G301" s="32"/>
      <c r="H301" s="513" t="s">
        <v>818</v>
      </c>
      <c r="I301" s="382" t="s">
        <v>2215</v>
      </c>
      <c r="J301" s="382" t="s">
        <v>2897</v>
      </c>
      <c r="K301" s="32"/>
      <c r="L301" s="32"/>
      <c r="M301" s="32"/>
      <c r="N301" s="382">
        <v>15248926</v>
      </c>
      <c r="O301" s="54" t="s">
        <v>3304</v>
      </c>
      <c r="P301" s="32"/>
      <c r="Q301" s="382" t="s">
        <v>1474</v>
      </c>
      <c r="R301" s="382" t="s">
        <v>1857</v>
      </c>
      <c r="S301" s="32"/>
      <c r="T301" s="32"/>
      <c r="U301" s="32"/>
      <c r="V301" s="32"/>
      <c r="W301" s="301" t="s">
        <v>29</v>
      </c>
      <c r="X301" s="32"/>
      <c r="Y301" s="32"/>
      <c r="Z301" s="32"/>
      <c r="AA301" s="32"/>
      <c r="AB301" s="32"/>
      <c r="AC301" s="76" t="s">
        <v>141</v>
      </c>
      <c r="AD301" s="32"/>
      <c r="AE301" s="349" t="s">
        <v>208</v>
      </c>
      <c r="AF301" s="350">
        <v>43959</v>
      </c>
      <c r="AG301" s="32"/>
      <c r="AH301" s="32"/>
      <c r="AI301" s="32"/>
      <c r="AJ301" s="32"/>
      <c r="AK301" s="32"/>
      <c r="AL301" s="32"/>
      <c r="AM301" s="381" t="s">
        <v>209</v>
      </c>
      <c r="AN301" s="350">
        <v>43963</v>
      </c>
      <c r="AO301" s="382" t="s">
        <v>63</v>
      </c>
      <c r="AP301" s="381" t="s">
        <v>56</v>
      </c>
      <c r="AQ301" s="381" t="s">
        <v>210</v>
      </c>
      <c r="AR301" s="381" t="s">
        <v>195</v>
      </c>
      <c r="AS301" s="350">
        <v>43966</v>
      </c>
      <c r="AT301" s="381" t="s">
        <v>56</v>
      </c>
      <c r="AU301" s="381"/>
      <c r="AV301" s="381"/>
      <c r="AW301" s="32"/>
      <c r="AX301" s="32"/>
      <c r="AY301" s="32"/>
      <c r="AZ301" s="32">
        <f t="shared" si="9"/>
        <v>5</v>
      </c>
    </row>
    <row r="302" spans="5:52" ht="19.95" customHeight="1">
      <c r="E302" s="32"/>
      <c r="F302" s="32"/>
      <c r="G302" s="32"/>
      <c r="H302" s="513" t="s">
        <v>819</v>
      </c>
      <c r="I302" s="382" t="s">
        <v>2216</v>
      </c>
      <c r="J302" s="382" t="s">
        <v>2901</v>
      </c>
      <c r="K302" s="32"/>
      <c r="L302" s="32"/>
      <c r="M302" s="32"/>
      <c r="N302" s="382">
        <v>15248926</v>
      </c>
      <c r="O302" s="54" t="s">
        <v>3304</v>
      </c>
      <c r="P302" s="32"/>
      <c r="Q302" s="382" t="s">
        <v>1474</v>
      </c>
      <c r="R302" s="382" t="s">
        <v>1857</v>
      </c>
      <c r="S302" s="32"/>
      <c r="T302" s="32"/>
      <c r="U302" s="32"/>
      <c r="V302" s="32"/>
      <c r="W302" s="301" t="s">
        <v>29</v>
      </c>
      <c r="X302" s="32"/>
      <c r="Y302" s="32"/>
      <c r="Z302" s="32"/>
      <c r="AA302" s="32"/>
      <c r="AB302" s="32"/>
      <c r="AC302" s="76" t="s">
        <v>141</v>
      </c>
      <c r="AD302" s="32"/>
      <c r="AE302" s="349" t="s">
        <v>208</v>
      </c>
      <c r="AF302" s="350">
        <v>43959</v>
      </c>
      <c r="AG302" s="32"/>
      <c r="AH302" s="32"/>
      <c r="AI302" s="32"/>
      <c r="AJ302" s="32"/>
      <c r="AK302" s="32"/>
      <c r="AL302" s="32"/>
      <c r="AM302" s="381" t="s">
        <v>209</v>
      </c>
      <c r="AN302" s="350">
        <v>43963</v>
      </c>
      <c r="AO302" s="382" t="s">
        <v>63</v>
      </c>
      <c r="AP302" s="381" t="s">
        <v>56</v>
      </c>
      <c r="AQ302" s="381" t="s">
        <v>210</v>
      </c>
      <c r="AR302" s="381" t="s">
        <v>195</v>
      </c>
      <c r="AS302" s="350">
        <v>43966</v>
      </c>
      <c r="AT302" s="381" t="s">
        <v>56</v>
      </c>
      <c r="AU302" s="381"/>
      <c r="AV302" s="381"/>
      <c r="AW302" s="32"/>
      <c r="AX302" s="32"/>
      <c r="AY302" s="32"/>
      <c r="AZ302" s="32">
        <f t="shared" si="9"/>
        <v>5</v>
      </c>
    </row>
    <row r="303" spans="5:52" ht="19.95" customHeight="1">
      <c r="E303" s="32"/>
      <c r="F303" s="32"/>
      <c r="G303" s="32"/>
      <c r="H303" s="513" t="s">
        <v>820</v>
      </c>
      <c r="I303" s="382" t="s">
        <v>2217</v>
      </c>
      <c r="J303" s="382" t="s">
        <v>2902</v>
      </c>
      <c r="K303" s="32"/>
      <c r="L303" s="32"/>
      <c r="M303" s="32"/>
      <c r="N303" s="382">
        <v>15248926</v>
      </c>
      <c r="O303" s="54" t="s">
        <v>3304</v>
      </c>
      <c r="P303" s="32"/>
      <c r="Q303" s="382" t="s">
        <v>1474</v>
      </c>
      <c r="R303" s="382" t="s">
        <v>1857</v>
      </c>
      <c r="S303" s="32"/>
      <c r="T303" s="32"/>
      <c r="U303" s="32"/>
      <c r="V303" s="32"/>
      <c r="W303" s="301" t="s">
        <v>29</v>
      </c>
      <c r="X303" s="32"/>
      <c r="Y303" s="32"/>
      <c r="Z303" s="32"/>
      <c r="AA303" s="32"/>
      <c r="AB303" s="32"/>
      <c r="AC303" s="76" t="s">
        <v>141</v>
      </c>
      <c r="AD303" s="32"/>
      <c r="AE303" s="349" t="s">
        <v>208</v>
      </c>
      <c r="AF303" s="350">
        <v>43949</v>
      </c>
      <c r="AG303" s="32"/>
      <c r="AH303" s="32"/>
      <c r="AI303" s="32"/>
      <c r="AJ303" s="32"/>
      <c r="AK303" s="32"/>
      <c r="AL303" s="32"/>
      <c r="AM303" s="381" t="s">
        <v>195</v>
      </c>
      <c r="AN303" s="350">
        <v>43958</v>
      </c>
      <c r="AO303" s="382" t="s">
        <v>63</v>
      </c>
      <c r="AP303" s="381" t="s">
        <v>56</v>
      </c>
      <c r="AQ303" s="381" t="s">
        <v>255</v>
      </c>
      <c r="AR303" s="381" t="s">
        <v>195</v>
      </c>
      <c r="AS303" s="350">
        <v>43966</v>
      </c>
      <c r="AT303" s="381" t="s">
        <v>56</v>
      </c>
      <c r="AU303" s="381"/>
      <c r="AV303" s="381"/>
      <c r="AW303" s="32"/>
      <c r="AX303" s="32"/>
      <c r="AY303" s="32"/>
      <c r="AZ303" s="32">
        <f t="shared" si="9"/>
        <v>4</v>
      </c>
    </row>
    <row r="304" spans="5:52" ht="19.95" customHeight="1">
      <c r="E304" s="32"/>
      <c r="F304" s="32"/>
      <c r="G304" s="32"/>
      <c r="H304" s="513" t="s">
        <v>821</v>
      </c>
      <c r="I304" s="382" t="s">
        <v>2218</v>
      </c>
      <c r="J304" s="382" t="s">
        <v>2903</v>
      </c>
      <c r="K304" s="32"/>
      <c r="L304" s="32"/>
      <c r="M304" s="32"/>
      <c r="N304" s="382">
        <v>15248926</v>
      </c>
      <c r="O304" s="54" t="s">
        <v>3304</v>
      </c>
      <c r="P304" s="32"/>
      <c r="Q304" s="382" t="s">
        <v>1474</v>
      </c>
      <c r="R304" s="382" t="s">
        <v>1857</v>
      </c>
      <c r="S304" s="32"/>
      <c r="T304" s="32"/>
      <c r="U304" s="32"/>
      <c r="V304" s="32"/>
      <c r="W304" s="301" t="s">
        <v>29</v>
      </c>
      <c r="X304" s="32"/>
      <c r="Y304" s="32"/>
      <c r="Z304" s="32"/>
      <c r="AA304" s="32"/>
      <c r="AB304" s="32"/>
      <c r="AC304" s="76" t="s">
        <v>141</v>
      </c>
      <c r="AD304" s="32"/>
      <c r="AE304" s="349" t="s">
        <v>208</v>
      </c>
      <c r="AF304" s="350">
        <v>43948</v>
      </c>
      <c r="AG304" s="32"/>
      <c r="AH304" s="32"/>
      <c r="AI304" s="32"/>
      <c r="AJ304" s="32"/>
      <c r="AK304" s="32"/>
      <c r="AL304" s="32"/>
      <c r="AM304" s="382" t="s">
        <v>208</v>
      </c>
      <c r="AN304" s="350">
        <v>43963</v>
      </c>
      <c r="AO304" s="382" t="s">
        <v>56</v>
      </c>
      <c r="AP304" s="382" t="s">
        <v>56</v>
      </c>
      <c r="AQ304" s="381"/>
      <c r="AR304" s="381" t="s">
        <v>195</v>
      </c>
      <c r="AS304" s="350">
        <v>43966</v>
      </c>
      <c r="AT304" s="381" t="s">
        <v>56</v>
      </c>
      <c r="AU304" s="381"/>
      <c r="AV304" s="381"/>
      <c r="AW304" s="32"/>
      <c r="AX304" s="32"/>
      <c r="AY304" s="32"/>
      <c r="AZ304" s="32">
        <f t="shared" si="9"/>
        <v>4</v>
      </c>
    </row>
    <row r="305" spans="5:52" ht="19.95" customHeight="1">
      <c r="E305" s="32"/>
      <c r="F305" s="32"/>
      <c r="G305" s="32"/>
      <c r="H305" s="513" t="s">
        <v>822</v>
      </c>
      <c r="I305" s="382" t="s">
        <v>2219</v>
      </c>
      <c r="J305" s="382" t="s">
        <v>2903</v>
      </c>
      <c r="K305" s="32"/>
      <c r="L305" s="32"/>
      <c r="M305" s="32"/>
      <c r="N305" s="382">
        <v>15248926</v>
      </c>
      <c r="O305" s="54" t="s">
        <v>3304</v>
      </c>
      <c r="P305" s="32"/>
      <c r="Q305" s="382" t="s">
        <v>1474</v>
      </c>
      <c r="R305" s="382" t="s">
        <v>1857</v>
      </c>
      <c r="S305" s="32"/>
      <c r="T305" s="32"/>
      <c r="U305" s="32"/>
      <c r="V305" s="32"/>
      <c r="W305" s="301" t="s">
        <v>29</v>
      </c>
      <c r="X305" s="32"/>
      <c r="Y305" s="32"/>
      <c r="Z305" s="32"/>
      <c r="AA305" s="32"/>
      <c r="AB305" s="32"/>
      <c r="AC305" s="76" t="s">
        <v>141</v>
      </c>
      <c r="AD305" s="32"/>
      <c r="AE305" s="349" t="s">
        <v>208</v>
      </c>
      <c r="AF305" s="350">
        <v>43948</v>
      </c>
      <c r="AG305" s="32"/>
      <c r="AH305" s="32"/>
      <c r="AI305" s="32"/>
      <c r="AJ305" s="32"/>
      <c r="AK305" s="32"/>
      <c r="AL305" s="32"/>
      <c r="AM305" s="382" t="s">
        <v>208</v>
      </c>
      <c r="AN305" s="350">
        <v>43963</v>
      </c>
      <c r="AO305" s="382" t="s">
        <v>56</v>
      </c>
      <c r="AP305" s="382" t="s">
        <v>56</v>
      </c>
      <c r="AQ305" s="381"/>
      <c r="AR305" s="381" t="s">
        <v>195</v>
      </c>
      <c r="AS305" s="350">
        <v>43966</v>
      </c>
      <c r="AT305" s="381" t="s">
        <v>56</v>
      </c>
      <c r="AU305" s="381"/>
      <c r="AV305" s="381"/>
      <c r="AW305" s="32"/>
      <c r="AX305" s="32"/>
      <c r="AY305" s="32"/>
      <c r="AZ305" s="32">
        <f t="shared" si="9"/>
        <v>4</v>
      </c>
    </row>
    <row r="306" spans="5:52" ht="19.95" customHeight="1">
      <c r="E306" s="32"/>
      <c r="F306" s="32"/>
      <c r="G306" s="32"/>
      <c r="H306" s="513" t="s">
        <v>823</v>
      </c>
      <c r="I306" s="382" t="s">
        <v>2220</v>
      </c>
      <c r="J306" s="382" t="s">
        <v>2903</v>
      </c>
      <c r="K306" s="32"/>
      <c r="L306" s="32"/>
      <c r="M306" s="32"/>
      <c r="N306" s="382">
        <v>15248926</v>
      </c>
      <c r="O306" s="54" t="s">
        <v>3304</v>
      </c>
      <c r="P306" s="32"/>
      <c r="Q306" s="382" t="s">
        <v>1474</v>
      </c>
      <c r="R306" s="382" t="s">
        <v>1857</v>
      </c>
      <c r="S306" s="32"/>
      <c r="T306" s="32"/>
      <c r="U306" s="32"/>
      <c r="V306" s="32"/>
      <c r="W306" s="301" t="s">
        <v>29</v>
      </c>
      <c r="X306" s="32"/>
      <c r="Y306" s="32"/>
      <c r="Z306" s="32"/>
      <c r="AA306" s="32"/>
      <c r="AB306" s="32"/>
      <c r="AC306" s="76" t="s">
        <v>141</v>
      </c>
      <c r="AD306" s="32"/>
      <c r="AE306" s="349" t="s">
        <v>208</v>
      </c>
      <c r="AF306" s="350">
        <v>43948</v>
      </c>
      <c r="AG306" s="32"/>
      <c r="AH306" s="32"/>
      <c r="AI306" s="32"/>
      <c r="AJ306" s="32"/>
      <c r="AK306" s="32"/>
      <c r="AL306" s="32"/>
      <c r="AM306" s="382" t="s">
        <v>208</v>
      </c>
      <c r="AN306" s="350">
        <v>43963</v>
      </c>
      <c r="AO306" s="382" t="s">
        <v>56</v>
      </c>
      <c r="AP306" s="382" t="s">
        <v>56</v>
      </c>
      <c r="AQ306" s="381"/>
      <c r="AR306" s="381" t="s">
        <v>195</v>
      </c>
      <c r="AS306" s="350">
        <v>43966</v>
      </c>
      <c r="AT306" s="381" t="s">
        <v>56</v>
      </c>
      <c r="AU306" s="381"/>
      <c r="AV306" s="381"/>
      <c r="AW306" s="32"/>
      <c r="AX306" s="32"/>
      <c r="AY306" s="32"/>
      <c r="AZ306" s="32">
        <f t="shared" si="9"/>
        <v>4</v>
      </c>
    </row>
    <row r="307" spans="5:52" ht="19.95" customHeight="1">
      <c r="E307" s="32"/>
      <c r="F307" s="32"/>
      <c r="G307" s="32"/>
      <c r="H307" s="513" t="s">
        <v>824</v>
      </c>
      <c r="I307" s="54" t="s">
        <v>2221</v>
      </c>
      <c r="J307" s="54" t="s">
        <v>2904</v>
      </c>
      <c r="K307" s="32"/>
      <c r="L307" s="32"/>
      <c r="M307" s="32"/>
      <c r="N307" s="54">
        <v>15248927</v>
      </c>
      <c r="O307" s="54" t="s">
        <v>3304</v>
      </c>
      <c r="P307" s="32"/>
      <c r="Q307" s="54" t="s">
        <v>1475</v>
      </c>
      <c r="R307" s="54" t="s">
        <v>1838</v>
      </c>
      <c r="S307" s="32"/>
      <c r="T307" s="32"/>
      <c r="U307" s="32"/>
      <c r="V307" s="32"/>
      <c r="W307" s="301" t="s">
        <v>29</v>
      </c>
      <c r="X307" s="32"/>
      <c r="Y307" s="32"/>
      <c r="Z307" s="32"/>
      <c r="AA307" s="32"/>
      <c r="AB307" s="32"/>
      <c r="AC307" s="76" t="s">
        <v>141</v>
      </c>
      <c r="AD307" s="32"/>
      <c r="AE307" s="332" t="s">
        <v>208</v>
      </c>
      <c r="AF307" s="142">
        <v>43949</v>
      </c>
      <c r="AG307" s="32"/>
      <c r="AH307" s="32"/>
      <c r="AI307" s="32"/>
      <c r="AJ307" s="32"/>
      <c r="AK307" s="32"/>
      <c r="AL307" s="32"/>
      <c r="AM307" s="53" t="s">
        <v>209</v>
      </c>
      <c r="AN307" s="142">
        <v>43963</v>
      </c>
      <c r="AO307" s="53" t="s">
        <v>56</v>
      </c>
      <c r="AP307" s="54" t="s">
        <v>56</v>
      </c>
      <c r="AQ307" s="53" t="s">
        <v>210</v>
      </c>
      <c r="AR307" s="53"/>
      <c r="AS307" s="53"/>
      <c r="AT307" s="53"/>
      <c r="AU307" s="53"/>
      <c r="AV307" s="53"/>
      <c r="AW307" s="32"/>
      <c r="AX307" s="32"/>
      <c r="AY307" s="32"/>
      <c r="AZ307" s="32">
        <f t="shared" si="9"/>
        <v>4</v>
      </c>
    </row>
    <row r="308" spans="5:52" ht="19.95" customHeight="1">
      <c r="E308" s="32"/>
      <c r="F308" s="32"/>
      <c r="G308" s="32"/>
      <c r="H308" s="513" t="s">
        <v>825</v>
      </c>
      <c r="I308" s="54" t="s">
        <v>2222</v>
      </c>
      <c r="J308" s="54" t="s">
        <v>2905</v>
      </c>
      <c r="K308" s="32"/>
      <c r="L308" s="32"/>
      <c r="M308" s="32"/>
      <c r="N308" s="54">
        <v>15248928</v>
      </c>
      <c r="O308" s="54" t="s">
        <v>3304</v>
      </c>
      <c r="P308" s="32"/>
      <c r="Q308" s="54" t="s">
        <v>1476</v>
      </c>
      <c r="R308" s="54" t="s">
        <v>1838</v>
      </c>
      <c r="S308" s="32"/>
      <c r="T308" s="32"/>
      <c r="U308" s="32"/>
      <c r="V308" s="32"/>
      <c r="W308" s="301" t="s">
        <v>29</v>
      </c>
      <c r="X308" s="32"/>
      <c r="Y308" s="32"/>
      <c r="Z308" s="32"/>
      <c r="AA308" s="32"/>
      <c r="AB308" s="32"/>
      <c r="AC308" s="76" t="s">
        <v>141</v>
      </c>
      <c r="AD308" s="32"/>
      <c r="AE308" s="332" t="s">
        <v>208</v>
      </c>
      <c r="AF308" s="142">
        <v>43949</v>
      </c>
      <c r="AG308" s="32"/>
      <c r="AH308" s="32"/>
      <c r="AI308" s="32"/>
      <c r="AJ308" s="32"/>
      <c r="AK308" s="32"/>
      <c r="AL308" s="32"/>
      <c r="AM308" s="53" t="s">
        <v>209</v>
      </c>
      <c r="AN308" s="142">
        <v>43963</v>
      </c>
      <c r="AO308" s="54" t="s">
        <v>63</v>
      </c>
      <c r="AP308" s="53" t="s">
        <v>56</v>
      </c>
      <c r="AQ308" s="53" t="s">
        <v>256</v>
      </c>
      <c r="AR308" s="53"/>
      <c r="AS308" s="53"/>
      <c r="AT308" s="53"/>
      <c r="AU308" s="53"/>
      <c r="AV308" s="53"/>
      <c r="AW308" s="32"/>
      <c r="AX308" s="32"/>
      <c r="AY308" s="32"/>
      <c r="AZ308" s="32">
        <f t="shared" si="9"/>
        <v>4</v>
      </c>
    </row>
    <row r="309" spans="5:52" ht="19.95" customHeight="1">
      <c r="E309" s="32"/>
      <c r="F309" s="32"/>
      <c r="G309" s="32"/>
      <c r="H309" s="513" t="s">
        <v>826</v>
      </c>
      <c r="I309" s="54" t="s">
        <v>2223</v>
      </c>
      <c r="J309" s="54" t="s">
        <v>2905</v>
      </c>
      <c r="K309" s="32"/>
      <c r="L309" s="32"/>
      <c r="M309" s="32"/>
      <c r="N309" s="54">
        <v>15248928</v>
      </c>
      <c r="O309" s="54" t="s">
        <v>3304</v>
      </c>
      <c r="P309" s="32"/>
      <c r="Q309" s="54" t="s">
        <v>1476</v>
      </c>
      <c r="R309" s="54" t="s">
        <v>1838</v>
      </c>
      <c r="S309" s="32"/>
      <c r="T309" s="32"/>
      <c r="U309" s="32"/>
      <c r="V309" s="32"/>
      <c r="W309" s="301" t="s">
        <v>29</v>
      </c>
      <c r="X309" s="32"/>
      <c r="Y309" s="32"/>
      <c r="Z309" s="32"/>
      <c r="AA309" s="32"/>
      <c r="AB309" s="32"/>
      <c r="AC309" s="76" t="s">
        <v>141</v>
      </c>
      <c r="AD309" s="32"/>
      <c r="AE309" s="332" t="s">
        <v>208</v>
      </c>
      <c r="AF309" s="142">
        <v>43949</v>
      </c>
      <c r="AG309" s="32"/>
      <c r="AH309" s="32"/>
      <c r="AI309" s="32"/>
      <c r="AJ309" s="32"/>
      <c r="AK309" s="32"/>
      <c r="AL309" s="32"/>
      <c r="AM309" s="53" t="s">
        <v>209</v>
      </c>
      <c r="AN309" s="142">
        <v>43963</v>
      </c>
      <c r="AO309" s="54" t="s">
        <v>63</v>
      </c>
      <c r="AP309" s="53" t="s">
        <v>56</v>
      </c>
      <c r="AQ309" s="53" t="s">
        <v>257</v>
      </c>
      <c r="AR309" s="53"/>
      <c r="AS309" s="53"/>
      <c r="AT309" s="53"/>
      <c r="AU309" s="53"/>
      <c r="AV309" s="53"/>
      <c r="AW309" s="32"/>
      <c r="AX309" s="32"/>
      <c r="AY309" s="32"/>
      <c r="AZ309" s="32">
        <f t="shared" si="9"/>
        <v>4</v>
      </c>
    </row>
    <row r="310" spans="5:52" ht="19.95" customHeight="1">
      <c r="E310" s="32"/>
      <c r="F310" s="32"/>
      <c r="G310" s="32"/>
      <c r="H310" s="513" t="s">
        <v>827</v>
      </c>
      <c r="I310" s="54" t="s">
        <v>2224</v>
      </c>
      <c r="J310" s="54" t="s">
        <v>2906</v>
      </c>
      <c r="K310" s="32"/>
      <c r="L310" s="32"/>
      <c r="M310" s="32"/>
      <c r="N310" s="54">
        <v>15248929</v>
      </c>
      <c r="O310" s="54" t="s">
        <v>3304</v>
      </c>
      <c r="P310" s="32"/>
      <c r="Q310" s="54" t="s">
        <v>1477</v>
      </c>
      <c r="R310" s="54" t="s">
        <v>1838</v>
      </c>
      <c r="S310" s="32"/>
      <c r="T310" s="32"/>
      <c r="U310" s="32"/>
      <c r="V310" s="32"/>
      <c r="W310" s="301" t="s">
        <v>29</v>
      </c>
      <c r="X310" s="32"/>
      <c r="Y310" s="32"/>
      <c r="Z310" s="32"/>
      <c r="AA310" s="32"/>
      <c r="AB310" s="32"/>
      <c r="AC310" s="76" t="s">
        <v>141</v>
      </c>
      <c r="AD310" s="32"/>
      <c r="AE310" s="332" t="s">
        <v>208</v>
      </c>
      <c r="AF310" s="142">
        <v>43965</v>
      </c>
      <c r="AG310" s="32"/>
      <c r="AH310" s="32"/>
      <c r="AI310" s="32"/>
      <c r="AJ310" s="32"/>
      <c r="AK310" s="32"/>
      <c r="AL310" s="32"/>
      <c r="AM310" s="31" t="s">
        <v>208</v>
      </c>
      <c r="AN310" s="142">
        <v>43965</v>
      </c>
      <c r="AO310" s="54" t="s">
        <v>56</v>
      </c>
      <c r="AP310" s="54" t="s">
        <v>56</v>
      </c>
      <c r="AQ310" s="53" t="s">
        <v>210</v>
      </c>
      <c r="AR310" s="53"/>
      <c r="AS310" s="53"/>
      <c r="AT310" s="53"/>
      <c r="AU310" s="53"/>
      <c r="AV310" s="53"/>
      <c r="AW310" s="32"/>
      <c r="AX310" s="32"/>
      <c r="AY310" s="32"/>
      <c r="AZ310" s="32">
        <f t="shared" si="9"/>
        <v>5</v>
      </c>
    </row>
    <row r="311" spans="5:52" ht="19.95" customHeight="1">
      <c r="E311" s="32"/>
      <c r="F311" s="32"/>
      <c r="G311" s="32"/>
      <c r="H311" s="513" t="s">
        <v>828</v>
      </c>
      <c r="I311" s="54" t="s">
        <v>2225</v>
      </c>
      <c r="J311" s="54" t="s">
        <v>2907</v>
      </c>
      <c r="K311" s="32"/>
      <c r="L311" s="32"/>
      <c r="M311" s="32"/>
      <c r="N311" s="54">
        <v>15248930</v>
      </c>
      <c r="O311" s="54" t="s">
        <v>3304</v>
      </c>
      <c r="P311" s="32"/>
      <c r="Q311" s="54" t="s">
        <v>1478</v>
      </c>
      <c r="R311" s="54" t="s">
        <v>1838</v>
      </c>
      <c r="S311" s="32"/>
      <c r="T311" s="32"/>
      <c r="U311" s="32"/>
      <c r="V311" s="32"/>
      <c r="W311" s="301" t="s">
        <v>29</v>
      </c>
      <c r="X311" s="32"/>
      <c r="Y311" s="32"/>
      <c r="Z311" s="32"/>
      <c r="AA311" s="32"/>
      <c r="AB311" s="32"/>
      <c r="AC311" s="76" t="s">
        <v>141</v>
      </c>
      <c r="AD311" s="32"/>
      <c r="AE311" s="332" t="s">
        <v>208</v>
      </c>
      <c r="AF311" s="142">
        <v>43949</v>
      </c>
      <c r="AG311" s="32"/>
      <c r="AH311" s="32"/>
      <c r="AI311" s="32"/>
      <c r="AJ311" s="32"/>
      <c r="AK311" s="32"/>
      <c r="AL311" s="32"/>
      <c r="AM311" s="53" t="s">
        <v>209</v>
      </c>
      <c r="AN311" s="142">
        <v>43963</v>
      </c>
      <c r="AO311" s="54" t="s">
        <v>63</v>
      </c>
      <c r="AP311" s="53" t="s">
        <v>56</v>
      </c>
      <c r="AQ311" s="53" t="s">
        <v>210</v>
      </c>
      <c r="AR311" s="53"/>
      <c r="AS311" s="53"/>
      <c r="AT311" s="53"/>
      <c r="AU311" s="53"/>
      <c r="AV311" s="53"/>
      <c r="AW311" s="32"/>
      <c r="AX311" s="32"/>
      <c r="AY311" s="32"/>
      <c r="AZ311" s="32">
        <f t="shared" si="9"/>
        <v>4</v>
      </c>
    </row>
    <row r="312" spans="5:52" ht="19.95" customHeight="1">
      <c r="E312" s="32"/>
      <c r="F312" s="32"/>
      <c r="G312" s="32"/>
      <c r="H312" s="513" t="s">
        <v>829</v>
      </c>
      <c r="I312" s="54" t="s">
        <v>2226</v>
      </c>
      <c r="J312" s="54" t="s">
        <v>2908</v>
      </c>
      <c r="K312" s="32"/>
      <c r="L312" s="32"/>
      <c r="M312" s="32"/>
      <c r="N312" s="54">
        <v>15248931</v>
      </c>
      <c r="O312" s="54" t="s">
        <v>3304</v>
      </c>
      <c r="P312" s="32"/>
      <c r="Q312" s="54" t="s">
        <v>1479</v>
      </c>
      <c r="R312" s="54" t="s">
        <v>1838</v>
      </c>
      <c r="S312" s="32"/>
      <c r="T312" s="32"/>
      <c r="U312" s="32"/>
      <c r="V312" s="32"/>
      <c r="W312" s="301" t="s">
        <v>29</v>
      </c>
      <c r="X312" s="32"/>
      <c r="Y312" s="32"/>
      <c r="Z312" s="32"/>
      <c r="AA312" s="32"/>
      <c r="AB312" s="32"/>
      <c r="AC312" s="76" t="s">
        <v>141</v>
      </c>
      <c r="AD312" s="32"/>
      <c r="AE312" s="332" t="s">
        <v>208</v>
      </c>
      <c r="AF312" s="142">
        <v>43949</v>
      </c>
      <c r="AG312" s="32"/>
      <c r="AH312" s="32"/>
      <c r="AI312" s="32"/>
      <c r="AJ312" s="32"/>
      <c r="AK312" s="32"/>
      <c r="AL312" s="32"/>
      <c r="AM312" s="53" t="s">
        <v>209</v>
      </c>
      <c r="AN312" s="142">
        <v>43963</v>
      </c>
      <c r="AO312" s="54" t="s">
        <v>63</v>
      </c>
      <c r="AP312" s="53" t="s">
        <v>56</v>
      </c>
      <c r="AQ312" s="53" t="s">
        <v>210</v>
      </c>
      <c r="AR312" s="53"/>
      <c r="AS312" s="53"/>
      <c r="AT312" s="53"/>
      <c r="AU312" s="53"/>
      <c r="AV312" s="53"/>
      <c r="AW312" s="32"/>
      <c r="AX312" s="32"/>
      <c r="AY312" s="32"/>
      <c r="AZ312" s="32">
        <f t="shared" si="9"/>
        <v>4</v>
      </c>
    </row>
    <row r="313" spans="5:52" ht="19.95" customHeight="1">
      <c r="E313" s="32"/>
      <c r="F313" s="32"/>
      <c r="G313" s="32"/>
      <c r="H313" s="513" t="s">
        <v>830</v>
      </c>
      <c r="I313" s="54" t="s">
        <v>2227</v>
      </c>
      <c r="J313" s="54" t="s">
        <v>2909</v>
      </c>
      <c r="K313" s="32"/>
      <c r="L313" s="32"/>
      <c r="M313" s="32"/>
      <c r="N313" s="54">
        <v>15248932</v>
      </c>
      <c r="O313" s="54" t="s">
        <v>3304</v>
      </c>
      <c r="P313" s="32"/>
      <c r="Q313" s="54" t="s">
        <v>1480</v>
      </c>
      <c r="R313" s="54" t="s">
        <v>1838</v>
      </c>
      <c r="S313" s="32"/>
      <c r="T313" s="32"/>
      <c r="U313" s="32"/>
      <c r="V313" s="32"/>
      <c r="W313" s="301" t="s">
        <v>29</v>
      </c>
      <c r="X313" s="32"/>
      <c r="Y313" s="32"/>
      <c r="Z313" s="32"/>
      <c r="AA313" s="32"/>
      <c r="AB313" s="32"/>
      <c r="AC313" s="76" t="s">
        <v>141</v>
      </c>
      <c r="AD313" s="32"/>
      <c r="AE313" s="332" t="s">
        <v>208</v>
      </c>
      <c r="AF313" s="142">
        <v>43949</v>
      </c>
      <c r="AG313" s="32"/>
      <c r="AH313" s="32"/>
      <c r="AI313" s="32"/>
      <c r="AJ313" s="32"/>
      <c r="AK313" s="32"/>
      <c r="AL313" s="32"/>
      <c r="AM313" s="53" t="s">
        <v>209</v>
      </c>
      <c r="AN313" s="142">
        <v>43963</v>
      </c>
      <c r="AO313" s="54" t="s">
        <v>63</v>
      </c>
      <c r="AP313" s="53" t="s">
        <v>56</v>
      </c>
      <c r="AQ313" s="53" t="s">
        <v>210</v>
      </c>
      <c r="AR313" s="53"/>
      <c r="AS313" s="53"/>
      <c r="AT313" s="53"/>
      <c r="AU313" s="53"/>
      <c r="AV313" s="53"/>
      <c r="AW313" s="32"/>
      <c r="AX313" s="32"/>
      <c r="AY313" s="32"/>
      <c r="AZ313" s="32">
        <f t="shared" si="9"/>
        <v>4</v>
      </c>
    </row>
    <row r="314" spans="5:52" ht="19.95" customHeight="1">
      <c r="E314" s="32"/>
      <c r="F314" s="32"/>
      <c r="G314" s="32"/>
      <c r="H314" s="513" t="s">
        <v>831</v>
      </c>
      <c r="I314" s="54" t="s">
        <v>2228</v>
      </c>
      <c r="J314" s="54" t="s">
        <v>2910</v>
      </c>
      <c r="K314" s="32"/>
      <c r="L314" s="32"/>
      <c r="M314" s="32"/>
      <c r="N314" s="54">
        <v>15248934</v>
      </c>
      <c r="O314" s="54" t="s">
        <v>3304</v>
      </c>
      <c r="P314" s="32"/>
      <c r="Q314" s="54" t="s">
        <v>1481</v>
      </c>
      <c r="R314" s="54" t="s">
        <v>1838</v>
      </c>
      <c r="S314" s="32"/>
      <c r="T314" s="32"/>
      <c r="U314" s="32"/>
      <c r="V314" s="32"/>
      <c r="W314" s="301" t="s">
        <v>29</v>
      </c>
      <c r="X314" s="32"/>
      <c r="Y314" s="32"/>
      <c r="Z314" s="32"/>
      <c r="AA314" s="32"/>
      <c r="AB314" s="32"/>
      <c r="AC314" s="76" t="s">
        <v>141</v>
      </c>
      <c r="AD314" s="32"/>
      <c r="AE314" s="332" t="s">
        <v>208</v>
      </c>
      <c r="AF314" s="142">
        <v>43965</v>
      </c>
      <c r="AG314" s="32"/>
      <c r="AH314" s="32"/>
      <c r="AI314" s="32"/>
      <c r="AJ314" s="32"/>
      <c r="AK314" s="32"/>
      <c r="AL314" s="32"/>
      <c r="AM314" s="332" t="s">
        <v>208</v>
      </c>
      <c r="AN314" s="142">
        <v>43965</v>
      </c>
      <c r="AO314" s="53" t="s">
        <v>56</v>
      </c>
      <c r="AP314" s="54" t="s">
        <v>56</v>
      </c>
      <c r="AQ314" s="53"/>
      <c r="AR314" s="53"/>
      <c r="AS314" s="53"/>
      <c r="AT314" s="53"/>
      <c r="AU314" s="53"/>
      <c r="AV314" s="53"/>
      <c r="AW314" s="32"/>
      <c r="AX314" s="32"/>
      <c r="AY314" s="32"/>
      <c r="AZ314" s="32">
        <f t="shared" si="9"/>
        <v>5</v>
      </c>
    </row>
    <row r="315" spans="5:52" ht="19.95" customHeight="1">
      <c r="E315" s="32"/>
      <c r="F315" s="32"/>
      <c r="G315" s="32"/>
      <c r="H315" s="513" t="s">
        <v>832</v>
      </c>
      <c r="I315" s="54" t="s">
        <v>2229</v>
      </c>
      <c r="J315" s="54" t="s">
        <v>2910</v>
      </c>
      <c r="K315" s="32"/>
      <c r="L315" s="32"/>
      <c r="M315" s="32"/>
      <c r="N315" s="54">
        <v>15248934</v>
      </c>
      <c r="O315" s="54" t="s">
        <v>3304</v>
      </c>
      <c r="P315" s="32"/>
      <c r="Q315" s="54" t="s">
        <v>1481</v>
      </c>
      <c r="R315" s="54" t="s">
        <v>1838</v>
      </c>
      <c r="S315" s="32"/>
      <c r="T315" s="32"/>
      <c r="U315" s="32"/>
      <c r="V315" s="32"/>
      <c r="W315" s="301" t="s">
        <v>29</v>
      </c>
      <c r="X315" s="32"/>
      <c r="Y315" s="32"/>
      <c r="Z315" s="32"/>
      <c r="AA315" s="32"/>
      <c r="AB315" s="32"/>
      <c r="AC315" s="76" t="s">
        <v>141</v>
      </c>
      <c r="AD315" s="32"/>
      <c r="AE315" s="332" t="s">
        <v>208</v>
      </c>
      <c r="AF315" s="142">
        <v>43949</v>
      </c>
      <c r="AG315" s="32"/>
      <c r="AH315" s="32"/>
      <c r="AI315" s="32"/>
      <c r="AJ315" s="32"/>
      <c r="AK315" s="32"/>
      <c r="AL315" s="32"/>
      <c r="AM315" s="53" t="s">
        <v>209</v>
      </c>
      <c r="AN315" s="142">
        <v>43963</v>
      </c>
      <c r="AO315" s="54" t="s">
        <v>63</v>
      </c>
      <c r="AP315" s="53" t="s">
        <v>56</v>
      </c>
      <c r="AQ315" s="53" t="s">
        <v>257</v>
      </c>
      <c r="AR315" s="53"/>
      <c r="AS315" s="53"/>
      <c r="AT315" s="53"/>
      <c r="AU315" s="53"/>
      <c r="AV315" s="53"/>
      <c r="AW315" s="32"/>
      <c r="AX315" s="32"/>
      <c r="AY315" s="32"/>
      <c r="AZ315" s="32">
        <f t="shared" si="9"/>
        <v>4</v>
      </c>
    </row>
    <row r="316" spans="5:52" ht="19.95" customHeight="1">
      <c r="E316" s="32"/>
      <c r="F316" s="32"/>
      <c r="G316" s="32"/>
      <c r="H316" s="513" t="s">
        <v>833</v>
      </c>
      <c r="I316" s="54" t="s">
        <v>2230</v>
      </c>
      <c r="J316" s="54" t="s">
        <v>2911</v>
      </c>
      <c r="K316" s="32"/>
      <c r="L316" s="32"/>
      <c r="M316" s="32"/>
      <c r="N316" s="54">
        <v>15248935</v>
      </c>
      <c r="O316" s="54" t="s">
        <v>3304</v>
      </c>
      <c r="P316" s="32"/>
      <c r="Q316" s="54" t="s">
        <v>1482</v>
      </c>
      <c r="R316" s="54" t="s">
        <v>1838</v>
      </c>
      <c r="S316" s="32"/>
      <c r="T316" s="32"/>
      <c r="U316" s="32"/>
      <c r="V316" s="32"/>
      <c r="W316" s="301" t="s">
        <v>29</v>
      </c>
      <c r="X316" s="32"/>
      <c r="Y316" s="32"/>
      <c r="Z316" s="32"/>
      <c r="AA316" s="32"/>
      <c r="AB316" s="32"/>
      <c r="AC316" s="76" t="s">
        <v>141</v>
      </c>
      <c r="AD316" s="32"/>
      <c r="AE316" s="332" t="s">
        <v>208</v>
      </c>
      <c r="AF316" s="142">
        <v>43949</v>
      </c>
      <c r="AG316" s="32"/>
      <c r="AH316" s="32"/>
      <c r="AI316" s="32"/>
      <c r="AJ316" s="32"/>
      <c r="AK316" s="32"/>
      <c r="AL316" s="32"/>
      <c r="AM316" s="53" t="s">
        <v>209</v>
      </c>
      <c r="AN316" s="142">
        <v>43963</v>
      </c>
      <c r="AO316" s="54" t="s">
        <v>63</v>
      </c>
      <c r="AP316" s="53" t="s">
        <v>56</v>
      </c>
      <c r="AQ316" s="53" t="s">
        <v>210</v>
      </c>
      <c r="AR316" s="53"/>
      <c r="AS316" s="53"/>
      <c r="AT316" s="53"/>
      <c r="AU316" s="53"/>
      <c r="AV316" s="53"/>
      <c r="AW316" s="32"/>
      <c r="AX316" s="32"/>
      <c r="AY316" s="32"/>
      <c r="AZ316" s="32">
        <f t="shared" si="9"/>
        <v>4</v>
      </c>
    </row>
    <row r="317" spans="5:52" ht="19.95" customHeight="1">
      <c r="E317" s="32"/>
      <c r="F317" s="32"/>
      <c r="G317" s="32"/>
      <c r="H317" s="513" t="s">
        <v>834</v>
      </c>
      <c r="I317" s="54" t="s">
        <v>2231</v>
      </c>
      <c r="J317" s="54" t="s">
        <v>2912</v>
      </c>
      <c r="K317" s="32"/>
      <c r="L317" s="32"/>
      <c r="M317" s="32"/>
      <c r="N317" s="54">
        <v>15248936</v>
      </c>
      <c r="O317" s="54" t="s">
        <v>3304</v>
      </c>
      <c r="P317" s="32"/>
      <c r="Q317" s="54" t="s">
        <v>1483</v>
      </c>
      <c r="R317" s="54" t="s">
        <v>1838</v>
      </c>
      <c r="S317" s="32"/>
      <c r="T317" s="32"/>
      <c r="U317" s="32"/>
      <c r="V317" s="32"/>
      <c r="W317" s="301" t="s">
        <v>29</v>
      </c>
      <c r="X317" s="32"/>
      <c r="Y317" s="32"/>
      <c r="Z317" s="32"/>
      <c r="AA317" s="32"/>
      <c r="AB317" s="32"/>
      <c r="AC317" s="76" t="s">
        <v>141</v>
      </c>
      <c r="AD317" s="32"/>
      <c r="AE317" s="332" t="s">
        <v>208</v>
      </c>
      <c r="AF317" s="142">
        <v>43949</v>
      </c>
      <c r="AG317" s="32"/>
      <c r="AH317" s="32"/>
      <c r="AI317" s="32"/>
      <c r="AJ317" s="32"/>
      <c r="AK317" s="32"/>
      <c r="AL317" s="32"/>
      <c r="AM317" s="53" t="s">
        <v>209</v>
      </c>
      <c r="AN317" s="142">
        <v>43963</v>
      </c>
      <c r="AO317" s="54" t="s">
        <v>63</v>
      </c>
      <c r="AP317" s="53" t="s">
        <v>56</v>
      </c>
      <c r="AQ317" s="53" t="s">
        <v>210</v>
      </c>
      <c r="AR317" s="53"/>
      <c r="AS317" s="53"/>
      <c r="AT317" s="53"/>
      <c r="AU317" s="53"/>
      <c r="AV317" s="53"/>
      <c r="AW317" s="32"/>
      <c r="AX317" s="32"/>
      <c r="AY317" s="32"/>
      <c r="AZ317" s="32">
        <f t="shared" si="9"/>
        <v>4</v>
      </c>
    </row>
    <row r="318" spans="5:52" ht="19.95" customHeight="1">
      <c r="E318" s="32"/>
      <c r="F318" s="32"/>
      <c r="G318" s="32"/>
      <c r="H318" s="513" t="s">
        <v>835</v>
      </c>
      <c r="I318" s="54" t="s">
        <v>2232</v>
      </c>
      <c r="J318" s="54" t="s">
        <v>2913</v>
      </c>
      <c r="K318" s="32"/>
      <c r="L318" s="32"/>
      <c r="M318" s="32"/>
      <c r="N318" s="54">
        <v>15248937</v>
      </c>
      <c r="O318" s="54" t="s">
        <v>3304</v>
      </c>
      <c r="P318" s="32"/>
      <c r="Q318" s="54" t="s">
        <v>1484</v>
      </c>
      <c r="R318" s="54" t="s">
        <v>1838</v>
      </c>
      <c r="S318" s="32"/>
      <c r="T318" s="32"/>
      <c r="U318" s="32"/>
      <c r="V318" s="32"/>
      <c r="W318" s="301" t="s">
        <v>29</v>
      </c>
      <c r="X318" s="32"/>
      <c r="Y318" s="32"/>
      <c r="Z318" s="32"/>
      <c r="AA318" s="32"/>
      <c r="AB318" s="32"/>
      <c r="AC318" s="76" t="s">
        <v>141</v>
      </c>
      <c r="AD318" s="32"/>
      <c r="AE318" s="332" t="s">
        <v>208</v>
      </c>
      <c r="AF318" s="142">
        <v>43965</v>
      </c>
      <c r="AG318" s="32"/>
      <c r="AH318" s="32"/>
      <c r="AI318" s="32"/>
      <c r="AJ318" s="32"/>
      <c r="AK318" s="32"/>
      <c r="AL318" s="32"/>
      <c r="AM318" s="53" t="s">
        <v>208</v>
      </c>
      <c r="AN318" s="142">
        <v>43965</v>
      </c>
      <c r="AO318" s="53" t="s">
        <v>56</v>
      </c>
      <c r="AP318" s="54" t="s">
        <v>56</v>
      </c>
      <c r="AQ318" s="53"/>
      <c r="AR318" s="53"/>
      <c r="AS318" s="53"/>
      <c r="AT318" s="53"/>
      <c r="AU318" s="53"/>
      <c r="AV318" s="53"/>
      <c r="AW318" s="32"/>
      <c r="AX318" s="32"/>
      <c r="AY318" s="32"/>
      <c r="AZ318" s="32">
        <f t="shared" si="9"/>
        <v>5</v>
      </c>
    </row>
    <row r="319" spans="5:52" ht="19.95" customHeight="1">
      <c r="E319" s="32"/>
      <c r="F319" s="32"/>
      <c r="G319" s="32"/>
      <c r="H319" s="513" t="s">
        <v>836</v>
      </c>
      <c r="I319" s="54" t="s">
        <v>2233</v>
      </c>
      <c r="J319" s="54" t="s">
        <v>2913</v>
      </c>
      <c r="K319" s="32"/>
      <c r="L319" s="32"/>
      <c r="M319" s="32"/>
      <c r="N319" s="54">
        <v>15248937</v>
      </c>
      <c r="O319" s="54" t="s">
        <v>3304</v>
      </c>
      <c r="P319" s="32"/>
      <c r="Q319" s="54" t="s">
        <v>1484</v>
      </c>
      <c r="R319" s="54" t="s">
        <v>1838</v>
      </c>
      <c r="S319" s="32"/>
      <c r="T319" s="32"/>
      <c r="U319" s="32"/>
      <c r="V319" s="32"/>
      <c r="W319" s="301" t="s">
        <v>29</v>
      </c>
      <c r="X319" s="32"/>
      <c r="Y319" s="32"/>
      <c r="Z319" s="32"/>
      <c r="AA319" s="32"/>
      <c r="AB319" s="32"/>
      <c r="AC319" s="76" t="s">
        <v>141</v>
      </c>
      <c r="AD319" s="32"/>
      <c r="AE319" s="332" t="s">
        <v>208</v>
      </c>
      <c r="AF319" s="142">
        <v>43949</v>
      </c>
      <c r="AG319" s="32"/>
      <c r="AH319" s="32"/>
      <c r="AI319" s="32"/>
      <c r="AJ319" s="32"/>
      <c r="AK319" s="32"/>
      <c r="AL319" s="32"/>
      <c r="AM319" s="53" t="s">
        <v>209</v>
      </c>
      <c r="AN319" s="142">
        <v>43963</v>
      </c>
      <c r="AO319" s="54" t="s">
        <v>63</v>
      </c>
      <c r="AP319" s="53" t="s">
        <v>56</v>
      </c>
      <c r="AQ319" s="53" t="s">
        <v>258</v>
      </c>
      <c r="AR319" s="53"/>
      <c r="AS319" s="53"/>
      <c r="AT319" s="53"/>
      <c r="AU319" s="53"/>
      <c r="AV319" s="53"/>
      <c r="AW319" s="32"/>
      <c r="AX319" s="32"/>
      <c r="AY319" s="32"/>
      <c r="AZ319" s="32">
        <f t="shared" si="9"/>
        <v>4</v>
      </c>
    </row>
    <row r="320" spans="5:52" ht="19.95" customHeight="1">
      <c r="E320" s="32"/>
      <c r="F320" s="32"/>
      <c r="G320" s="32"/>
      <c r="H320" s="513" t="s">
        <v>837</v>
      </c>
      <c r="I320" s="54" t="s">
        <v>2234</v>
      </c>
      <c r="J320" s="54" t="s">
        <v>2914</v>
      </c>
      <c r="K320" s="32"/>
      <c r="L320" s="32"/>
      <c r="M320" s="32"/>
      <c r="N320" s="54">
        <v>15248938</v>
      </c>
      <c r="O320" s="54" t="s">
        <v>3304</v>
      </c>
      <c r="P320" s="32"/>
      <c r="Q320" s="54" t="s">
        <v>1485</v>
      </c>
      <c r="R320" s="54" t="s">
        <v>1838</v>
      </c>
      <c r="S320" s="32"/>
      <c r="T320" s="32"/>
      <c r="U320" s="32"/>
      <c r="V320" s="32"/>
      <c r="W320" s="301" t="s">
        <v>29</v>
      </c>
      <c r="X320" s="32"/>
      <c r="Y320" s="32"/>
      <c r="Z320" s="32"/>
      <c r="AA320" s="32"/>
      <c r="AB320" s="32"/>
      <c r="AC320" s="76" t="s">
        <v>141</v>
      </c>
      <c r="AD320" s="32"/>
      <c r="AE320" s="332" t="s">
        <v>208</v>
      </c>
      <c r="AF320" s="142">
        <v>43949</v>
      </c>
      <c r="AG320" s="32"/>
      <c r="AH320" s="32"/>
      <c r="AI320" s="32"/>
      <c r="AJ320" s="32"/>
      <c r="AK320" s="32"/>
      <c r="AL320" s="32"/>
      <c r="AM320" s="53" t="s">
        <v>209</v>
      </c>
      <c r="AN320" s="142">
        <v>43963</v>
      </c>
      <c r="AO320" s="54" t="s">
        <v>63</v>
      </c>
      <c r="AP320" s="53" t="s">
        <v>56</v>
      </c>
      <c r="AQ320" s="53" t="s">
        <v>210</v>
      </c>
      <c r="AR320" s="53"/>
      <c r="AS320" s="53"/>
      <c r="AT320" s="53"/>
      <c r="AU320" s="53"/>
      <c r="AV320" s="53"/>
      <c r="AW320" s="32"/>
      <c r="AX320" s="32"/>
      <c r="AY320" s="32"/>
      <c r="AZ320" s="32">
        <f t="shared" si="9"/>
        <v>4</v>
      </c>
    </row>
    <row r="321" spans="5:52" ht="19.95" customHeight="1">
      <c r="E321" s="32"/>
      <c r="F321" s="32"/>
      <c r="G321" s="32"/>
      <c r="H321" s="513" t="s">
        <v>838</v>
      </c>
      <c r="I321" s="54" t="s">
        <v>2235</v>
      </c>
      <c r="J321" s="54" t="s">
        <v>2915</v>
      </c>
      <c r="K321" s="32"/>
      <c r="L321" s="32"/>
      <c r="M321" s="32"/>
      <c r="N321" s="54">
        <v>15248939</v>
      </c>
      <c r="O321" s="54" t="s">
        <v>3304</v>
      </c>
      <c r="P321" s="32"/>
      <c r="Q321" s="54" t="s">
        <v>1486</v>
      </c>
      <c r="R321" s="54" t="s">
        <v>1838</v>
      </c>
      <c r="S321" s="32"/>
      <c r="T321" s="32"/>
      <c r="U321" s="32"/>
      <c r="V321" s="32"/>
      <c r="W321" s="301" t="s">
        <v>29</v>
      </c>
      <c r="X321" s="32"/>
      <c r="Y321" s="32"/>
      <c r="Z321" s="32"/>
      <c r="AA321" s="32"/>
      <c r="AB321" s="32"/>
      <c r="AC321" s="76" t="s">
        <v>141</v>
      </c>
      <c r="AD321" s="32"/>
      <c r="AE321" s="332" t="s">
        <v>208</v>
      </c>
      <c r="AF321" s="142">
        <v>43949</v>
      </c>
      <c r="AG321" s="32"/>
      <c r="AH321" s="32"/>
      <c r="AI321" s="32"/>
      <c r="AJ321" s="32"/>
      <c r="AK321" s="32"/>
      <c r="AL321" s="32"/>
      <c r="AM321" s="53" t="s">
        <v>209</v>
      </c>
      <c r="AN321" s="142">
        <v>43963</v>
      </c>
      <c r="AO321" s="54" t="s">
        <v>63</v>
      </c>
      <c r="AP321" s="53" t="s">
        <v>56</v>
      </c>
      <c r="AQ321" s="53" t="s">
        <v>210</v>
      </c>
      <c r="AR321" s="53"/>
      <c r="AS321" s="53"/>
      <c r="AT321" s="53"/>
      <c r="AU321" s="53"/>
      <c r="AV321" s="53"/>
      <c r="AW321" s="32"/>
      <c r="AX321" s="32"/>
      <c r="AY321" s="32"/>
      <c r="AZ321" s="32">
        <f t="shared" si="9"/>
        <v>4</v>
      </c>
    </row>
    <row r="322" spans="5:52" ht="19.95" customHeight="1">
      <c r="E322" s="32"/>
      <c r="F322" s="32"/>
      <c r="G322" s="32"/>
      <c r="H322" s="513" t="s">
        <v>839</v>
      </c>
      <c r="I322" s="388" t="s">
        <v>2236</v>
      </c>
      <c r="J322" s="388" t="s">
        <v>2916</v>
      </c>
      <c r="K322" s="32"/>
      <c r="L322" s="32"/>
      <c r="M322" s="32"/>
      <c r="N322" s="388">
        <v>15248940</v>
      </c>
      <c r="O322" s="54" t="s">
        <v>3304</v>
      </c>
      <c r="P322" s="32"/>
      <c r="Q322" s="388" t="s">
        <v>1487</v>
      </c>
      <c r="R322" s="388" t="s">
        <v>1838</v>
      </c>
      <c r="S322" s="32"/>
      <c r="T322" s="32"/>
      <c r="U322" s="32"/>
      <c r="V322" s="32"/>
      <c r="W322" s="301" t="s">
        <v>29</v>
      </c>
      <c r="X322" s="32"/>
      <c r="Y322" s="32"/>
      <c r="Z322" s="32"/>
      <c r="AA322" s="32"/>
      <c r="AB322" s="32"/>
      <c r="AC322" s="76" t="s">
        <v>141</v>
      </c>
      <c r="AD322" s="32"/>
      <c r="AE322" s="354" t="s">
        <v>208</v>
      </c>
      <c r="AF322" s="355">
        <v>43949</v>
      </c>
      <c r="AG322" s="32"/>
      <c r="AH322" s="32"/>
      <c r="AI322" s="32"/>
      <c r="AJ322" s="32"/>
      <c r="AK322" s="32"/>
      <c r="AL322" s="32"/>
      <c r="AM322" s="385" t="s">
        <v>209</v>
      </c>
      <c r="AN322" s="355">
        <v>43963</v>
      </c>
      <c r="AO322" s="388" t="s">
        <v>63</v>
      </c>
      <c r="AP322" s="385" t="s">
        <v>56</v>
      </c>
      <c r="AQ322" s="385" t="s">
        <v>210</v>
      </c>
      <c r="AR322" s="385"/>
      <c r="AS322" s="385"/>
      <c r="AT322" s="385"/>
      <c r="AU322" s="385"/>
      <c r="AV322" s="385"/>
      <c r="AW322" s="32"/>
      <c r="AX322" s="32"/>
      <c r="AY322" s="32"/>
      <c r="AZ322" s="32">
        <f t="shared" si="9"/>
        <v>4</v>
      </c>
    </row>
    <row r="323" spans="5:52" ht="19.95" customHeight="1">
      <c r="E323" s="32"/>
      <c r="F323" s="32"/>
      <c r="G323" s="32"/>
      <c r="H323" s="513" t="s">
        <v>840</v>
      </c>
      <c r="I323" s="54" t="s">
        <v>2237</v>
      </c>
      <c r="J323" s="54" t="s">
        <v>2917</v>
      </c>
      <c r="K323" s="32"/>
      <c r="L323" s="32"/>
      <c r="M323" s="32"/>
      <c r="N323" s="54">
        <v>15248941</v>
      </c>
      <c r="O323" s="54" t="s">
        <v>3304</v>
      </c>
      <c r="P323" s="32"/>
      <c r="Q323" s="54" t="s">
        <v>1488</v>
      </c>
      <c r="R323" s="54" t="s">
        <v>1838</v>
      </c>
      <c r="S323" s="32"/>
      <c r="T323" s="32"/>
      <c r="U323" s="32"/>
      <c r="V323" s="32"/>
      <c r="W323" s="301" t="s">
        <v>29</v>
      </c>
      <c r="X323" s="32"/>
      <c r="Y323" s="32"/>
      <c r="Z323" s="32"/>
      <c r="AA323" s="32"/>
      <c r="AB323" s="32"/>
      <c r="AC323" s="76" t="s">
        <v>141</v>
      </c>
      <c r="AD323" s="32"/>
      <c r="AE323" s="332" t="s">
        <v>208</v>
      </c>
      <c r="AF323" s="142">
        <v>43965</v>
      </c>
      <c r="AG323" s="32"/>
      <c r="AH323" s="32"/>
      <c r="AI323" s="32"/>
      <c r="AJ323" s="32"/>
      <c r="AK323" s="32"/>
      <c r="AL323" s="32"/>
      <c r="AM323" s="54" t="s">
        <v>208</v>
      </c>
      <c r="AN323" s="332">
        <v>43965</v>
      </c>
      <c r="AO323" s="385" t="s">
        <v>56</v>
      </c>
      <c r="AP323" s="54" t="s">
        <v>56</v>
      </c>
      <c r="AQ323" s="53"/>
      <c r="AR323" s="53"/>
      <c r="AS323" s="53"/>
      <c r="AT323" s="53"/>
      <c r="AU323" s="53"/>
      <c r="AV323" s="53"/>
      <c r="AW323" s="32"/>
      <c r="AX323" s="32"/>
      <c r="AY323" s="32"/>
      <c r="AZ323" s="32">
        <f t="shared" si="9"/>
        <v>5</v>
      </c>
    </row>
    <row r="324" spans="5:52" ht="19.95" customHeight="1">
      <c r="E324" s="32"/>
      <c r="F324" s="32"/>
      <c r="G324" s="32"/>
      <c r="H324" s="513" t="s">
        <v>841</v>
      </c>
      <c r="I324" s="54" t="s">
        <v>2238</v>
      </c>
      <c r="J324" s="54" t="s">
        <v>2917</v>
      </c>
      <c r="K324" s="32"/>
      <c r="L324" s="32"/>
      <c r="M324" s="32"/>
      <c r="N324" s="54">
        <v>15248941</v>
      </c>
      <c r="O324" s="54" t="s">
        <v>3304</v>
      </c>
      <c r="P324" s="32"/>
      <c r="Q324" s="54" t="s">
        <v>1488</v>
      </c>
      <c r="R324" s="54" t="s">
        <v>1838</v>
      </c>
      <c r="S324" s="32"/>
      <c r="T324" s="32"/>
      <c r="U324" s="32"/>
      <c r="V324" s="32"/>
      <c r="W324" s="301" t="s">
        <v>29</v>
      </c>
      <c r="X324" s="32"/>
      <c r="Y324" s="32"/>
      <c r="Z324" s="32"/>
      <c r="AA324" s="32"/>
      <c r="AB324" s="32"/>
      <c r="AC324" s="76" t="s">
        <v>141</v>
      </c>
      <c r="AD324" s="32"/>
      <c r="AE324" s="332" t="s">
        <v>208</v>
      </c>
      <c r="AF324" s="142">
        <v>43949</v>
      </c>
      <c r="AG324" s="32"/>
      <c r="AH324" s="32"/>
      <c r="AI324" s="32"/>
      <c r="AJ324" s="32"/>
      <c r="AK324" s="32"/>
      <c r="AL324" s="32"/>
      <c r="AM324" s="54" t="s">
        <v>208</v>
      </c>
      <c r="AN324" s="332">
        <v>43964</v>
      </c>
      <c r="AO324" s="53" t="s">
        <v>63</v>
      </c>
      <c r="AP324" s="385" t="s">
        <v>56</v>
      </c>
      <c r="AQ324" s="53" t="s">
        <v>259</v>
      </c>
      <c r="AR324" s="53"/>
      <c r="AS324" s="53"/>
      <c r="AT324" s="53"/>
      <c r="AU324" s="53"/>
      <c r="AV324" s="53"/>
      <c r="AW324" s="32"/>
      <c r="AX324" s="32"/>
      <c r="AY324" s="32"/>
      <c r="AZ324" s="32">
        <f t="shared" si="9"/>
        <v>4</v>
      </c>
    </row>
    <row r="325" spans="5:52" ht="19.95" customHeight="1">
      <c r="E325" s="32"/>
      <c r="F325" s="32"/>
      <c r="G325" s="32"/>
      <c r="H325" s="513" t="s">
        <v>842</v>
      </c>
      <c r="I325" s="54" t="s">
        <v>2239</v>
      </c>
      <c r="J325" s="54" t="s">
        <v>2918</v>
      </c>
      <c r="K325" s="32"/>
      <c r="L325" s="32"/>
      <c r="M325" s="32"/>
      <c r="N325" s="54" t="s">
        <v>3303</v>
      </c>
      <c r="O325" s="54" t="s">
        <v>3304</v>
      </c>
      <c r="P325" s="32"/>
      <c r="Q325" s="54" t="s">
        <v>1489</v>
      </c>
      <c r="R325" s="54" t="s">
        <v>1838</v>
      </c>
      <c r="S325" s="32"/>
      <c r="T325" s="32"/>
      <c r="U325" s="32"/>
      <c r="V325" s="32"/>
      <c r="W325" s="301" t="s">
        <v>29</v>
      </c>
      <c r="X325" s="32"/>
      <c r="Y325" s="32"/>
      <c r="Z325" s="32"/>
      <c r="AA325" s="32"/>
      <c r="AB325" s="32"/>
      <c r="AC325" s="76" t="s">
        <v>141</v>
      </c>
      <c r="AD325" s="32"/>
      <c r="AE325" s="332" t="s">
        <v>208</v>
      </c>
      <c r="AF325" s="358">
        <v>43949</v>
      </c>
      <c r="AG325" s="32"/>
      <c r="AH325" s="32"/>
      <c r="AI325" s="32"/>
      <c r="AJ325" s="32"/>
      <c r="AK325" s="32"/>
      <c r="AL325" s="32"/>
      <c r="AM325" s="54" t="s">
        <v>208</v>
      </c>
      <c r="AN325" s="332">
        <v>43964</v>
      </c>
      <c r="AO325" s="385" t="s">
        <v>56</v>
      </c>
      <c r="AP325" s="54" t="s">
        <v>56</v>
      </c>
      <c r="AQ325" s="53"/>
      <c r="AR325" s="53"/>
      <c r="AS325" s="53"/>
      <c r="AT325" s="53"/>
      <c r="AU325" s="53"/>
      <c r="AV325" s="53"/>
      <c r="AW325" s="32"/>
      <c r="AX325" s="32"/>
      <c r="AY325" s="32"/>
      <c r="AZ325" s="32">
        <f t="shared" si="9"/>
        <v>4</v>
      </c>
    </row>
    <row r="326" spans="5:52" ht="19.95" customHeight="1">
      <c r="E326" s="32"/>
      <c r="F326" s="32"/>
      <c r="G326" s="32"/>
      <c r="H326" s="513" t="s">
        <v>843</v>
      </c>
      <c r="I326" s="54" t="s">
        <v>2240</v>
      </c>
      <c r="J326" s="54" t="s">
        <v>2918</v>
      </c>
      <c r="K326" s="32"/>
      <c r="L326" s="32"/>
      <c r="M326" s="32"/>
      <c r="N326" s="54" t="s">
        <v>3303</v>
      </c>
      <c r="O326" s="54" t="s">
        <v>3304</v>
      </c>
      <c r="P326" s="32"/>
      <c r="Q326" s="54" t="s">
        <v>1489</v>
      </c>
      <c r="R326" s="54" t="s">
        <v>1838</v>
      </c>
      <c r="S326" s="32"/>
      <c r="T326" s="32"/>
      <c r="U326" s="32"/>
      <c r="V326" s="32"/>
      <c r="W326" s="301" t="s">
        <v>29</v>
      </c>
      <c r="X326" s="32"/>
      <c r="Y326" s="32"/>
      <c r="Z326" s="32"/>
      <c r="AA326" s="32"/>
      <c r="AB326" s="32"/>
      <c r="AC326" s="76" t="s">
        <v>141</v>
      </c>
      <c r="AD326" s="32"/>
      <c r="AE326" s="332" t="s">
        <v>208</v>
      </c>
      <c r="AF326" s="358">
        <v>43965</v>
      </c>
      <c r="AG326" s="32"/>
      <c r="AH326" s="32"/>
      <c r="AI326" s="32"/>
      <c r="AJ326" s="32"/>
      <c r="AK326" s="32"/>
      <c r="AL326" s="32"/>
      <c r="AM326" s="54" t="s">
        <v>208</v>
      </c>
      <c r="AN326" s="332">
        <v>43965</v>
      </c>
      <c r="AO326" s="385" t="s">
        <v>56</v>
      </c>
      <c r="AP326" s="54" t="s">
        <v>56</v>
      </c>
      <c r="AQ326" s="53"/>
      <c r="AR326" s="53"/>
      <c r="AS326" s="53"/>
      <c r="AT326" s="53"/>
      <c r="AU326" s="53"/>
      <c r="AV326" s="53"/>
      <c r="AW326" s="32"/>
      <c r="AX326" s="32"/>
      <c r="AY326" s="32"/>
      <c r="AZ326" s="32">
        <f t="shared" si="9"/>
        <v>5</v>
      </c>
    </row>
    <row r="327" spans="5:52" ht="19.95" customHeight="1">
      <c r="E327" s="32"/>
      <c r="F327" s="32"/>
      <c r="G327" s="32"/>
      <c r="H327" s="513" t="s">
        <v>844</v>
      </c>
      <c r="I327" s="54" t="s">
        <v>2241</v>
      </c>
      <c r="J327" s="54" t="s">
        <v>2918</v>
      </c>
      <c r="K327" s="32"/>
      <c r="L327" s="32"/>
      <c r="M327" s="32"/>
      <c r="N327" s="54" t="s">
        <v>3303</v>
      </c>
      <c r="O327" s="54" t="s">
        <v>3304</v>
      </c>
      <c r="P327" s="32"/>
      <c r="Q327" s="54" t="s">
        <v>1489</v>
      </c>
      <c r="R327" s="54" t="s">
        <v>1838</v>
      </c>
      <c r="S327" s="32"/>
      <c r="T327" s="32"/>
      <c r="U327" s="32"/>
      <c r="V327" s="32"/>
      <c r="W327" s="301" t="s">
        <v>29</v>
      </c>
      <c r="X327" s="32"/>
      <c r="Y327" s="32"/>
      <c r="Z327" s="32"/>
      <c r="AA327" s="32"/>
      <c r="AB327" s="32"/>
      <c r="AC327" s="76" t="s">
        <v>141</v>
      </c>
      <c r="AD327" s="32"/>
      <c r="AE327" s="332" t="s">
        <v>208</v>
      </c>
      <c r="AF327" s="358">
        <v>43965</v>
      </c>
      <c r="AG327" s="32"/>
      <c r="AH327" s="32"/>
      <c r="AI327" s="32"/>
      <c r="AJ327" s="32"/>
      <c r="AK327" s="32"/>
      <c r="AL327" s="32"/>
      <c r="AM327" s="54" t="s">
        <v>208</v>
      </c>
      <c r="AN327" s="332">
        <v>43965</v>
      </c>
      <c r="AO327" s="385" t="s">
        <v>56</v>
      </c>
      <c r="AP327" s="54" t="s">
        <v>56</v>
      </c>
      <c r="AQ327" s="53"/>
      <c r="AR327" s="53"/>
      <c r="AS327" s="53"/>
      <c r="AT327" s="53"/>
      <c r="AU327" s="53"/>
      <c r="AV327" s="53"/>
      <c r="AW327" s="32"/>
      <c r="AX327" s="32"/>
      <c r="AY327" s="32"/>
      <c r="AZ327" s="32">
        <f t="shared" si="9"/>
        <v>5</v>
      </c>
    </row>
    <row r="328" spans="5:52" ht="19.95" customHeight="1">
      <c r="E328" s="32"/>
      <c r="F328" s="32"/>
      <c r="G328" s="32"/>
      <c r="H328" s="513" t="s">
        <v>845</v>
      </c>
      <c r="I328" s="54" t="s">
        <v>2242</v>
      </c>
      <c r="J328" s="54" t="s">
        <v>2918</v>
      </c>
      <c r="K328" s="32"/>
      <c r="L328" s="32"/>
      <c r="M328" s="32"/>
      <c r="N328" s="54" t="s">
        <v>3303</v>
      </c>
      <c r="O328" s="54" t="s">
        <v>3304</v>
      </c>
      <c r="P328" s="32"/>
      <c r="Q328" s="54" t="s">
        <v>1489</v>
      </c>
      <c r="R328" s="54" t="s">
        <v>1838</v>
      </c>
      <c r="S328" s="32"/>
      <c r="T328" s="32"/>
      <c r="U328" s="32"/>
      <c r="V328" s="32"/>
      <c r="W328" s="301" t="s">
        <v>29</v>
      </c>
      <c r="X328" s="32"/>
      <c r="Y328" s="32"/>
      <c r="Z328" s="32"/>
      <c r="AA328" s="32"/>
      <c r="AB328" s="32"/>
      <c r="AC328" s="76" t="s">
        <v>141</v>
      </c>
      <c r="AD328" s="32"/>
      <c r="AE328" s="332" t="s">
        <v>208</v>
      </c>
      <c r="AF328" s="358">
        <v>43965</v>
      </c>
      <c r="AG328" s="32"/>
      <c r="AH328" s="32"/>
      <c r="AI328" s="32"/>
      <c r="AJ328" s="32"/>
      <c r="AK328" s="32"/>
      <c r="AL328" s="32"/>
      <c r="AM328" s="54" t="s">
        <v>208</v>
      </c>
      <c r="AN328" s="332">
        <v>43965</v>
      </c>
      <c r="AO328" s="385" t="s">
        <v>56</v>
      </c>
      <c r="AP328" s="54" t="s">
        <v>56</v>
      </c>
      <c r="AQ328" s="53"/>
      <c r="AR328" s="53"/>
      <c r="AS328" s="53"/>
      <c r="AT328" s="53"/>
      <c r="AU328" s="53"/>
      <c r="AV328" s="53"/>
      <c r="AW328" s="32"/>
      <c r="AX328" s="32"/>
      <c r="AY328" s="32"/>
      <c r="AZ328" s="32">
        <f t="shared" si="9"/>
        <v>5</v>
      </c>
    </row>
    <row r="329" spans="5:52" ht="19.95" customHeight="1">
      <c r="E329" s="32"/>
      <c r="F329" s="32"/>
      <c r="G329" s="32"/>
      <c r="H329" s="513" t="s">
        <v>846</v>
      </c>
      <c r="I329" s="54" t="s">
        <v>2243</v>
      </c>
      <c r="J329" s="54" t="s">
        <v>2918</v>
      </c>
      <c r="K329" s="32"/>
      <c r="L329" s="32"/>
      <c r="M329" s="32"/>
      <c r="N329" s="54" t="s">
        <v>3303</v>
      </c>
      <c r="O329" s="54" t="s">
        <v>3304</v>
      </c>
      <c r="P329" s="32"/>
      <c r="Q329" s="54" t="s">
        <v>1489</v>
      </c>
      <c r="R329" s="54" t="s">
        <v>1838</v>
      </c>
      <c r="S329" s="32"/>
      <c r="T329" s="32"/>
      <c r="U329" s="32"/>
      <c r="V329" s="32"/>
      <c r="W329" s="301" t="s">
        <v>29</v>
      </c>
      <c r="X329" s="32"/>
      <c r="Y329" s="32"/>
      <c r="Z329" s="32"/>
      <c r="AA329" s="32"/>
      <c r="AB329" s="32"/>
      <c r="AC329" s="76" t="s">
        <v>141</v>
      </c>
      <c r="AD329" s="32"/>
      <c r="AE329" s="332" t="s">
        <v>208</v>
      </c>
      <c r="AF329" s="358">
        <v>43965</v>
      </c>
      <c r="AG329" s="32"/>
      <c r="AH329" s="32"/>
      <c r="AI329" s="32"/>
      <c r="AJ329" s="32"/>
      <c r="AK329" s="32"/>
      <c r="AL329" s="32"/>
      <c r="AM329" s="54" t="s">
        <v>208</v>
      </c>
      <c r="AN329" s="332">
        <v>43965</v>
      </c>
      <c r="AO329" s="385" t="s">
        <v>56</v>
      </c>
      <c r="AP329" s="54" t="s">
        <v>56</v>
      </c>
      <c r="AQ329" s="53"/>
      <c r="AR329" s="53"/>
      <c r="AS329" s="53"/>
      <c r="AT329" s="53"/>
      <c r="AU329" s="53"/>
      <c r="AV329" s="53"/>
      <c r="AW329" s="32"/>
      <c r="AX329" s="32"/>
      <c r="AY329" s="32"/>
      <c r="AZ329" s="32">
        <f t="shared" si="9"/>
        <v>5</v>
      </c>
    </row>
    <row r="330" spans="5:52" ht="19.95" customHeight="1">
      <c r="E330" s="32"/>
      <c r="F330" s="32"/>
      <c r="G330" s="32"/>
      <c r="H330" s="513" t="s">
        <v>847</v>
      </c>
      <c r="I330" s="54" t="s">
        <v>2244</v>
      </c>
      <c r="J330" s="54" t="s">
        <v>2918</v>
      </c>
      <c r="K330" s="32"/>
      <c r="L330" s="32"/>
      <c r="M330" s="32"/>
      <c r="N330" s="54" t="s">
        <v>3303</v>
      </c>
      <c r="O330" s="54" t="s">
        <v>3304</v>
      </c>
      <c r="P330" s="32"/>
      <c r="Q330" s="54" t="s">
        <v>1489</v>
      </c>
      <c r="R330" s="54" t="s">
        <v>1838</v>
      </c>
      <c r="S330" s="32"/>
      <c r="T330" s="32"/>
      <c r="U330" s="32"/>
      <c r="V330" s="32"/>
      <c r="W330" s="301" t="s">
        <v>29</v>
      </c>
      <c r="X330" s="32"/>
      <c r="Y330" s="32"/>
      <c r="Z330" s="32"/>
      <c r="AA330" s="32"/>
      <c r="AB330" s="32"/>
      <c r="AC330" s="76" t="s">
        <v>141</v>
      </c>
      <c r="AD330" s="32"/>
      <c r="AE330" s="359" t="s">
        <v>208</v>
      </c>
      <c r="AF330" s="358">
        <v>43949</v>
      </c>
      <c r="AG330" s="32"/>
      <c r="AH330" s="32"/>
      <c r="AI330" s="32"/>
      <c r="AJ330" s="32"/>
      <c r="AK330" s="32"/>
      <c r="AL330" s="32"/>
      <c r="AM330" s="389" t="s">
        <v>208</v>
      </c>
      <c r="AN330" s="359">
        <v>43964</v>
      </c>
      <c r="AO330" s="376" t="s">
        <v>63</v>
      </c>
      <c r="AP330" s="54" t="s">
        <v>56</v>
      </c>
      <c r="AQ330" s="376" t="s">
        <v>259</v>
      </c>
      <c r="AR330" s="376"/>
      <c r="AS330" s="376"/>
      <c r="AT330" s="376"/>
      <c r="AU330" s="376"/>
      <c r="AV330" s="376"/>
      <c r="AW330" s="32"/>
      <c r="AX330" s="32"/>
      <c r="AY330" s="32"/>
      <c r="AZ330" s="32">
        <f t="shared" si="9"/>
        <v>4</v>
      </c>
    </row>
    <row r="331" spans="5:52" ht="19.95" customHeight="1">
      <c r="E331" s="32"/>
      <c r="F331" s="32"/>
      <c r="G331" s="32"/>
      <c r="H331" s="513" t="s">
        <v>848</v>
      </c>
      <c r="I331" s="54" t="s">
        <v>2245</v>
      </c>
      <c r="J331" s="54" t="s">
        <v>2919</v>
      </c>
      <c r="K331" s="32"/>
      <c r="L331" s="32"/>
      <c r="M331" s="32"/>
      <c r="N331" s="54">
        <v>15248943</v>
      </c>
      <c r="O331" s="54" t="s">
        <v>3304</v>
      </c>
      <c r="P331" s="32"/>
      <c r="Q331" s="54" t="s">
        <v>1490</v>
      </c>
      <c r="R331" s="54" t="s">
        <v>1838</v>
      </c>
      <c r="S331" s="32"/>
      <c r="T331" s="32"/>
      <c r="U331" s="32"/>
      <c r="V331" s="32"/>
      <c r="W331" s="301" t="s">
        <v>29</v>
      </c>
      <c r="X331" s="32"/>
      <c r="Y331" s="32"/>
      <c r="Z331" s="32"/>
      <c r="AA331" s="32"/>
      <c r="AB331" s="32"/>
      <c r="AC331" s="76" t="s">
        <v>141</v>
      </c>
      <c r="AD331" s="32"/>
      <c r="AE331" s="332" t="s">
        <v>208</v>
      </c>
      <c r="AF331" s="142">
        <v>43949</v>
      </c>
      <c r="AG331" s="32"/>
      <c r="AH331" s="32"/>
      <c r="AI331" s="32"/>
      <c r="AJ331" s="32"/>
      <c r="AK331" s="32"/>
      <c r="AL331" s="32"/>
      <c r="AM331" s="54" t="s">
        <v>208</v>
      </c>
      <c r="AN331" s="332">
        <v>43964</v>
      </c>
      <c r="AO331" s="53" t="s">
        <v>63</v>
      </c>
      <c r="AP331" s="54" t="s">
        <v>56</v>
      </c>
      <c r="AQ331" s="53"/>
      <c r="AR331" s="53"/>
      <c r="AS331" s="53"/>
      <c r="AT331" s="53"/>
      <c r="AU331" s="53"/>
      <c r="AV331" s="53"/>
      <c r="AW331" s="32"/>
      <c r="AX331" s="32"/>
      <c r="AY331" s="32"/>
      <c r="AZ331" s="32">
        <f t="shared" si="9"/>
        <v>4</v>
      </c>
    </row>
    <row r="332" spans="5:52" ht="19.95" customHeight="1">
      <c r="E332" s="32"/>
      <c r="F332" s="32"/>
      <c r="G332" s="32"/>
      <c r="H332" s="513" t="s">
        <v>849</v>
      </c>
      <c r="I332" s="390" t="s">
        <v>2246</v>
      </c>
      <c r="J332" s="390" t="s">
        <v>2920</v>
      </c>
      <c r="K332" s="32"/>
      <c r="L332" s="32"/>
      <c r="M332" s="32"/>
      <c r="N332" s="390">
        <v>15248944</v>
      </c>
      <c r="O332" s="54" t="s">
        <v>3304</v>
      </c>
      <c r="P332" s="32"/>
      <c r="Q332" s="390" t="s">
        <v>1491</v>
      </c>
      <c r="R332" s="390" t="s">
        <v>1838</v>
      </c>
      <c r="S332" s="32"/>
      <c r="T332" s="32"/>
      <c r="U332" s="32"/>
      <c r="V332" s="32"/>
      <c r="W332" s="301" t="s">
        <v>29</v>
      </c>
      <c r="X332" s="32"/>
      <c r="Y332" s="32"/>
      <c r="Z332" s="32"/>
      <c r="AA332" s="32"/>
      <c r="AB332" s="32"/>
      <c r="AC332" s="76" t="s">
        <v>141</v>
      </c>
      <c r="AD332" s="32"/>
      <c r="AE332" s="360" t="s">
        <v>208</v>
      </c>
      <c r="AF332" s="361">
        <v>43949</v>
      </c>
      <c r="AG332" s="32"/>
      <c r="AH332" s="32"/>
      <c r="AI332" s="32"/>
      <c r="AJ332" s="32"/>
      <c r="AK332" s="32"/>
      <c r="AL332" s="32"/>
      <c r="AM332" s="390" t="s">
        <v>208</v>
      </c>
      <c r="AN332" s="332">
        <v>43964</v>
      </c>
      <c r="AO332" s="53" t="s">
        <v>63</v>
      </c>
      <c r="AP332" s="54" t="s">
        <v>56</v>
      </c>
      <c r="AQ332" s="391"/>
      <c r="AR332" s="391"/>
      <c r="AS332" s="391"/>
      <c r="AT332" s="391"/>
      <c r="AU332" s="391"/>
      <c r="AV332" s="391"/>
      <c r="AW332" s="32"/>
      <c r="AX332" s="32"/>
      <c r="AY332" s="32"/>
      <c r="AZ332" s="32">
        <f t="shared" si="9"/>
        <v>4</v>
      </c>
    </row>
    <row r="333" spans="5:52" ht="19.95" customHeight="1">
      <c r="E333" s="32"/>
      <c r="F333" s="32"/>
      <c r="G333" s="32"/>
      <c r="H333" s="513" t="s">
        <v>850</v>
      </c>
      <c r="I333" s="54" t="s">
        <v>2247</v>
      </c>
      <c r="J333" s="54" t="s">
        <v>2921</v>
      </c>
      <c r="K333" s="32"/>
      <c r="L333" s="32"/>
      <c r="M333" s="32"/>
      <c r="N333" s="54">
        <v>15248945</v>
      </c>
      <c r="O333" s="54" t="s">
        <v>3304</v>
      </c>
      <c r="P333" s="32"/>
      <c r="Q333" s="54" t="s">
        <v>1492</v>
      </c>
      <c r="R333" s="54" t="s">
        <v>1838</v>
      </c>
      <c r="S333" s="32"/>
      <c r="T333" s="32"/>
      <c r="U333" s="32"/>
      <c r="V333" s="32"/>
      <c r="W333" s="301" t="s">
        <v>29</v>
      </c>
      <c r="X333" s="32"/>
      <c r="Y333" s="32"/>
      <c r="Z333" s="32"/>
      <c r="AA333" s="32"/>
      <c r="AB333" s="32"/>
      <c r="AC333" s="76" t="s">
        <v>141</v>
      </c>
      <c r="AD333" s="32"/>
      <c r="AE333" s="332" t="s">
        <v>208</v>
      </c>
      <c r="AF333" s="142">
        <v>43949</v>
      </c>
      <c r="AG333" s="32"/>
      <c r="AH333" s="32"/>
      <c r="AI333" s="32"/>
      <c r="AJ333" s="32"/>
      <c r="AK333" s="32"/>
      <c r="AL333" s="32"/>
      <c r="AM333" s="54" t="s">
        <v>208</v>
      </c>
      <c r="AN333" s="332">
        <v>43964</v>
      </c>
      <c r="AO333" s="53" t="s">
        <v>63</v>
      </c>
      <c r="AP333" s="53" t="s">
        <v>56</v>
      </c>
      <c r="AQ333" s="53" t="s">
        <v>260</v>
      </c>
      <c r="AR333" s="53"/>
      <c r="AS333" s="53"/>
      <c r="AT333" s="53"/>
      <c r="AU333" s="53"/>
      <c r="AV333" s="53"/>
      <c r="AW333" s="32"/>
      <c r="AX333" s="32"/>
      <c r="AY333" s="32"/>
      <c r="AZ333" s="32">
        <f t="shared" si="9"/>
        <v>4</v>
      </c>
    </row>
    <row r="334" spans="5:52" ht="19.95" customHeight="1">
      <c r="E334" s="32"/>
      <c r="F334" s="32"/>
      <c r="G334" s="32"/>
      <c r="H334" s="513" t="s">
        <v>851</v>
      </c>
      <c r="I334" s="390" t="s">
        <v>2248</v>
      </c>
      <c r="J334" s="390" t="s">
        <v>2922</v>
      </c>
      <c r="K334" s="32"/>
      <c r="L334" s="32"/>
      <c r="M334" s="32"/>
      <c r="N334" s="390">
        <v>15248946</v>
      </c>
      <c r="O334" s="54" t="s">
        <v>3304</v>
      </c>
      <c r="P334" s="32"/>
      <c r="Q334" s="390" t="s">
        <v>1493</v>
      </c>
      <c r="R334" s="390" t="s">
        <v>1838</v>
      </c>
      <c r="S334" s="32"/>
      <c r="T334" s="32"/>
      <c r="U334" s="32"/>
      <c r="V334" s="32"/>
      <c r="W334" s="301" t="s">
        <v>29</v>
      </c>
      <c r="X334" s="32"/>
      <c r="Y334" s="32"/>
      <c r="Z334" s="32"/>
      <c r="AA334" s="32"/>
      <c r="AB334" s="32"/>
      <c r="AC334" s="76" t="s">
        <v>141</v>
      </c>
      <c r="AD334" s="32"/>
      <c r="AE334" s="360" t="s">
        <v>208</v>
      </c>
      <c r="AF334" s="361">
        <v>43949</v>
      </c>
      <c r="AG334" s="32"/>
      <c r="AH334" s="32"/>
      <c r="AI334" s="32"/>
      <c r="AJ334" s="32"/>
      <c r="AK334" s="32"/>
      <c r="AL334" s="32"/>
      <c r="AM334" s="390" t="s">
        <v>208</v>
      </c>
      <c r="AN334" s="332">
        <v>43964</v>
      </c>
      <c r="AO334" s="53" t="s">
        <v>63</v>
      </c>
      <c r="AP334" s="54" t="s">
        <v>56</v>
      </c>
      <c r="AQ334" s="391"/>
      <c r="AR334" s="391"/>
      <c r="AS334" s="391"/>
      <c r="AT334" s="391"/>
      <c r="AU334" s="391"/>
      <c r="AV334" s="391"/>
      <c r="AW334" s="32"/>
      <c r="AX334" s="32"/>
      <c r="AY334" s="32"/>
      <c r="AZ334" s="32">
        <f t="shared" si="9"/>
        <v>4</v>
      </c>
    </row>
    <row r="335" spans="5:52" ht="19.95" customHeight="1">
      <c r="E335" s="32"/>
      <c r="F335" s="32"/>
      <c r="G335" s="32"/>
      <c r="H335" s="513" t="s">
        <v>852</v>
      </c>
      <c r="I335" s="54" t="s">
        <v>2249</v>
      </c>
      <c r="J335" s="54" t="s">
        <v>2923</v>
      </c>
      <c r="K335" s="32"/>
      <c r="L335" s="32"/>
      <c r="M335" s="32"/>
      <c r="N335" s="54">
        <v>15248947</v>
      </c>
      <c r="O335" s="54" t="s">
        <v>3304</v>
      </c>
      <c r="P335" s="32"/>
      <c r="Q335" s="54" t="s">
        <v>1494</v>
      </c>
      <c r="R335" s="54" t="s">
        <v>1838</v>
      </c>
      <c r="S335" s="32"/>
      <c r="T335" s="32"/>
      <c r="U335" s="32"/>
      <c r="V335" s="32"/>
      <c r="W335" s="301" t="s">
        <v>29</v>
      </c>
      <c r="X335" s="32"/>
      <c r="Y335" s="32"/>
      <c r="Z335" s="32"/>
      <c r="AA335" s="32"/>
      <c r="AB335" s="32"/>
      <c r="AC335" s="76" t="s">
        <v>141</v>
      </c>
      <c r="AD335" s="32"/>
      <c r="AE335" s="332" t="s">
        <v>208</v>
      </c>
      <c r="AF335" s="142">
        <v>43949</v>
      </c>
      <c r="AG335" s="32"/>
      <c r="AH335" s="32"/>
      <c r="AI335" s="32"/>
      <c r="AJ335" s="32"/>
      <c r="AK335" s="32"/>
      <c r="AL335" s="32"/>
      <c r="AM335" s="54" t="s">
        <v>208</v>
      </c>
      <c r="AN335" s="332">
        <v>43964</v>
      </c>
      <c r="AO335" s="53" t="s">
        <v>63</v>
      </c>
      <c r="AP335" s="54" t="s">
        <v>56</v>
      </c>
      <c r="AQ335" s="53"/>
      <c r="AR335" s="53"/>
      <c r="AS335" s="53"/>
      <c r="AT335" s="53"/>
      <c r="AU335" s="53"/>
      <c r="AV335" s="53"/>
      <c r="AW335" s="32"/>
      <c r="AX335" s="32"/>
      <c r="AY335" s="32"/>
      <c r="AZ335" s="32">
        <f t="shared" si="9"/>
        <v>4</v>
      </c>
    </row>
    <row r="336" spans="5:52" ht="19.95" customHeight="1">
      <c r="E336" s="32"/>
      <c r="F336" s="32"/>
      <c r="G336" s="32"/>
      <c r="H336" s="513" t="s">
        <v>853</v>
      </c>
      <c r="I336" s="390" t="s">
        <v>2250</v>
      </c>
      <c r="J336" s="390" t="s">
        <v>2924</v>
      </c>
      <c r="K336" s="32"/>
      <c r="L336" s="32"/>
      <c r="M336" s="32"/>
      <c r="N336" s="390">
        <v>15248948</v>
      </c>
      <c r="O336" s="54" t="s">
        <v>3304</v>
      </c>
      <c r="P336" s="32"/>
      <c r="Q336" s="390" t="s">
        <v>1495</v>
      </c>
      <c r="R336" s="390" t="s">
        <v>1838</v>
      </c>
      <c r="S336" s="32"/>
      <c r="T336" s="32"/>
      <c r="U336" s="32"/>
      <c r="V336" s="32"/>
      <c r="W336" s="301" t="s">
        <v>29</v>
      </c>
      <c r="X336" s="32"/>
      <c r="Y336" s="32"/>
      <c r="Z336" s="32"/>
      <c r="AA336" s="32"/>
      <c r="AB336" s="32"/>
      <c r="AC336" s="76" t="s">
        <v>141</v>
      </c>
      <c r="AD336" s="32"/>
      <c r="AE336" s="360" t="s">
        <v>208</v>
      </c>
      <c r="AF336" s="361">
        <v>43949</v>
      </c>
      <c r="AG336" s="32"/>
      <c r="AH336" s="32"/>
      <c r="AI336" s="32"/>
      <c r="AJ336" s="32"/>
      <c r="AK336" s="32"/>
      <c r="AL336" s="32"/>
      <c r="AM336" s="390" t="s">
        <v>208</v>
      </c>
      <c r="AN336" s="332">
        <v>43964</v>
      </c>
      <c r="AO336" s="53" t="s">
        <v>63</v>
      </c>
      <c r="AP336" s="54" t="s">
        <v>56</v>
      </c>
      <c r="AQ336" s="391"/>
      <c r="AR336" s="391"/>
      <c r="AS336" s="391"/>
      <c r="AT336" s="391"/>
      <c r="AU336" s="391"/>
      <c r="AV336" s="391"/>
      <c r="AW336" s="32"/>
      <c r="AX336" s="32"/>
      <c r="AY336" s="32"/>
      <c r="AZ336" s="32">
        <f t="shared" si="9"/>
        <v>4</v>
      </c>
    </row>
    <row r="337" spans="5:52" ht="19.95" customHeight="1">
      <c r="E337" s="32"/>
      <c r="F337" s="32"/>
      <c r="G337" s="32"/>
      <c r="H337" s="513" t="s">
        <v>854</v>
      </c>
      <c r="I337" s="54" t="s">
        <v>2251</v>
      </c>
      <c r="J337" s="54" t="s">
        <v>2925</v>
      </c>
      <c r="K337" s="32"/>
      <c r="L337" s="32"/>
      <c r="M337" s="32"/>
      <c r="N337" s="54">
        <v>15248949</v>
      </c>
      <c r="O337" s="54" t="s">
        <v>3304</v>
      </c>
      <c r="P337" s="32"/>
      <c r="Q337" s="54" t="s">
        <v>1496</v>
      </c>
      <c r="R337" s="54" t="s">
        <v>1838</v>
      </c>
      <c r="S337" s="32"/>
      <c r="T337" s="32"/>
      <c r="U337" s="32"/>
      <c r="V337" s="32"/>
      <c r="W337" s="301" t="s">
        <v>29</v>
      </c>
      <c r="X337" s="32"/>
      <c r="Y337" s="32"/>
      <c r="Z337" s="32"/>
      <c r="AA337" s="32"/>
      <c r="AB337" s="32"/>
      <c r="AC337" s="76" t="s">
        <v>141</v>
      </c>
      <c r="AD337" s="32"/>
      <c r="AE337" s="332" t="s">
        <v>208</v>
      </c>
      <c r="AF337" s="142">
        <v>43949</v>
      </c>
      <c r="AG337" s="32"/>
      <c r="AH337" s="32"/>
      <c r="AI337" s="32"/>
      <c r="AJ337" s="32"/>
      <c r="AK337" s="32"/>
      <c r="AL337" s="32"/>
      <c r="AM337" s="54" t="s">
        <v>208</v>
      </c>
      <c r="AN337" s="332">
        <v>43964</v>
      </c>
      <c r="AO337" s="53" t="s">
        <v>63</v>
      </c>
      <c r="AP337" s="53" t="s">
        <v>56</v>
      </c>
      <c r="AQ337" s="53" t="s">
        <v>260</v>
      </c>
      <c r="AR337" s="53"/>
      <c r="AS337" s="53"/>
      <c r="AT337" s="53"/>
      <c r="AU337" s="53"/>
      <c r="AV337" s="53"/>
      <c r="AW337" s="32"/>
      <c r="AX337" s="32"/>
      <c r="AY337" s="32"/>
      <c r="AZ337" s="32">
        <f t="shared" ref="AZ337:AZ400" si="10">MONTH(AF337)</f>
        <v>4</v>
      </c>
    </row>
    <row r="338" spans="5:52" ht="19.95" customHeight="1">
      <c r="E338" s="32"/>
      <c r="F338" s="32"/>
      <c r="G338" s="32"/>
      <c r="H338" s="513" t="s">
        <v>855</v>
      </c>
      <c r="I338" s="390" t="s">
        <v>2252</v>
      </c>
      <c r="J338" s="390" t="s">
        <v>2926</v>
      </c>
      <c r="K338" s="32"/>
      <c r="L338" s="32"/>
      <c r="M338" s="32"/>
      <c r="N338" s="390">
        <v>15248951</v>
      </c>
      <c r="O338" s="54" t="s">
        <v>3304</v>
      </c>
      <c r="P338" s="32"/>
      <c r="Q338" s="390" t="s">
        <v>1497</v>
      </c>
      <c r="R338" s="390" t="s">
        <v>1838</v>
      </c>
      <c r="S338" s="32"/>
      <c r="T338" s="32"/>
      <c r="U338" s="32"/>
      <c r="V338" s="32"/>
      <c r="W338" s="301" t="s">
        <v>29</v>
      </c>
      <c r="X338" s="32"/>
      <c r="Y338" s="32"/>
      <c r="Z338" s="32"/>
      <c r="AA338" s="32"/>
      <c r="AB338" s="32"/>
      <c r="AC338" s="76" t="s">
        <v>141</v>
      </c>
      <c r="AD338" s="32"/>
      <c r="AE338" s="360" t="s">
        <v>208</v>
      </c>
      <c r="AF338" s="361">
        <v>43949</v>
      </c>
      <c r="AG338" s="32"/>
      <c r="AH338" s="32"/>
      <c r="AI338" s="32"/>
      <c r="AJ338" s="32"/>
      <c r="AK338" s="32"/>
      <c r="AL338" s="32"/>
      <c r="AM338" s="390" t="s">
        <v>208</v>
      </c>
      <c r="AN338" s="332">
        <v>43964</v>
      </c>
      <c r="AO338" s="53" t="s">
        <v>63</v>
      </c>
      <c r="AP338" s="54" t="s">
        <v>56</v>
      </c>
      <c r="AQ338" s="391"/>
      <c r="AR338" s="391"/>
      <c r="AS338" s="391"/>
      <c r="AT338" s="391"/>
      <c r="AU338" s="391"/>
      <c r="AV338" s="391"/>
      <c r="AW338" s="32"/>
      <c r="AX338" s="32"/>
      <c r="AY338" s="32"/>
      <c r="AZ338" s="32">
        <f t="shared" si="10"/>
        <v>4</v>
      </c>
    </row>
    <row r="339" spans="5:52" ht="19.95" customHeight="1">
      <c r="E339" s="32"/>
      <c r="F339" s="32"/>
      <c r="G339" s="32"/>
      <c r="H339" s="513" t="s">
        <v>856</v>
      </c>
      <c r="I339" s="390" t="s">
        <v>2253</v>
      </c>
      <c r="J339" s="390" t="s">
        <v>2927</v>
      </c>
      <c r="K339" s="32"/>
      <c r="L339" s="32"/>
      <c r="M339" s="32"/>
      <c r="N339" s="390">
        <v>15487447</v>
      </c>
      <c r="O339" s="54" t="s">
        <v>3304</v>
      </c>
      <c r="P339" s="32"/>
      <c r="Q339" s="390" t="s">
        <v>1498</v>
      </c>
      <c r="R339" s="390" t="s">
        <v>1838</v>
      </c>
      <c r="S339" s="32"/>
      <c r="T339" s="32"/>
      <c r="U339" s="32"/>
      <c r="V339" s="32"/>
      <c r="W339" s="301" t="s">
        <v>29</v>
      </c>
      <c r="X339" s="32"/>
      <c r="Y339" s="32"/>
      <c r="Z339" s="32"/>
      <c r="AA339" s="32"/>
      <c r="AB339" s="32"/>
      <c r="AC339" s="76" t="s">
        <v>141</v>
      </c>
      <c r="AD339" s="32"/>
      <c r="AE339" s="360" t="s">
        <v>208</v>
      </c>
      <c r="AF339" s="361">
        <v>43965</v>
      </c>
      <c r="AG339" s="32"/>
      <c r="AH339" s="32"/>
      <c r="AI339" s="32"/>
      <c r="AJ339" s="32"/>
      <c r="AK339" s="32"/>
      <c r="AL339" s="32"/>
      <c r="AM339" s="390" t="s">
        <v>208</v>
      </c>
      <c r="AN339" s="332">
        <v>43964</v>
      </c>
      <c r="AO339" s="54" t="s">
        <v>56</v>
      </c>
      <c r="AP339" s="54" t="s">
        <v>56</v>
      </c>
      <c r="AQ339" s="53"/>
      <c r="AR339" s="391"/>
      <c r="AS339" s="391"/>
      <c r="AT339" s="391"/>
      <c r="AU339" s="391"/>
      <c r="AV339" s="391"/>
      <c r="AW339" s="32"/>
      <c r="AX339" s="32"/>
      <c r="AY339" s="32"/>
      <c r="AZ339" s="32">
        <f t="shared" si="10"/>
        <v>5</v>
      </c>
    </row>
    <row r="340" spans="5:52" ht="19.95" customHeight="1">
      <c r="E340" s="32"/>
      <c r="F340" s="32"/>
      <c r="G340" s="32"/>
      <c r="H340" s="513" t="s">
        <v>857</v>
      </c>
      <c r="I340" s="390" t="s">
        <v>2254</v>
      </c>
      <c r="J340" s="390" t="s">
        <v>2927</v>
      </c>
      <c r="K340" s="32"/>
      <c r="L340" s="32"/>
      <c r="M340" s="32"/>
      <c r="N340" s="390">
        <v>15487447</v>
      </c>
      <c r="O340" s="54" t="s">
        <v>3304</v>
      </c>
      <c r="P340" s="32"/>
      <c r="Q340" s="390" t="s">
        <v>1498</v>
      </c>
      <c r="R340" s="390" t="s">
        <v>1838</v>
      </c>
      <c r="S340" s="32"/>
      <c r="T340" s="32"/>
      <c r="U340" s="32"/>
      <c r="V340" s="32"/>
      <c r="W340" s="301" t="s">
        <v>29</v>
      </c>
      <c r="X340" s="32"/>
      <c r="Y340" s="32"/>
      <c r="Z340" s="32"/>
      <c r="AA340" s="32"/>
      <c r="AB340" s="32"/>
      <c r="AC340" s="76" t="s">
        <v>141</v>
      </c>
      <c r="AD340" s="32"/>
      <c r="AE340" s="360" t="s">
        <v>208</v>
      </c>
      <c r="AF340" s="361">
        <v>43949</v>
      </c>
      <c r="AG340" s="32"/>
      <c r="AH340" s="32"/>
      <c r="AI340" s="32"/>
      <c r="AJ340" s="32"/>
      <c r="AK340" s="32"/>
      <c r="AL340" s="32"/>
      <c r="AM340" s="390" t="s">
        <v>208</v>
      </c>
      <c r="AN340" s="332">
        <v>43964</v>
      </c>
      <c r="AO340" s="53" t="s">
        <v>63</v>
      </c>
      <c r="AP340" s="54" t="s">
        <v>56</v>
      </c>
      <c r="AQ340" s="53" t="s">
        <v>259</v>
      </c>
      <c r="AR340" s="391"/>
      <c r="AS340" s="391"/>
      <c r="AT340" s="391"/>
      <c r="AU340" s="391"/>
      <c r="AV340" s="391"/>
      <c r="AW340" s="32"/>
      <c r="AX340" s="32"/>
      <c r="AY340" s="32"/>
      <c r="AZ340" s="32">
        <f t="shared" si="10"/>
        <v>4</v>
      </c>
    </row>
    <row r="341" spans="5:52" ht="19.95" customHeight="1">
      <c r="E341" s="32"/>
      <c r="F341" s="32"/>
      <c r="G341" s="32"/>
      <c r="H341" s="513" t="s">
        <v>858</v>
      </c>
      <c r="I341" s="54" t="s">
        <v>2255</v>
      </c>
      <c r="J341" s="54" t="s">
        <v>2928</v>
      </c>
      <c r="K341" s="32"/>
      <c r="L341" s="32"/>
      <c r="M341" s="32"/>
      <c r="N341" s="54">
        <v>15248954</v>
      </c>
      <c r="O341" s="54" t="s">
        <v>3304</v>
      </c>
      <c r="P341" s="32"/>
      <c r="Q341" s="54" t="s">
        <v>1499</v>
      </c>
      <c r="R341" s="54" t="s">
        <v>1838</v>
      </c>
      <c r="S341" s="32"/>
      <c r="T341" s="32"/>
      <c r="U341" s="32"/>
      <c r="V341" s="32"/>
      <c r="W341" s="301" t="s">
        <v>29</v>
      </c>
      <c r="X341" s="32"/>
      <c r="Y341" s="32"/>
      <c r="Z341" s="32"/>
      <c r="AA341" s="32"/>
      <c r="AB341" s="32"/>
      <c r="AC341" s="76" t="s">
        <v>141</v>
      </c>
      <c r="AD341" s="32"/>
      <c r="AE341" s="332" t="s">
        <v>208</v>
      </c>
      <c r="AF341" s="142">
        <v>43949</v>
      </c>
      <c r="AG341" s="32"/>
      <c r="AH341" s="32"/>
      <c r="AI341" s="32"/>
      <c r="AJ341" s="32"/>
      <c r="AK341" s="32"/>
      <c r="AL341" s="32"/>
      <c r="AM341" s="54" t="s">
        <v>208</v>
      </c>
      <c r="AN341" s="332">
        <v>43964</v>
      </c>
      <c r="AO341" s="53" t="s">
        <v>63</v>
      </c>
      <c r="AP341" s="54" t="s">
        <v>56</v>
      </c>
      <c r="AQ341" s="53"/>
      <c r="AR341" s="53"/>
      <c r="AS341" s="53"/>
      <c r="AT341" s="53"/>
      <c r="AU341" s="53"/>
      <c r="AV341" s="53"/>
      <c r="AW341" s="32"/>
      <c r="AX341" s="32"/>
      <c r="AY341" s="32"/>
      <c r="AZ341" s="32">
        <f t="shared" si="10"/>
        <v>4</v>
      </c>
    </row>
    <row r="342" spans="5:52" ht="19.95" customHeight="1">
      <c r="E342" s="32"/>
      <c r="F342" s="32"/>
      <c r="G342" s="32"/>
      <c r="H342" s="513" t="s">
        <v>859</v>
      </c>
      <c r="I342" s="54" t="s">
        <v>2256</v>
      </c>
      <c r="J342" s="54" t="s">
        <v>2929</v>
      </c>
      <c r="K342" s="32"/>
      <c r="L342" s="32"/>
      <c r="M342" s="32"/>
      <c r="N342" s="54">
        <v>15248955</v>
      </c>
      <c r="O342" s="54" t="s">
        <v>3304</v>
      </c>
      <c r="P342" s="32"/>
      <c r="Q342" s="54" t="s">
        <v>1500</v>
      </c>
      <c r="R342" s="54" t="s">
        <v>1838</v>
      </c>
      <c r="S342" s="32"/>
      <c r="T342" s="32"/>
      <c r="U342" s="32"/>
      <c r="V342" s="32"/>
      <c r="W342" s="301" t="s">
        <v>29</v>
      </c>
      <c r="X342" s="32"/>
      <c r="Y342" s="32"/>
      <c r="Z342" s="32"/>
      <c r="AA342" s="32"/>
      <c r="AB342" s="32"/>
      <c r="AC342" s="76" t="s">
        <v>141</v>
      </c>
      <c r="AD342" s="32"/>
      <c r="AE342" s="332" t="s">
        <v>208</v>
      </c>
      <c r="AF342" s="142">
        <v>43949</v>
      </c>
      <c r="AG342" s="32"/>
      <c r="AH342" s="32"/>
      <c r="AI342" s="32"/>
      <c r="AJ342" s="32"/>
      <c r="AK342" s="32"/>
      <c r="AL342" s="32"/>
      <c r="AM342" s="54" t="s">
        <v>208</v>
      </c>
      <c r="AN342" s="332">
        <v>43964</v>
      </c>
      <c r="AO342" s="53" t="s">
        <v>63</v>
      </c>
      <c r="AP342" s="54" t="s">
        <v>56</v>
      </c>
      <c r="AQ342" s="53"/>
      <c r="AR342" s="53"/>
      <c r="AS342" s="53"/>
      <c r="AT342" s="53"/>
      <c r="AU342" s="53"/>
      <c r="AV342" s="53"/>
      <c r="AW342" s="32"/>
      <c r="AX342" s="32"/>
      <c r="AY342" s="32"/>
      <c r="AZ342" s="32">
        <f t="shared" si="10"/>
        <v>4</v>
      </c>
    </row>
    <row r="343" spans="5:52" ht="19.95" customHeight="1">
      <c r="E343" s="32"/>
      <c r="F343" s="32"/>
      <c r="G343" s="32"/>
      <c r="H343" s="513" t="s">
        <v>860</v>
      </c>
      <c r="I343" s="54" t="s">
        <v>2257</v>
      </c>
      <c r="J343" s="54" t="s">
        <v>2930</v>
      </c>
      <c r="K343" s="32"/>
      <c r="L343" s="32"/>
      <c r="M343" s="32"/>
      <c r="N343" s="54">
        <v>15487448</v>
      </c>
      <c r="O343" s="54" t="s">
        <v>3304</v>
      </c>
      <c r="P343" s="32"/>
      <c r="Q343" s="54" t="s">
        <v>1501</v>
      </c>
      <c r="R343" s="54" t="s">
        <v>1838</v>
      </c>
      <c r="S343" s="32"/>
      <c r="T343" s="32"/>
      <c r="U343" s="32"/>
      <c r="V343" s="32"/>
      <c r="W343" s="301" t="s">
        <v>29</v>
      </c>
      <c r="X343" s="32"/>
      <c r="Y343" s="32"/>
      <c r="Z343" s="32"/>
      <c r="AA343" s="32"/>
      <c r="AB343" s="32"/>
      <c r="AC343" s="76" t="s">
        <v>141</v>
      </c>
      <c r="AD343" s="32"/>
      <c r="AE343" s="332" t="s">
        <v>208</v>
      </c>
      <c r="AF343" s="142">
        <v>43949</v>
      </c>
      <c r="AG343" s="32"/>
      <c r="AH343" s="32"/>
      <c r="AI343" s="32"/>
      <c r="AJ343" s="32"/>
      <c r="AK343" s="32"/>
      <c r="AL343" s="32"/>
      <c r="AM343" s="54" t="s">
        <v>208</v>
      </c>
      <c r="AN343" s="332">
        <v>43964</v>
      </c>
      <c r="AO343" s="53" t="s">
        <v>63</v>
      </c>
      <c r="AP343" s="54" t="s">
        <v>56</v>
      </c>
      <c r="AQ343" s="53"/>
      <c r="AR343" s="53"/>
      <c r="AS343" s="53"/>
      <c r="AT343" s="53"/>
      <c r="AU343" s="53"/>
      <c r="AV343" s="53"/>
      <c r="AW343" s="32"/>
      <c r="AX343" s="32"/>
      <c r="AY343" s="32"/>
      <c r="AZ343" s="32">
        <f t="shared" si="10"/>
        <v>4</v>
      </c>
    </row>
    <row r="344" spans="5:52" ht="19.95" customHeight="1">
      <c r="E344" s="32"/>
      <c r="F344" s="32"/>
      <c r="G344" s="32"/>
      <c r="H344" s="513" t="s">
        <v>861</v>
      </c>
      <c r="I344" s="309" t="s">
        <v>2258</v>
      </c>
      <c r="J344" s="309" t="s">
        <v>2931</v>
      </c>
      <c r="K344" s="32"/>
      <c r="L344" s="32"/>
      <c r="M344" s="32"/>
      <c r="N344" s="309">
        <v>15487449</v>
      </c>
      <c r="O344" s="54" t="s">
        <v>3304</v>
      </c>
      <c r="P344" s="32"/>
      <c r="Q344" s="309" t="s">
        <v>1502</v>
      </c>
      <c r="R344" s="309" t="s">
        <v>1857</v>
      </c>
      <c r="S344" s="32"/>
      <c r="T344" s="32"/>
      <c r="U344" s="32"/>
      <c r="V344" s="32"/>
      <c r="W344" s="301" t="s">
        <v>29</v>
      </c>
      <c r="X344" s="32"/>
      <c r="Y344" s="32"/>
      <c r="Z344" s="32"/>
      <c r="AA344" s="32"/>
      <c r="AB344" s="32"/>
      <c r="AC344" s="76" t="s">
        <v>141</v>
      </c>
      <c r="AD344" s="32"/>
      <c r="AE344" s="362" t="s">
        <v>208</v>
      </c>
      <c r="AF344" s="363">
        <v>43965</v>
      </c>
      <c r="AG344" s="32"/>
      <c r="AH344" s="32"/>
      <c r="AI344" s="32"/>
      <c r="AJ344" s="32"/>
      <c r="AK344" s="32"/>
      <c r="AL344" s="32"/>
      <c r="AM344" s="309" t="s">
        <v>208</v>
      </c>
      <c r="AN344" s="362">
        <v>43965</v>
      </c>
      <c r="AO344" s="309" t="s">
        <v>56</v>
      </c>
      <c r="AP344" s="54" t="s">
        <v>56</v>
      </c>
      <c r="AQ344" s="308"/>
      <c r="AR344" s="308" t="s">
        <v>195</v>
      </c>
      <c r="AS344" s="363">
        <v>43966</v>
      </c>
      <c r="AT344" s="308" t="s">
        <v>63</v>
      </c>
      <c r="AU344" s="308"/>
      <c r="AV344" s="308" t="s">
        <v>261</v>
      </c>
      <c r="AW344" s="32"/>
      <c r="AX344" s="32"/>
      <c r="AY344" s="32"/>
      <c r="AZ344" s="32">
        <f t="shared" si="10"/>
        <v>5</v>
      </c>
    </row>
    <row r="345" spans="5:52" ht="19.95" customHeight="1">
      <c r="E345" s="32"/>
      <c r="F345" s="32"/>
      <c r="G345" s="32"/>
      <c r="H345" s="513" t="s">
        <v>862</v>
      </c>
      <c r="I345" s="309" t="s">
        <v>2259</v>
      </c>
      <c r="J345" s="309" t="s">
        <v>2931</v>
      </c>
      <c r="K345" s="32"/>
      <c r="L345" s="32"/>
      <c r="M345" s="32"/>
      <c r="N345" s="309">
        <v>15487449</v>
      </c>
      <c r="O345" s="54" t="s">
        <v>3304</v>
      </c>
      <c r="P345" s="32"/>
      <c r="Q345" s="309" t="s">
        <v>1502</v>
      </c>
      <c r="R345" s="309" t="s">
        <v>1857</v>
      </c>
      <c r="S345" s="32"/>
      <c r="T345" s="32"/>
      <c r="U345" s="32"/>
      <c r="V345" s="32"/>
      <c r="W345" s="301" t="s">
        <v>29</v>
      </c>
      <c r="X345" s="32"/>
      <c r="Y345" s="32"/>
      <c r="Z345" s="32"/>
      <c r="AA345" s="32"/>
      <c r="AB345" s="32"/>
      <c r="AC345" s="76" t="s">
        <v>141</v>
      </c>
      <c r="AD345" s="32"/>
      <c r="AE345" s="362" t="s">
        <v>208</v>
      </c>
      <c r="AF345" s="363">
        <v>43965</v>
      </c>
      <c r="AG345" s="32"/>
      <c r="AH345" s="32"/>
      <c r="AI345" s="32"/>
      <c r="AJ345" s="32"/>
      <c r="AK345" s="32"/>
      <c r="AL345" s="32"/>
      <c r="AM345" s="309" t="s">
        <v>208</v>
      </c>
      <c r="AN345" s="362">
        <v>43965</v>
      </c>
      <c r="AO345" s="309" t="s">
        <v>56</v>
      </c>
      <c r="AP345" s="54" t="s">
        <v>56</v>
      </c>
      <c r="AQ345" s="308"/>
      <c r="AR345" s="308" t="s">
        <v>195</v>
      </c>
      <c r="AS345" s="363">
        <v>43966</v>
      </c>
      <c r="AT345" s="308" t="s">
        <v>63</v>
      </c>
      <c r="AU345" s="308"/>
      <c r="AV345" s="308" t="s">
        <v>261</v>
      </c>
      <c r="AW345" s="32"/>
      <c r="AX345" s="32"/>
      <c r="AY345" s="32"/>
      <c r="AZ345" s="32">
        <f t="shared" si="10"/>
        <v>5</v>
      </c>
    </row>
    <row r="346" spans="5:52" ht="19.95" customHeight="1">
      <c r="E346" s="32"/>
      <c r="F346" s="32"/>
      <c r="G346" s="32"/>
      <c r="H346" s="513" t="s">
        <v>863</v>
      </c>
      <c r="I346" s="309" t="s">
        <v>2260</v>
      </c>
      <c r="J346" s="309" t="s">
        <v>2931</v>
      </c>
      <c r="K346" s="32"/>
      <c r="L346" s="32"/>
      <c r="M346" s="32"/>
      <c r="N346" s="309">
        <v>15487449</v>
      </c>
      <c r="O346" s="54" t="s">
        <v>3304</v>
      </c>
      <c r="P346" s="32"/>
      <c r="Q346" s="309" t="s">
        <v>1502</v>
      </c>
      <c r="R346" s="309" t="s">
        <v>1857</v>
      </c>
      <c r="S346" s="32"/>
      <c r="T346" s="32"/>
      <c r="U346" s="32"/>
      <c r="V346" s="32"/>
      <c r="W346" s="301" t="s">
        <v>29</v>
      </c>
      <c r="X346" s="32"/>
      <c r="Y346" s="32"/>
      <c r="Z346" s="32"/>
      <c r="AA346" s="32"/>
      <c r="AB346" s="32"/>
      <c r="AC346" s="76" t="s">
        <v>141</v>
      </c>
      <c r="AD346" s="32"/>
      <c r="AE346" s="362" t="s">
        <v>208</v>
      </c>
      <c r="AF346" s="363">
        <v>43965</v>
      </c>
      <c r="AG346" s="32"/>
      <c r="AH346" s="32"/>
      <c r="AI346" s="32"/>
      <c r="AJ346" s="32"/>
      <c r="AK346" s="32"/>
      <c r="AL346" s="32"/>
      <c r="AM346" s="309" t="s">
        <v>208</v>
      </c>
      <c r="AN346" s="362">
        <v>43965</v>
      </c>
      <c r="AO346" s="309" t="s">
        <v>56</v>
      </c>
      <c r="AP346" s="54" t="s">
        <v>56</v>
      </c>
      <c r="AQ346" s="308"/>
      <c r="AR346" s="308" t="s">
        <v>195</v>
      </c>
      <c r="AS346" s="363">
        <v>43966</v>
      </c>
      <c r="AT346" s="308" t="s">
        <v>63</v>
      </c>
      <c r="AU346" s="308"/>
      <c r="AV346" s="308" t="s">
        <v>261</v>
      </c>
      <c r="AW346" s="32"/>
      <c r="AX346" s="32"/>
      <c r="AY346" s="32"/>
      <c r="AZ346" s="32">
        <f t="shared" si="10"/>
        <v>5</v>
      </c>
    </row>
    <row r="347" spans="5:52" ht="19.95" customHeight="1">
      <c r="E347" s="32"/>
      <c r="F347" s="32"/>
      <c r="G347" s="32"/>
      <c r="H347" s="513" t="s">
        <v>864</v>
      </c>
      <c r="I347" s="309" t="s">
        <v>2261</v>
      </c>
      <c r="J347" s="309" t="s">
        <v>2931</v>
      </c>
      <c r="K347" s="32"/>
      <c r="L347" s="32"/>
      <c r="M347" s="32"/>
      <c r="N347" s="309">
        <v>15487449</v>
      </c>
      <c r="O347" s="54" t="s">
        <v>3304</v>
      </c>
      <c r="P347" s="32"/>
      <c r="Q347" s="309" t="s">
        <v>1502</v>
      </c>
      <c r="R347" s="309" t="s">
        <v>1857</v>
      </c>
      <c r="S347" s="32"/>
      <c r="T347" s="32"/>
      <c r="U347" s="32"/>
      <c r="V347" s="32"/>
      <c r="W347" s="301" t="s">
        <v>29</v>
      </c>
      <c r="X347" s="32"/>
      <c r="Y347" s="32"/>
      <c r="Z347" s="32"/>
      <c r="AA347" s="32"/>
      <c r="AB347" s="32"/>
      <c r="AC347" s="76" t="s">
        <v>141</v>
      </c>
      <c r="AD347" s="32"/>
      <c r="AE347" s="362" t="s">
        <v>208</v>
      </c>
      <c r="AF347" s="363">
        <v>43949</v>
      </c>
      <c r="AG347" s="32"/>
      <c r="AH347" s="32"/>
      <c r="AI347" s="32"/>
      <c r="AJ347" s="32"/>
      <c r="AK347" s="32"/>
      <c r="AL347" s="32"/>
      <c r="AM347" s="309" t="s">
        <v>208</v>
      </c>
      <c r="AN347" s="362">
        <v>43964</v>
      </c>
      <c r="AO347" s="308" t="s">
        <v>63</v>
      </c>
      <c r="AP347" s="309" t="s">
        <v>56</v>
      </c>
      <c r="AQ347" s="308" t="s">
        <v>262</v>
      </c>
      <c r="AR347" s="308" t="s">
        <v>195</v>
      </c>
      <c r="AS347" s="363">
        <v>43966</v>
      </c>
      <c r="AT347" s="308" t="s">
        <v>63</v>
      </c>
      <c r="AU347" s="308"/>
      <c r="AV347" s="308" t="s">
        <v>261</v>
      </c>
      <c r="AW347" s="32"/>
      <c r="AX347" s="32"/>
      <c r="AY347" s="32"/>
      <c r="AZ347" s="32">
        <f t="shared" si="10"/>
        <v>4</v>
      </c>
    </row>
    <row r="348" spans="5:52" ht="19.95" customHeight="1">
      <c r="E348" s="32"/>
      <c r="F348" s="32"/>
      <c r="G348" s="32"/>
      <c r="H348" s="513" t="s">
        <v>865</v>
      </c>
      <c r="I348" s="54" t="s">
        <v>2262</v>
      </c>
      <c r="J348" s="54" t="s">
        <v>2932</v>
      </c>
      <c r="K348" s="32"/>
      <c r="L348" s="32"/>
      <c r="M348" s="32"/>
      <c r="N348" s="54">
        <v>15248956</v>
      </c>
      <c r="O348" s="54" t="s">
        <v>3304</v>
      </c>
      <c r="P348" s="32"/>
      <c r="Q348" s="54" t="s">
        <v>1503</v>
      </c>
      <c r="R348" s="54" t="s">
        <v>1857</v>
      </c>
      <c r="S348" s="32"/>
      <c r="T348" s="32"/>
      <c r="U348" s="32"/>
      <c r="V348" s="32"/>
      <c r="W348" s="301" t="s">
        <v>29</v>
      </c>
      <c r="X348" s="32"/>
      <c r="Y348" s="32"/>
      <c r="Z348" s="32"/>
      <c r="AA348" s="32"/>
      <c r="AB348" s="32"/>
      <c r="AC348" s="76" t="s">
        <v>141</v>
      </c>
      <c r="AD348" s="32"/>
      <c r="AE348" s="332" t="s">
        <v>208</v>
      </c>
      <c r="AF348" s="142">
        <v>43949</v>
      </c>
      <c r="AG348" s="32"/>
      <c r="AH348" s="32"/>
      <c r="AI348" s="32"/>
      <c r="AJ348" s="32"/>
      <c r="AK348" s="32"/>
      <c r="AL348" s="32"/>
      <c r="AM348" s="54" t="s">
        <v>208</v>
      </c>
      <c r="AN348" s="332">
        <v>43964</v>
      </c>
      <c r="AO348" s="53" t="s">
        <v>63</v>
      </c>
      <c r="AP348" s="54" t="s">
        <v>56</v>
      </c>
      <c r="AQ348" s="53"/>
      <c r="AR348" s="53"/>
      <c r="AS348" s="53"/>
      <c r="AT348" s="53"/>
      <c r="AU348" s="53"/>
      <c r="AV348" s="53"/>
      <c r="AW348" s="32"/>
      <c r="AX348" s="32"/>
      <c r="AY348" s="32"/>
      <c r="AZ348" s="32">
        <f t="shared" si="10"/>
        <v>4</v>
      </c>
    </row>
    <row r="349" spans="5:52" ht="19.95" customHeight="1">
      <c r="E349" s="32"/>
      <c r="F349" s="32"/>
      <c r="G349" s="32"/>
      <c r="H349" s="513" t="s">
        <v>866</v>
      </c>
      <c r="I349" s="54" t="s">
        <v>2263</v>
      </c>
      <c r="J349" s="54" t="s">
        <v>2933</v>
      </c>
      <c r="K349" s="32"/>
      <c r="L349" s="32"/>
      <c r="M349" s="32"/>
      <c r="N349" s="54">
        <v>15248957</v>
      </c>
      <c r="O349" s="54" t="s">
        <v>3304</v>
      </c>
      <c r="P349" s="32"/>
      <c r="Q349" s="54" t="s">
        <v>1504</v>
      </c>
      <c r="R349" s="54" t="s">
        <v>1857</v>
      </c>
      <c r="S349" s="32"/>
      <c r="T349" s="32"/>
      <c r="U349" s="32"/>
      <c r="V349" s="32"/>
      <c r="W349" s="301" t="s">
        <v>29</v>
      </c>
      <c r="X349" s="32"/>
      <c r="Y349" s="32"/>
      <c r="Z349" s="32"/>
      <c r="AA349" s="32"/>
      <c r="AB349" s="32"/>
      <c r="AC349" s="76" t="s">
        <v>141</v>
      </c>
      <c r="AD349" s="32"/>
      <c r="AE349" s="332" t="s">
        <v>208</v>
      </c>
      <c r="AF349" s="142">
        <v>43949</v>
      </c>
      <c r="AG349" s="32"/>
      <c r="AH349" s="32"/>
      <c r="AI349" s="32"/>
      <c r="AJ349" s="32"/>
      <c r="AK349" s="32"/>
      <c r="AL349" s="32"/>
      <c r="AM349" s="54" t="s">
        <v>208</v>
      </c>
      <c r="AN349" s="332">
        <v>43964</v>
      </c>
      <c r="AO349" s="53" t="s">
        <v>63</v>
      </c>
      <c r="AP349" s="54" t="s">
        <v>56</v>
      </c>
      <c r="AQ349" s="53"/>
      <c r="AR349" s="53"/>
      <c r="AS349" s="53"/>
      <c r="AT349" s="53"/>
      <c r="AU349" s="53"/>
      <c r="AV349" s="53"/>
      <c r="AW349" s="32"/>
      <c r="AX349" s="32"/>
      <c r="AY349" s="32"/>
      <c r="AZ349" s="32">
        <f t="shared" si="10"/>
        <v>4</v>
      </c>
    </row>
    <row r="350" spans="5:52" ht="19.95" customHeight="1">
      <c r="E350" s="32"/>
      <c r="F350" s="32"/>
      <c r="G350" s="32"/>
      <c r="H350" s="513" t="s">
        <v>867</v>
      </c>
      <c r="I350" s="54" t="s">
        <v>2264</v>
      </c>
      <c r="J350" s="54" t="s">
        <v>2934</v>
      </c>
      <c r="K350" s="32"/>
      <c r="L350" s="32"/>
      <c r="M350" s="32"/>
      <c r="N350" s="54">
        <v>15248958</v>
      </c>
      <c r="O350" s="54" t="s">
        <v>3304</v>
      </c>
      <c r="P350" s="32"/>
      <c r="Q350" s="54" t="s">
        <v>1505</v>
      </c>
      <c r="R350" s="54" t="s">
        <v>1857</v>
      </c>
      <c r="S350" s="32"/>
      <c r="T350" s="32"/>
      <c r="U350" s="32"/>
      <c r="V350" s="32"/>
      <c r="W350" s="301" t="s">
        <v>29</v>
      </c>
      <c r="X350" s="32"/>
      <c r="Y350" s="32"/>
      <c r="Z350" s="32"/>
      <c r="AA350" s="32"/>
      <c r="AB350" s="32"/>
      <c r="AC350" s="76" t="s">
        <v>141</v>
      </c>
      <c r="AD350" s="32"/>
      <c r="AE350" s="332" t="s">
        <v>208</v>
      </c>
      <c r="AF350" s="142">
        <v>43950</v>
      </c>
      <c r="AG350" s="32"/>
      <c r="AH350" s="32"/>
      <c r="AI350" s="32"/>
      <c r="AJ350" s="32"/>
      <c r="AK350" s="32"/>
      <c r="AL350" s="32"/>
      <c r="AM350" s="54" t="s">
        <v>208</v>
      </c>
      <c r="AN350" s="332">
        <v>43964</v>
      </c>
      <c r="AO350" s="53" t="s">
        <v>63</v>
      </c>
      <c r="AP350" s="54" t="s">
        <v>56</v>
      </c>
      <c r="AQ350" s="53"/>
      <c r="AR350" s="53"/>
      <c r="AS350" s="53"/>
      <c r="AT350" s="53"/>
      <c r="AU350" s="53"/>
      <c r="AV350" s="53"/>
      <c r="AW350" s="32"/>
      <c r="AX350" s="32"/>
      <c r="AY350" s="32"/>
      <c r="AZ350" s="32">
        <f t="shared" si="10"/>
        <v>4</v>
      </c>
    </row>
    <row r="351" spans="5:52" ht="19.95" customHeight="1">
      <c r="E351" s="32"/>
      <c r="F351" s="32"/>
      <c r="G351" s="32"/>
      <c r="H351" s="513" t="s">
        <v>868</v>
      </c>
      <c r="I351" s="54" t="s">
        <v>2265</v>
      </c>
      <c r="J351" s="54" t="s">
        <v>2935</v>
      </c>
      <c r="K351" s="32"/>
      <c r="L351" s="32"/>
      <c r="M351" s="32"/>
      <c r="N351" s="54">
        <v>15248959</v>
      </c>
      <c r="O351" s="54" t="s">
        <v>3304</v>
      </c>
      <c r="P351" s="32"/>
      <c r="Q351" s="54" t="s">
        <v>1506</v>
      </c>
      <c r="R351" s="54" t="s">
        <v>1857</v>
      </c>
      <c r="S351" s="32"/>
      <c r="T351" s="32"/>
      <c r="U351" s="32"/>
      <c r="V351" s="32"/>
      <c r="W351" s="301" t="s">
        <v>29</v>
      </c>
      <c r="X351" s="32"/>
      <c r="Y351" s="32"/>
      <c r="Z351" s="32"/>
      <c r="AA351" s="32"/>
      <c r="AB351" s="32"/>
      <c r="AC351" s="76" t="s">
        <v>141</v>
      </c>
      <c r="AD351" s="32"/>
      <c r="AE351" s="332" t="s">
        <v>208</v>
      </c>
      <c r="AF351" s="142">
        <v>43950</v>
      </c>
      <c r="AG351" s="32"/>
      <c r="AH351" s="32"/>
      <c r="AI351" s="32"/>
      <c r="AJ351" s="32"/>
      <c r="AK351" s="32"/>
      <c r="AL351" s="32"/>
      <c r="AM351" s="54" t="s">
        <v>208</v>
      </c>
      <c r="AN351" s="332">
        <v>43964</v>
      </c>
      <c r="AO351" s="53" t="s">
        <v>63</v>
      </c>
      <c r="AP351" s="54" t="s">
        <v>56</v>
      </c>
      <c r="AQ351" s="53"/>
      <c r="AR351" s="308" t="s">
        <v>195</v>
      </c>
      <c r="AS351" s="363">
        <v>43966</v>
      </c>
      <c r="AT351" s="308" t="s">
        <v>63</v>
      </c>
      <c r="AU351" s="308"/>
      <c r="AV351" s="308" t="s">
        <v>261</v>
      </c>
      <c r="AW351" s="32"/>
      <c r="AX351" s="32"/>
      <c r="AY351" s="32"/>
      <c r="AZ351" s="32">
        <f t="shared" si="10"/>
        <v>4</v>
      </c>
    </row>
    <row r="352" spans="5:52" ht="19.95" customHeight="1">
      <c r="E352" s="32"/>
      <c r="F352" s="32"/>
      <c r="G352" s="32"/>
      <c r="H352" s="513" t="s">
        <v>869</v>
      </c>
      <c r="I352" s="390" t="s">
        <v>2266</v>
      </c>
      <c r="J352" s="390" t="s">
        <v>2936</v>
      </c>
      <c r="K352" s="32"/>
      <c r="L352" s="32"/>
      <c r="M352" s="32"/>
      <c r="N352" s="390">
        <v>15248960</v>
      </c>
      <c r="O352" s="54" t="s">
        <v>3304</v>
      </c>
      <c r="P352" s="32"/>
      <c r="Q352" s="390" t="s">
        <v>1507</v>
      </c>
      <c r="R352" s="390" t="s">
        <v>1857</v>
      </c>
      <c r="S352" s="32"/>
      <c r="T352" s="32"/>
      <c r="U352" s="32"/>
      <c r="V352" s="32"/>
      <c r="W352" s="301" t="s">
        <v>29</v>
      </c>
      <c r="X352" s="32"/>
      <c r="Y352" s="32"/>
      <c r="Z352" s="32"/>
      <c r="AA352" s="32"/>
      <c r="AB352" s="32"/>
      <c r="AC352" s="76" t="s">
        <v>141</v>
      </c>
      <c r="AD352" s="32"/>
      <c r="AE352" s="360" t="s">
        <v>208</v>
      </c>
      <c r="AF352" s="361">
        <v>43950</v>
      </c>
      <c r="AG352" s="32"/>
      <c r="AH352" s="32"/>
      <c r="AI352" s="32"/>
      <c r="AJ352" s="32"/>
      <c r="AK352" s="32"/>
      <c r="AL352" s="32"/>
      <c r="AM352" s="390" t="s">
        <v>208</v>
      </c>
      <c r="AN352" s="332">
        <v>43964</v>
      </c>
      <c r="AO352" s="53" t="s">
        <v>63</v>
      </c>
      <c r="AP352" s="54" t="s">
        <v>56</v>
      </c>
      <c r="AQ352" s="391"/>
      <c r="AR352" s="391"/>
      <c r="AS352" s="391"/>
      <c r="AT352" s="391"/>
      <c r="AU352" s="391"/>
      <c r="AV352" s="391"/>
      <c r="AW352" s="32"/>
      <c r="AX352" s="32"/>
      <c r="AY352" s="32"/>
      <c r="AZ352" s="32">
        <f t="shared" si="10"/>
        <v>4</v>
      </c>
    </row>
    <row r="353" spans="5:52" ht="19.95" customHeight="1">
      <c r="E353" s="32"/>
      <c r="F353" s="32"/>
      <c r="G353" s="32"/>
      <c r="H353" s="513" t="s">
        <v>870</v>
      </c>
      <c r="I353" s="54" t="s">
        <v>2267</v>
      </c>
      <c r="J353" s="54" t="s">
        <v>2937</v>
      </c>
      <c r="K353" s="32"/>
      <c r="L353" s="32"/>
      <c r="M353" s="32"/>
      <c r="N353" s="54">
        <v>15248961</v>
      </c>
      <c r="O353" s="54" t="s">
        <v>3304</v>
      </c>
      <c r="P353" s="32"/>
      <c r="Q353" s="54" t="s">
        <v>1508</v>
      </c>
      <c r="R353" s="54" t="s">
        <v>1857</v>
      </c>
      <c r="S353" s="32"/>
      <c r="T353" s="32"/>
      <c r="U353" s="32"/>
      <c r="V353" s="32"/>
      <c r="W353" s="301" t="s">
        <v>29</v>
      </c>
      <c r="X353" s="32"/>
      <c r="Y353" s="32"/>
      <c r="Z353" s="32"/>
      <c r="AA353" s="32"/>
      <c r="AB353" s="32"/>
      <c r="AC353" s="76" t="s">
        <v>141</v>
      </c>
      <c r="AD353" s="32"/>
      <c r="AE353" s="332" t="s">
        <v>208</v>
      </c>
      <c r="AF353" s="142">
        <v>43950</v>
      </c>
      <c r="AG353" s="32"/>
      <c r="AH353" s="32"/>
      <c r="AI353" s="32"/>
      <c r="AJ353" s="32"/>
      <c r="AK353" s="32"/>
      <c r="AL353" s="32"/>
      <c r="AM353" s="54" t="s">
        <v>208</v>
      </c>
      <c r="AN353" s="332">
        <v>43964</v>
      </c>
      <c r="AO353" s="53" t="s">
        <v>63</v>
      </c>
      <c r="AP353" s="54" t="s">
        <v>56</v>
      </c>
      <c r="AQ353" s="53"/>
      <c r="AR353" s="53"/>
      <c r="AS353" s="53"/>
      <c r="AT353" s="53"/>
      <c r="AU353" s="53"/>
      <c r="AV353" s="53"/>
      <c r="AW353" s="32"/>
      <c r="AX353" s="32"/>
      <c r="AY353" s="32"/>
      <c r="AZ353" s="32">
        <f t="shared" si="10"/>
        <v>4</v>
      </c>
    </row>
    <row r="354" spans="5:52" ht="19.95" customHeight="1">
      <c r="E354" s="32"/>
      <c r="F354" s="32"/>
      <c r="G354" s="32"/>
      <c r="H354" s="513" t="s">
        <v>871</v>
      </c>
      <c r="I354" s="54" t="s">
        <v>2268</v>
      </c>
      <c r="J354" s="54" t="s">
        <v>2938</v>
      </c>
      <c r="K354" s="32"/>
      <c r="L354" s="32"/>
      <c r="M354" s="32"/>
      <c r="N354" s="54">
        <v>15248962</v>
      </c>
      <c r="O354" s="54" t="s">
        <v>3304</v>
      </c>
      <c r="P354" s="32"/>
      <c r="Q354" s="54" t="s">
        <v>1509</v>
      </c>
      <c r="R354" s="54" t="s">
        <v>1857</v>
      </c>
      <c r="S354" s="32"/>
      <c r="T354" s="32"/>
      <c r="U354" s="32"/>
      <c r="V354" s="32"/>
      <c r="W354" s="301" t="s">
        <v>29</v>
      </c>
      <c r="X354" s="32"/>
      <c r="Y354" s="32"/>
      <c r="Z354" s="32"/>
      <c r="AA354" s="32"/>
      <c r="AB354" s="32"/>
      <c r="AC354" s="76" t="s">
        <v>141</v>
      </c>
      <c r="AD354" s="32"/>
      <c r="AE354" s="332" t="s">
        <v>208</v>
      </c>
      <c r="AF354" s="142">
        <v>43950</v>
      </c>
      <c r="AG354" s="32"/>
      <c r="AH354" s="32"/>
      <c r="AI354" s="32"/>
      <c r="AJ354" s="32"/>
      <c r="AK354" s="32"/>
      <c r="AL354" s="32"/>
      <c r="AM354" s="54" t="s">
        <v>208</v>
      </c>
      <c r="AN354" s="332">
        <v>43964</v>
      </c>
      <c r="AO354" s="53" t="s">
        <v>63</v>
      </c>
      <c r="AP354" s="54" t="s">
        <v>56</v>
      </c>
      <c r="AQ354" s="53"/>
      <c r="AR354" s="53"/>
      <c r="AS354" s="53"/>
      <c r="AT354" s="53"/>
      <c r="AU354" s="53"/>
      <c r="AV354" s="53"/>
      <c r="AW354" s="32"/>
      <c r="AX354" s="32"/>
      <c r="AY354" s="32"/>
      <c r="AZ354" s="32">
        <f t="shared" si="10"/>
        <v>4</v>
      </c>
    </row>
    <row r="355" spans="5:52" ht="19.95" customHeight="1">
      <c r="E355" s="32"/>
      <c r="F355" s="32"/>
      <c r="G355" s="32"/>
      <c r="H355" s="513" t="s">
        <v>872</v>
      </c>
      <c r="I355" s="54" t="s">
        <v>2269</v>
      </c>
      <c r="J355" s="54" t="s">
        <v>2939</v>
      </c>
      <c r="K355" s="32"/>
      <c r="L355" s="32"/>
      <c r="M355" s="32"/>
      <c r="N355" s="54">
        <v>15248963</v>
      </c>
      <c r="O355" s="54" t="s">
        <v>3304</v>
      </c>
      <c r="P355" s="32"/>
      <c r="Q355" s="54" t="s">
        <v>1510</v>
      </c>
      <c r="R355" s="54" t="s">
        <v>1857</v>
      </c>
      <c r="S355" s="32"/>
      <c r="T355" s="32"/>
      <c r="U355" s="32"/>
      <c r="V355" s="32"/>
      <c r="W355" s="301" t="s">
        <v>29</v>
      </c>
      <c r="X355" s="32"/>
      <c r="Y355" s="32"/>
      <c r="Z355" s="32"/>
      <c r="AA355" s="32"/>
      <c r="AB355" s="32"/>
      <c r="AC355" s="76" t="s">
        <v>141</v>
      </c>
      <c r="AD355" s="32"/>
      <c r="AE355" s="332" t="s">
        <v>208</v>
      </c>
      <c r="AF355" s="142">
        <v>43950</v>
      </c>
      <c r="AG355" s="32"/>
      <c r="AH355" s="32"/>
      <c r="AI355" s="32"/>
      <c r="AJ355" s="32"/>
      <c r="AK355" s="32"/>
      <c r="AL355" s="32"/>
      <c r="AM355" s="54" t="s">
        <v>208</v>
      </c>
      <c r="AN355" s="332">
        <v>43964</v>
      </c>
      <c r="AO355" s="53" t="s">
        <v>63</v>
      </c>
      <c r="AP355" s="54" t="s">
        <v>56</v>
      </c>
      <c r="AQ355" s="53"/>
      <c r="AR355" s="53"/>
      <c r="AS355" s="53"/>
      <c r="AT355" s="53"/>
      <c r="AU355" s="53"/>
      <c r="AV355" s="53"/>
      <c r="AW355" s="32"/>
      <c r="AX355" s="32"/>
      <c r="AY355" s="32"/>
      <c r="AZ355" s="32">
        <f t="shared" si="10"/>
        <v>4</v>
      </c>
    </row>
    <row r="356" spans="5:52" ht="19.95" customHeight="1">
      <c r="E356" s="32"/>
      <c r="F356" s="32"/>
      <c r="G356" s="32"/>
      <c r="H356" s="513" t="s">
        <v>873</v>
      </c>
      <c r="I356" s="54" t="s">
        <v>2270</v>
      </c>
      <c r="J356" s="54" t="s">
        <v>2940</v>
      </c>
      <c r="K356" s="32"/>
      <c r="L356" s="32"/>
      <c r="M356" s="32"/>
      <c r="N356" s="54">
        <v>15248964</v>
      </c>
      <c r="O356" s="54" t="s">
        <v>3304</v>
      </c>
      <c r="P356" s="32"/>
      <c r="Q356" s="54" t="s">
        <v>1511</v>
      </c>
      <c r="R356" s="54" t="s">
        <v>1838</v>
      </c>
      <c r="S356" s="32"/>
      <c r="T356" s="32"/>
      <c r="U356" s="32"/>
      <c r="V356" s="32"/>
      <c r="W356" s="301" t="s">
        <v>29</v>
      </c>
      <c r="X356" s="32"/>
      <c r="Y356" s="32"/>
      <c r="Z356" s="32"/>
      <c r="AA356" s="32"/>
      <c r="AB356" s="32"/>
      <c r="AC356" s="76" t="s">
        <v>141</v>
      </c>
      <c r="AD356" s="32"/>
      <c r="AE356" s="332" t="s">
        <v>208</v>
      </c>
      <c r="AF356" s="142">
        <v>43950</v>
      </c>
      <c r="AG356" s="32"/>
      <c r="AH356" s="32"/>
      <c r="AI356" s="32"/>
      <c r="AJ356" s="32"/>
      <c r="AK356" s="32"/>
      <c r="AL356" s="32"/>
      <c r="AM356" s="54" t="s">
        <v>208</v>
      </c>
      <c r="AN356" s="332">
        <v>43964</v>
      </c>
      <c r="AO356" s="53" t="s">
        <v>63</v>
      </c>
      <c r="AP356" s="54" t="s">
        <v>56</v>
      </c>
      <c r="AQ356" s="53"/>
      <c r="AR356" s="53"/>
      <c r="AS356" s="53"/>
      <c r="AT356" s="53"/>
      <c r="AU356" s="53"/>
      <c r="AV356" s="53"/>
      <c r="AW356" s="32"/>
      <c r="AX356" s="32"/>
      <c r="AY356" s="32"/>
      <c r="AZ356" s="32">
        <f t="shared" si="10"/>
        <v>4</v>
      </c>
    </row>
    <row r="357" spans="5:52" ht="19.95" customHeight="1">
      <c r="E357" s="32"/>
      <c r="F357" s="32"/>
      <c r="G357" s="32"/>
      <c r="H357" s="513" t="s">
        <v>874</v>
      </c>
      <c r="I357" s="54" t="s">
        <v>2271</v>
      </c>
      <c r="J357" s="54" t="s">
        <v>2941</v>
      </c>
      <c r="K357" s="32"/>
      <c r="L357" s="32"/>
      <c r="M357" s="32"/>
      <c r="N357" s="54">
        <v>15248965</v>
      </c>
      <c r="O357" s="54" t="s">
        <v>3304</v>
      </c>
      <c r="P357" s="32"/>
      <c r="Q357" s="54" t="s">
        <v>1512</v>
      </c>
      <c r="R357" s="54" t="s">
        <v>1838</v>
      </c>
      <c r="S357" s="32"/>
      <c r="T357" s="32"/>
      <c r="U357" s="32"/>
      <c r="V357" s="32"/>
      <c r="W357" s="301" t="s">
        <v>29</v>
      </c>
      <c r="X357" s="32"/>
      <c r="Y357" s="32"/>
      <c r="Z357" s="32"/>
      <c r="AA357" s="32"/>
      <c r="AB357" s="32"/>
      <c r="AC357" s="76" t="s">
        <v>141</v>
      </c>
      <c r="AD357" s="32"/>
      <c r="AE357" s="332" t="s">
        <v>208</v>
      </c>
      <c r="AF357" s="142">
        <v>43950</v>
      </c>
      <c r="AG357" s="32"/>
      <c r="AH357" s="32"/>
      <c r="AI357" s="32"/>
      <c r="AJ357" s="32"/>
      <c r="AK357" s="32"/>
      <c r="AL357" s="32"/>
      <c r="AM357" s="54" t="s">
        <v>208</v>
      </c>
      <c r="AN357" s="332">
        <v>43964</v>
      </c>
      <c r="AO357" s="53" t="s">
        <v>63</v>
      </c>
      <c r="AP357" s="54" t="s">
        <v>56</v>
      </c>
      <c r="AQ357" s="53"/>
      <c r="AR357" s="53"/>
      <c r="AS357" s="53"/>
      <c r="AT357" s="53"/>
      <c r="AU357" s="53"/>
      <c r="AV357" s="53"/>
      <c r="AW357" s="32"/>
      <c r="AX357" s="32"/>
      <c r="AY357" s="32"/>
      <c r="AZ357" s="32">
        <f t="shared" si="10"/>
        <v>4</v>
      </c>
    </row>
    <row r="358" spans="5:52" ht="19.95" customHeight="1">
      <c r="E358" s="32"/>
      <c r="F358" s="32"/>
      <c r="G358" s="32"/>
      <c r="H358" s="513" t="s">
        <v>875</v>
      </c>
      <c r="I358" s="54" t="s">
        <v>2272</v>
      </c>
      <c r="J358" s="54" t="s">
        <v>2942</v>
      </c>
      <c r="K358" s="32"/>
      <c r="L358" s="32"/>
      <c r="M358" s="32"/>
      <c r="N358" s="54">
        <v>15248966</v>
      </c>
      <c r="O358" s="54" t="s">
        <v>3304</v>
      </c>
      <c r="P358" s="32"/>
      <c r="Q358" s="54" t="s">
        <v>1513</v>
      </c>
      <c r="R358" s="54" t="s">
        <v>1838</v>
      </c>
      <c r="S358" s="32"/>
      <c r="T358" s="32"/>
      <c r="U358" s="32"/>
      <c r="V358" s="32"/>
      <c r="W358" s="301" t="s">
        <v>29</v>
      </c>
      <c r="X358" s="32"/>
      <c r="Y358" s="32"/>
      <c r="Z358" s="32"/>
      <c r="AA358" s="32"/>
      <c r="AB358" s="32"/>
      <c r="AC358" s="76" t="s">
        <v>141</v>
      </c>
      <c r="AD358" s="32"/>
      <c r="AE358" s="332" t="s">
        <v>208</v>
      </c>
      <c r="AF358" s="142">
        <v>43950</v>
      </c>
      <c r="AG358" s="32"/>
      <c r="AH358" s="32"/>
      <c r="AI358" s="32"/>
      <c r="AJ358" s="32"/>
      <c r="AK358" s="32"/>
      <c r="AL358" s="32"/>
      <c r="AM358" s="54" t="s">
        <v>208</v>
      </c>
      <c r="AN358" s="332">
        <v>43964</v>
      </c>
      <c r="AO358" s="53" t="s">
        <v>63</v>
      </c>
      <c r="AP358" s="54" t="s">
        <v>56</v>
      </c>
      <c r="AQ358" s="53"/>
      <c r="AR358" s="53"/>
      <c r="AS358" s="53"/>
      <c r="AT358" s="53"/>
      <c r="AU358" s="53"/>
      <c r="AV358" s="53"/>
      <c r="AW358" s="32"/>
      <c r="AX358" s="32"/>
      <c r="AY358" s="32"/>
      <c r="AZ358" s="32">
        <f t="shared" si="10"/>
        <v>4</v>
      </c>
    </row>
    <row r="359" spans="5:52" ht="19.95" customHeight="1">
      <c r="E359" s="32"/>
      <c r="F359" s="32"/>
      <c r="G359" s="32"/>
      <c r="H359" s="513" t="s">
        <v>876</v>
      </c>
      <c r="I359" s="54" t="s">
        <v>2273</v>
      </c>
      <c r="J359" s="54" t="s">
        <v>2943</v>
      </c>
      <c r="K359" s="32"/>
      <c r="L359" s="32"/>
      <c r="M359" s="32"/>
      <c r="N359" s="54">
        <v>15248967</v>
      </c>
      <c r="O359" s="54" t="s">
        <v>3304</v>
      </c>
      <c r="P359" s="32"/>
      <c r="Q359" s="54" t="s">
        <v>1514</v>
      </c>
      <c r="R359" s="54" t="s">
        <v>1838</v>
      </c>
      <c r="S359" s="32"/>
      <c r="T359" s="32"/>
      <c r="U359" s="32"/>
      <c r="V359" s="32"/>
      <c r="W359" s="301" t="s">
        <v>29</v>
      </c>
      <c r="X359" s="32"/>
      <c r="Y359" s="32"/>
      <c r="Z359" s="32"/>
      <c r="AA359" s="32"/>
      <c r="AB359" s="32"/>
      <c r="AC359" s="76" t="s">
        <v>141</v>
      </c>
      <c r="AD359" s="32"/>
      <c r="AE359" s="332" t="s">
        <v>208</v>
      </c>
      <c r="AF359" s="142">
        <v>43950</v>
      </c>
      <c r="AG359" s="32"/>
      <c r="AH359" s="32"/>
      <c r="AI359" s="32"/>
      <c r="AJ359" s="32"/>
      <c r="AK359" s="32"/>
      <c r="AL359" s="32"/>
      <c r="AM359" s="54" t="s">
        <v>208</v>
      </c>
      <c r="AN359" s="332">
        <v>43964</v>
      </c>
      <c r="AO359" s="53" t="s">
        <v>63</v>
      </c>
      <c r="AP359" s="54" t="s">
        <v>56</v>
      </c>
      <c r="AQ359" s="53"/>
      <c r="AR359" s="53"/>
      <c r="AS359" s="53"/>
      <c r="AT359" s="53"/>
      <c r="AU359" s="53"/>
      <c r="AV359" s="53"/>
      <c r="AW359" s="32"/>
      <c r="AX359" s="32"/>
      <c r="AY359" s="32"/>
      <c r="AZ359" s="32">
        <f t="shared" si="10"/>
        <v>4</v>
      </c>
    </row>
    <row r="360" spans="5:52" ht="19.95" customHeight="1">
      <c r="E360" s="32"/>
      <c r="F360" s="32"/>
      <c r="G360" s="32"/>
      <c r="H360" s="513" t="s">
        <v>877</v>
      </c>
      <c r="I360" s="54" t="s">
        <v>2274</v>
      </c>
      <c r="J360" s="54" t="s">
        <v>2943</v>
      </c>
      <c r="K360" s="32"/>
      <c r="L360" s="32"/>
      <c r="M360" s="32"/>
      <c r="N360" s="54">
        <v>15248967</v>
      </c>
      <c r="O360" s="54" t="s">
        <v>3304</v>
      </c>
      <c r="P360" s="32"/>
      <c r="Q360" s="54" t="s">
        <v>1514</v>
      </c>
      <c r="R360" s="54" t="s">
        <v>1838</v>
      </c>
      <c r="S360" s="32"/>
      <c r="T360" s="32"/>
      <c r="U360" s="32"/>
      <c r="V360" s="32"/>
      <c r="W360" s="301" t="s">
        <v>29</v>
      </c>
      <c r="X360" s="32"/>
      <c r="Y360" s="32"/>
      <c r="Z360" s="32"/>
      <c r="AA360" s="32"/>
      <c r="AB360" s="32"/>
      <c r="AC360" s="76" t="s">
        <v>141</v>
      </c>
      <c r="AD360" s="32"/>
      <c r="AE360" s="332" t="s">
        <v>208</v>
      </c>
      <c r="AF360" s="142">
        <v>43950</v>
      </c>
      <c r="AG360" s="32"/>
      <c r="AH360" s="32"/>
      <c r="AI360" s="32"/>
      <c r="AJ360" s="32"/>
      <c r="AK360" s="32"/>
      <c r="AL360" s="32"/>
      <c r="AM360" s="54" t="s">
        <v>208</v>
      </c>
      <c r="AN360" s="332">
        <v>43964</v>
      </c>
      <c r="AO360" s="53" t="s">
        <v>63</v>
      </c>
      <c r="AP360" s="54" t="s">
        <v>56</v>
      </c>
      <c r="AQ360" s="53"/>
      <c r="AR360" s="53"/>
      <c r="AS360" s="53"/>
      <c r="AT360" s="53"/>
      <c r="AU360" s="53"/>
      <c r="AV360" s="53"/>
      <c r="AW360" s="32"/>
      <c r="AX360" s="32"/>
      <c r="AY360" s="32"/>
      <c r="AZ360" s="32">
        <f t="shared" si="10"/>
        <v>4</v>
      </c>
    </row>
    <row r="361" spans="5:52" ht="19.95" customHeight="1">
      <c r="E361" s="32"/>
      <c r="F361" s="32"/>
      <c r="G361" s="32"/>
      <c r="H361" s="513" t="s">
        <v>878</v>
      </c>
      <c r="I361" s="54" t="s">
        <v>2275</v>
      </c>
      <c r="J361" s="54" t="s">
        <v>2944</v>
      </c>
      <c r="K361" s="32"/>
      <c r="L361" s="32"/>
      <c r="M361" s="32"/>
      <c r="N361" s="54">
        <v>15248968</v>
      </c>
      <c r="O361" s="54" t="s">
        <v>3304</v>
      </c>
      <c r="P361" s="32"/>
      <c r="Q361" s="54" t="s">
        <v>1515</v>
      </c>
      <c r="R361" s="54" t="s">
        <v>1857</v>
      </c>
      <c r="S361" s="32"/>
      <c r="T361" s="32"/>
      <c r="U361" s="32"/>
      <c r="V361" s="32"/>
      <c r="W361" s="301" t="s">
        <v>29</v>
      </c>
      <c r="X361" s="32"/>
      <c r="Y361" s="32"/>
      <c r="Z361" s="32"/>
      <c r="AA361" s="32"/>
      <c r="AB361" s="32"/>
      <c r="AC361" s="76" t="s">
        <v>141</v>
      </c>
      <c r="AD361" s="32"/>
      <c r="AE361" s="332" t="s">
        <v>208</v>
      </c>
      <c r="AF361" s="142">
        <v>43950</v>
      </c>
      <c r="AG361" s="32"/>
      <c r="AH361" s="32"/>
      <c r="AI361" s="32"/>
      <c r="AJ361" s="32"/>
      <c r="AK361" s="32"/>
      <c r="AL361" s="32"/>
      <c r="AM361" s="54" t="s">
        <v>208</v>
      </c>
      <c r="AN361" s="332">
        <v>43964</v>
      </c>
      <c r="AO361" s="53" t="s">
        <v>63</v>
      </c>
      <c r="AP361" s="54" t="s">
        <v>56</v>
      </c>
      <c r="AQ361" s="53"/>
      <c r="AR361" s="53"/>
      <c r="AS361" s="53"/>
      <c r="AT361" s="53"/>
      <c r="AU361" s="53"/>
      <c r="AV361" s="53"/>
      <c r="AW361" s="32"/>
      <c r="AX361" s="32"/>
      <c r="AY361" s="32"/>
      <c r="AZ361" s="32">
        <f t="shared" si="10"/>
        <v>4</v>
      </c>
    </row>
    <row r="362" spans="5:52" ht="19.95" customHeight="1">
      <c r="E362" s="32"/>
      <c r="F362" s="32"/>
      <c r="G362" s="32"/>
      <c r="H362" s="513" t="s">
        <v>879</v>
      </c>
      <c r="I362" s="390" t="s">
        <v>2276</v>
      </c>
      <c r="J362" s="390" t="s">
        <v>2945</v>
      </c>
      <c r="K362" s="32"/>
      <c r="L362" s="32"/>
      <c r="M362" s="32"/>
      <c r="N362" s="390">
        <v>15248969</v>
      </c>
      <c r="O362" s="54" t="s">
        <v>3304</v>
      </c>
      <c r="P362" s="32"/>
      <c r="Q362" s="390" t="s">
        <v>1516</v>
      </c>
      <c r="R362" s="390" t="s">
        <v>1857</v>
      </c>
      <c r="S362" s="32"/>
      <c r="T362" s="32"/>
      <c r="U362" s="32"/>
      <c r="V362" s="32"/>
      <c r="W362" s="301" t="s">
        <v>29</v>
      </c>
      <c r="X362" s="32"/>
      <c r="Y362" s="32"/>
      <c r="Z362" s="32"/>
      <c r="AA362" s="32"/>
      <c r="AB362" s="32"/>
      <c r="AC362" s="76" t="s">
        <v>141</v>
      </c>
      <c r="AD362" s="32"/>
      <c r="AE362" s="360" t="s">
        <v>208</v>
      </c>
      <c r="AF362" s="361">
        <v>43950</v>
      </c>
      <c r="AG362" s="32"/>
      <c r="AH362" s="32"/>
      <c r="AI362" s="32"/>
      <c r="AJ362" s="32"/>
      <c r="AK362" s="32"/>
      <c r="AL362" s="32"/>
      <c r="AM362" s="390" t="s">
        <v>208</v>
      </c>
      <c r="AN362" s="332">
        <v>43965</v>
      </c>
      <c r="AO362" s="54" t="s">
        <v>56</v>
      </c>
      <c r="AP362" s="54" t="s">
        <v>56</v>
      </c>
      <c r="AQ362" s="53"/>
      <c r="AR362" s="391"/>
      <c r="AS362" s="391"/>
      <c r="AT362" s="391"/>
      <c r="AU362" s="391"/>
      <c r="AV362" s="391"/>
      <c r="AW362" s="32"/>
      <c r="AX362" s="32"/>
      <c r="AY362" s="32"/>
      <c r="AZ362" s="32">
        <f t="shared" si="10"/>
        <v>4</v>
      </c>
    </row>
    <row r="363" spans="5:52" ht="19.95" customHeight="1">
      <c r="E363" s="32"/>
      <c r="F363" s="32"/>
      <c r="G363" s="32"/>
      <c r="H363" s="513" t="s">
        <v>880</v>
      </c>
      <c r="I363" s="390" t="s">
        <v>2277</v>
      </c>
      <c r="J363" s="390" t="s">
        <v>2945</v>
      </c>
      <c r="K363" s="32"/>
      <c r="L363" s="32"/>
      <c r="M363" s="32"/>
      <c r="N363" s="390">
        <v>15248969</v>
      </c>
      <c r="O363" s="54" t="s">
        <v>3304</v>
      </c>
      <c r="P363" s="32"/>
      <c r="Q363" s="390" t="s">
        <v>1516</v>
      </c>
      <c r="R363" s="390" t="s">
        <v>1857</v>
      </c>
      <c r="S363" s="32"/>
      <c r="T363" s="32"/>
      <c r="U363" s="32"/>
      <c r="V363" s="32"/>
      <c r="W363" s="301" t="s">
        <v>29</v>
      </c>
      <c r="X363" s="32"/>
      <c r="Y363" s="32"/>
      <c r="Z363" s="32"/>
      <c r="AA363" s="32"/>
      <c r="AB363" s="32"/>
      <c r="AC363" s="76" t="s">
        <v>141</v>
      </c>
      <c r="AD363" s="32"/>
      <c r="AE363" s="360" t="s">
        <v>208</v>
      </c>
      <c r="AF363" s="361">
        <v>43950</v>
      </c>
      <c r="AG363" s="32"/>
      <c r="AH363" s="32"/>
      <c r="AI363" s="32"/>
      <c r="AJ363" s="32"/>
      <c r="AK363" s="32"/>
      <c r="AL363" s="32"/>
      <c r="AM363" s="390" t="s">
        <v>208</v>
      </c>
      <c r="AN363" s="332">
        <v>43964</v>
      </c>
      <c r="AO363" s="54" t="s">
        <v>56</v>
      </c>
      <c r="AP363" s="54" t="s">
        <v>56</v>
      </c>
      <c r="AQ363" s="53" t="s">
        <v>259</v>
      </c>
      <c r="AR363" s="391"/>
      <c r="AS363" s="391"/>
      <c r="AT363" s="391"/>
      <c r="AU363" s="391"/>
      <c r="AV363" s="391"/>
      <c r="AW363" s="32"/>
      <c r="AX363" s="32"/>
      <c r="AY363" s="32"/>
      <c r="AZ363" s="32">
        <f t="shared" si="10"/>
        <v>4</v>
      </c>
    </row>
    <row r="364" spans="5:52" ht="19.95" customHeight="1">
      <c r="E364" s="32"/>
      <c r="F364" s="32"/>
      <c r="G364" s="32"/>
      <c r="H364" s="513" t="s">
        <v>881</v>
      </c>
      <c r="I364" s="54" t="s">
        <v>2278</v>
      </c>
      <c r="J364" s="54" t="s">
        <v>2946</v>
      </c>
      <c r="K364" s="32"/>
      <c r="L364" s="32"/>
      <c r="M364" s="32"/>
      <c r="N364" s="54">
        <v>15248970</v>
      </c>
      <c r="O364" s="54" t="s">
        <v>3304</v>
      </c>
      <c r="P364" s="32"/>
      <c r="Q364" s="54" t="s">
        <v>1517</v>
      </c>
      <c r="R364" s="54" t="s">
        <v>1857</v>
      </c>
      <c r="S364" s="32"/>
      <c r="T364" s="32"/>
      <c r="U364" s="32"/>
      <c r="V364" s="32"/>
      <c r="W364" s="301" t="s">
        <v>29</v>
      </c>
      <c r="X364" s="32"/>
      <c r="Y364" s="32"/>
      <c r="Z364" s="32"/>
      <c r="AA364" s="32"/>
      <c r="AB364" s="32"/>
      <c r="AC364" s="76" t="s">
        <v>141</v>
      </c>
      <c r="AD364" s="32"/>
      <c r="AE364" s="332" t="s">
        <v>208</v>
      </c>
      <c r="AF364" s="142">
        <v>43965</v>
      </c>
      <c r="AG364" s="32"/>
      <c r="AH364" s="32"/>
      <c r="AI364" s="32"/>
      <c r="AJ364" s="32"/>
      <c r="AK364" s="32"/>
      <c r="AL364" s="32"/>
      <c r="AM364" s="54" t="s">
        <v>208</v>
      </c>
      <c r="AN364" s="332">
        <v>43965</v>
      </c>
      <c r="AO364" s="54" t="s">
        <v>56</v>
      </c>
      <c r="AP364" s="54" t="s">
        <v>56</v>
      </c>
      <c r="AQ364" s="53"/>
      <c r="AR364" s="53"/>
      <c r="AS364" s="53"/>
      <c r="AT364" s="53"/>
      <c r="AU364" s="53"/>
      <c r="AV364" s="53"/>
      <c r="AW364" s="32"/>
      <c r="AX364" s="32"/>
      <c r="AY364" s="32"/>
      <c r="AZ364" s="32">
        <f t="shared" si="10"/>
        <v>5</v>
      </c>
    </row>
    <row r="365" spans="5:52" ht="19.95" customHeight="1">
      <c r="E365" s="32"/>
      <c r="F365" s="32"/>
      <c r="G365" s="32"/>
      <c r="H365" s="513" t="s">
        <v>882</v>
      </c>
      <c r="I365" s="54" t="s">
        <v>2279</v>
      </c>
      <c r="J365" s="54" t="s">
        <v>2946</v>
      </c>
      <c r="K365" s="32"/>
      <c r="L365" s="32"/>
      <c r="M365" s="32"/>
      <c r="N365" s="54">
        <v>15248970</v>
      </c>
      <c r="O365" s="54" t="s">
        <v>3304</v>
      </c>
      <c r="P365" s="32"/>
      <c r="Q365" s="54" t="s">
        <v>1517</v>
      </c>
      <c r="R365" s="54" t="s">
        <v>1857</v>
      </c>
      <c r="S365" s="32"/>
      <c r="T365" s="32"/>
      <c r="U365" s="32"/>
      <c r="V365" s="32"/>
      <c r="W365" s="301" t="s">
        <v>29</v>
      </c>
      <c r="X365" s="32"/>
      <c r="Y365" s="32"/>
      <c r="Z365" s="32"/>
      <c r="AA365" s="32"/>
      <c r="AB365" s="32"/>
      <c r="AC365" s="76" t="s">
        <v>141</v>
      </c>
      <c r="AD365" s="32"/>
      <c r="AE365" s="332" t="s">
        <v>208</v>
      </c>
      <c r="AF365" s="142">
        <v>43950</v>
      </c>
      <c r="AG365" s="32"/>
      <c r="AH365" s="32"/>
      <c r="AI365" s="32"/>
      <c r="AJ365" s="32"/>
      <c r="AK365" s="32"/>
      <c r="AL365" s="32"/>
      <c r="AM365" s="54" t="s">
        <v>208</v>
      </c>
      <c r="AN365" s="332">
        <v>43964</v>
      </c>
      <c r="AO365" s="53" t="s">
        <v>63</v>
      </c>
      <c r="AP365" s="54" t="s">
        <v>56</v>
      </c>
      <c r="AQ365" s="53" t="s">
        <v>259</v>
      </c>
      <c r="AR365" s="53"/>
      <c r="AS365" s="53"/>
      <c r="AT365" s="53"/>
      <c r="AU365" s="53"/>
      <c r="AV365" s="53"/>
      <c r="AW365" s="32"/>
      <c r="AX365" s="32"/>
      <c r="AY365" s="32"/>
      <c r="AZ365" s="32">
        <f t="shared" si="10"/>
        <v>4</v>
      </c>
    </row>
    <row r="366" spans="5:52" ht="19.95" customHeight="1">
      <c r="E366" s="32"/>
      <c r="F366" s="32"/>
      <c r="G366" s="32"/>
      <c r="H366" s="513" t="s">
        <v>883</v>
      </c>
      <c r="I366" s="54" t="s">
        <v>2280</v>
      </c>
      <c r="J366" s="54" t="s">
        <v>2947</v>
      </c>
      <c r="K366" s="32"/>
      <c r="L366" s="32"/>
      <c r="M366" s="32"/>
      <c r="N366" s="54">
        <v>15248971</v>
      </c>
      <c r="O366" s="54" t="s">
        <v>3304</v>
      </c>
      <c r="P366" s="32"/>
      <c r="Q366" s="54" t="s">
        <v>1518</v>
      </c>
      <c r="R366" s="54" t="s">
        <v>1857</v>
      </c>
      <c r="S366" s="32"/>
      <c r="T366" s="32"/>
      <c r="U366" s="32"/>
      <c r="V366" s="32"/>
      <c r="W366" s="301" t="s">
        <v>29</v>
      </c>
      <c r="X366" s="32"/>
      <c r="Y366" s="32"/>
      <c r="Z366" s="32"/>
      <c r="AA366" s="32"/>
      <c r="AB366" s="32"/>
      <c r="AC366" s="76" t="s">
        <v>141</v>
      </c>
      <c r="AD366" s="32"/>
      <c r="AE366" s="332" t="s">
        <v>208</v>
      </c>
      <c r="AF366" s="142">
        <v>43950</v>
      </c>
      <c r="AG366" s="32"/>
      <c r="AH366" s="32"/>
      <c r="AI366" s="32"/>
      <c r="AJ366" s="32"/>
      <c r="AK366" s="32"/>
      <c r="AL366" s="32"/>
      <c r="AM366" s="54" t="s">
        <v>208</v>
      </c>
      <c r="AN366" s="332">
        <v>43964</v>
      </c>
      <c r="AO366" s="53" t="s">
        <v>63</v>
      </c>
      <c r="AP366" s="54" t="s">
        <v>56</v>
      </c>
      <c r="AQ366" s="53"/>
      <c r="AR366" s="53"/>
      <c r="AS366" s="53"/>
      <c r="AT366" s="53"/>
      <c r="AU366" s="53"/>
      <c r="AV366" s="53"/>
      <c r="AW366" s="32"/>
      <c r="AX366" s="32"/>
      <c r="AY366" s="32"/>
      <c r="AZ366" s="32">
        <f t="shared" si="10"/>
        <v>4</v>
      </c>
    </row>
    <row r="367" spans="5:52" ht="19.95" customHeight="1">
      <c r="E367" s="32"/>
      <c r="F367" s="32"/>
      <c r="G367" s="32"/>
      <c r="H367" s="513" t="s">
        <v>884</v>
      </c>
      <c r="I367" s="54" t="s">
        <v>2281</v>
      </c>
      <c r="J367" s="54" t="s">
        <v>2948</v>
      </c>
      <c r="K367" s="32"/>
      <c r="L367" s="32"/>
      <c r="M367" s="32"/>
      <c r="N367" s="54">
        <v>15248972</v>
      </c>
      <c r="O367" s="54" t="s">
        <v>3304</v>
      </c>
      <c r="P367" s="32"/>
      <c r="Q367" s="54" t="s">
        <v>1519</v>
      </c>
      <c r="R367" s="54" t="s">
        <v>1857</v>
      </c>
      <c r="S367" s="32"/>
      <c r="T367" s="32"/>
      <c r="U367" s="32"/>
      <c r="V367" s="32"/>
      <c r="W367" s="301" t="s">
        <v>29</v>
      </c>
      <c r="X367" s="32"/>
      <c r="Y367" s="32"/>
      <c r="Z367" s="32"/>
      <c r="AA367" s="32"/>
      <c r="AB367" s="32"/>
      <c r="AC367" s="76" t="s">
        <v>141</v>
      </c>
      <c r="AD367" s="32"/>
      <c r="AE367" s="332" t="s">
        <v>208</v>
      </c>
      <c r="AF367" s="142">
        <v>43950</v>
      </c>
      <c r="AG367" s="32"/>
      <c r="AH367" s="32"/>
      <c r="AI367" s="32"/>
      <c r="AJ367" s="32"/>
      <c r="AK367" s="32"/>
      <c r="AL367" s="32"/>
      <c r="AM367" s="54" t="s">
        <v>208</v>
      </c>
      <c r="AN367" s="332">
        <v>43964</v>
      </c>
      <c r="AO367" s="53" t="s">
        <v>63</v>
      </c>
      <c r="AP367" s="54" t="s">
        <v>56</v>
      </c>
      <c r="AQ367" s="53"/>
      <c r="AR367" s="53"/>
      <c r="AS367" s="53"/>
      <c r="AT367" s="53"/>
      <c r="AU367" s="53"/>
      <c r="AV367" s="53"/>
      <c r="AW367" s="32"/>
      <c r="AX367" s="32"/>
      <c r="AY367" s="32"/>
      <c r="AZ367" s="32">
        <f t="shared" si="10"/>
        <v>4</v>
      </c>
    </row>
    <row r="368" spans="5:52" ht="19.95" customHeight="1">
      <c r="E368" s="32"/>
      <c r="F368" s="32"/>
      <c r="G368" s="32"/>
      <c r="H368" s="513" t="s">
        <v>885</v>
      </c>
      <c r="I368" s="390" t="s">
        <v>2282</v>
      </c>
      <c r="J368" s="390" t="s">
        <v>2949</v>
      </c>
      <c r="K368" s="32"/>
      <c r="L368" s="32"/>
      <c r="M368" s="32"/>
      <c r="N368" s="390">
        <v>15248973</v>
      </c>
      <c r="O368" s="54" t="s">
        <v>3304</v>
      </c>
      <c r="P368" s="32"/>
      <c r="Q368" s="390" t="s">
        <v>1520</v>
      </c>
      <c r="R368" s="390" t="s">
        <v>1857</v>
      </c>
      <c r="S368" s="32"/>
      <c r="T368" s="32"/>
      <c r="U368" s="32"/>
      <c r="V368" s="32"/>
      <c r="W368" s="301" t="s">
        <v>29</v>
      </c>
      <c r="X368" s="32"/>
      <c r="Y368" s="32"/>
      <c r="Z368" s="32"/>
      <c r="AA368" s="32"/>
      <c r="AB368" s="32"/>
      <c r="AC368" s="76" t="s">
        <v>141</v>
      </c>
      <c r="AD368" s="32"/>
      <c r="AE368" s="360" t="s">
        <v>208</v>
      </c>
      <c r="AF368" s="361">
        <v>43950</v>
      </c>
      <c r="AG368" s="32"/>
      <c r="AH368" s="32"/>
      <c r="AI368" s="32"/>
      <c r="AJ368" s="32"/>
      <c r="AK368" s="32"/>
      <c r="AL368" s="32"/>
      <c r="AM368" s="390" t="s">
        <v>208</v>
      </c>
      <c r="AN368" s="332">
        <v>43964</v>
      </c>
      <c r="AO368" s="53" t="s">
        <v>63</v>
      </c>
      <c r="AP368" s="54" t="s">
        <v>56</v>
      </c>
      <c r="AQ368" s="391"/>
      <c r="AR368" s="391"/>
      <c r="AS368" s="391"/>
      <c r="AT368" s="391"/>
      <c r="AU368" s="391"/>
      <c r="AV368" s="391"/>
      <c r="AW368" s="32"/>
      <c r="AX368" s="32"/>
      <c r="AY368" s="32"/>
      <c r="AZ368" s="32">
        <f t="shared" si="10"/>
        <v>4</v>
      </c>
    </row>
    <row r="369" spans="5:52" ht="19.95" customHeight="1">
      <c r="E369" s="32"/>
      <c r="F369" s="32"/>
      <c r="G369" s="32"/>
      <c r="H369" s="513" t="s">
        <v>886</v>
      </c>
      <c r="I369" s="54" t="s">
        <v>2283</v>
      </c>
      <c r="J369" s="54" t="s">
        <v>2950</v>
      </c>
      <c r="K369" s="32"/>
      <c r="L369" s="32"/>
      <c r="M369" s="32"/>
      <c r="N369" s="54">
        <v>15248974</v>
      </c>
      <c r="O369" s="54" t="s">
        <v>3304</v>
      </c>
      <c r="P369" s="32"/>
      <c r="Q369" s="54" t="s">
        <v>1521</v>
      </c>
      <c r="R369" s="54" t="s">
        <v>1857</v>
      </c>
      <c r="S369" s="32"/>
      <c r="T369" s="32"/>
      <c r="U369" s="32"/>
      <c r="V369" s="32"/>
      <c r="W369" s="301" t="s">
        <v>29</v>
      </c>
      <c r="X369" s="32"/>
      <c r="Y369" s="32"/>
      <c r="Z369" s="32"/>
      <c r="AA369" s="32"/>
      <c r="AB369" s="32"/>
      <c r="AC369" s="76" t="s">
        <v>141</v>
      </c>
      <c r="AD369" s="32"/>
      <c r="AE369" s="332" t="s">
        <v>208</v>
      </c>
      <c r="AF369" s="142">
        <v>43950</v>
      </c>
      <c r="AG369" s="32"/>
      <c r="AH369" s="32"/>
      <c r="AI369" s="32"/>
      <c r="AJ369" s="32"/>
      <c r="AK369" s="32"/>
      <c r="AL369" s="32"/>
      <c r="AM369" s="54" t="s">
        <v>208</v>
      </c>
      <c r="AN369" s="332">
        <v>43964</v>
      </c>
      <c r="AO369" s="53" t="s">
        <v>63</v>
      </c>
      <c r="AP369" s="54" t="s">
        <v>56</v>
      </c>
      <c r="AQ369" s="53"/>
      <c r="AR369" s="53"/>
      <c r="AS369" s="53"/>
      <c r="AT369" s="53"/>
      <c r="AU369" s="53"/>
      <c r="AV369" s="53"/>
      <c r="AW369" s="32"/>
      <c r="AX369" s="32"/>
      <c r="AY369" s="32"/>
      <c r="AZ369" s="32">
        <f t="shared" si="10"/>
        <v>4</v>
      </c>
    </row>
    <row r="370" spans="5:52" ht="19.95" customHeight="1">
      <c r="E370" s="32"/>
      <c r="F370" s="32"/>
      <c r="G370" s="32"/>
      <c r="H370" s="513" t="s">
        <v>887</v>
      </c>
      <c r="I370" s="54" t="s">
        <v>2284</v>
      </c>
      <c r="J370" s="54" t="s">
        <v>2951</v>
      </c>
      <c r="K370" s="32"/>
      <c r="L370" s="32"/>
      <c r="M370" s="32"/>
      <c r="N370" s="54">
        <v>15248975</v>
      </c>
      <c r="O370" s="54" t="s">
        <v>3304</v>
      </c>
      <c r="P370" s="32"/>
      <c r="Q370" s="54" t="s">
        <v>1522</v>
      </c>
      <c r="R370" s="54" t="s">
        <v>1857</v>
      </c>
      <c r="S370" s="32"/>
      <c r="T370" s="32"/>
      <c r="U370" s="32"/>
      <c r="V370" s="32"/>
      <c r="W370" s="301" t="s">
        <v>29</v>
      </c>
      <c r="X370" s="32"/>
      <c r="Y370" s="32"/>
      <c r="Z370" s="32"/>
      <c r="AA370" s="32"/>
      <c r="AB370" s="32"/>
      <c r="AC370" s="76" t="s">
        <v>141</v>
      </c>
      <c r="AD370" s="32"/>
      <c r="AE370" s="332" t="s">
        <v>208</v>
      </c>
      <c r="AF370" s="142">
        <v>43950</v>
      </c>
      <c r="AG370" s="32"/>
      <c r="AH370" s="32"/>
      <c r="AI370" s="32"/>
      <c r="AJ370" s="32"/>
      <c r="AK370" s="32"/>
      <c r="AL370" s="32"/>
      <c r="AM370" s="54" t="s">
        <v>208</v>
      </c>
      <c r="AN370" s="332">
        <v>43964</v>
      </c>
      <c r="AO370" s="53" t="s">
        <v>63</v>
      </c>
      <c r="AP370" s="54" t="s">
        <v>56</v>
      </c>
      <c r="AQ370" s="53"/>
      <c r="AR370" s="53"/>
      <c r="AS370" s="53"/>
      <c r="AT370" s="53"/>
      <c r="AU370" s="53"/>
      <c r="AV370" s="53"/>
      <c r="AW370" s="32"/>
      <c r="AX370" s="32"/>
      <c r="AY370" s="32"/>
      <c r="AZ370" s="32">
        <f t="shared" si="10"/>
        <v>4</v>
      </c>
    </row>
    <row r="371" spans="5:52" ht="19.95" customHeight="1">
      <c r="E371" s="32"/>
      <c r="F371" s="32"/>
      <c r="G371" s="32"/>
      <c r="H371" s="513" t="s">
        <v>888</v>
      </c>
      <c r="I371" s="54" t="s">
        <v>2285</v>
      </c>
      <c r="J371" s="54" t="s">
        <v>2952</v>
      </c>
      <c r="K371" s="32"/>
      <c r="L371" s="32"/>
      <c r="M371" s="32"/>
      <c r="N371" s="54">
        <v>15248976</v>
      </c>
      <c r="O371" s="54" t="s">
        <v>3304</v>
      </c>
      <c r="P371" s="32"/>
      <c r="Q371" s="54" t="s">
        <v>1523</v>
      </c>
      <c r="R371" s="54" t="s">
        <v>1857</v>
      </c>
      <c r="S371" s="32"/>
      <c r="T371" s="32"/>
      <c r="U371" s="32"/>
      <c r="V371" s="32"/>
      <c r="W371" s="301" t="s">
        <v>29</v>
      </c>
      <c r="X371" s="32"/>
      <c r="Y371" s="32"/>
      <c r="Z371" s="32"/>
      <c r="AA371" s="32"/>
      <c r="AB371" s="32"/>
      <c r="AC371" s="76" t="s">
        <v>141</v>
      </c>
      <c r="AD371" s="32"/>
      <c r="AE371" s="332" t="s">
        <v>208</v>
      </c>
      <c r="AF371" s="142">
        <v>43950</v>
      </c>
      <c r="AG371" s="32"/>
      <c r="AH371" s="32"/>
      <c r="AI371" s="32"/>
      <c r="AJ371" s="32"/>
      <c r="AK371" s="32"/>
      <c r="AL371" s="32"/>
      <c r="AM371" s="54" t="s">
        <v>208</v>
      </c>
      <c r="AN371" s="332">
        <v>43964</v>
      </c>
      <c r="AO371" s="53" t="s">
        <v>63</v>
      </c>
      <c r="AP371" s="54" t="s">
        <v>56</v>
      </c>
      <c r="AQ371" s="53"/>
      <c r="AR371" s="53"/>
      <c r="AS371" s="53"/>
      <c r="AT371" s="53"/>
      <c r="AU371" s="53"/>
      <c r="AV371" s="53"/>
      <c r="AW371" s="32"/>
      <c r="AX371" s="32"/>
      <c r="AY371" s="32"/>
      <c r="AZ371" s="32">
        <f t="shared" si="10"/>
        <v>4</v>
      </c>
    </row>
    <row r="372" spans="5:52" ht="19.95" customHeight="1">
      <c r="E372" s="32"/>
      <c r="F372" s="32"/>
      <c r="G372" s="32"/>
      <c r="H372" s="513" t="s">
        <v>889</v>
      </c>
      <c r="I372" s="54" t="s">
        <v>2286</v>
      </c>
      <c r="J372" s="54" t="s">
        <v>2953</v>
      </c>
      <c r="K372" s="32"/>
      <c r="L372" s="32"/>
      <c r="M372" s="32"/>
      <c r="N372" s="54">
        <v>15248977</v>
      </c>
      <c r="O372" s="54" t="s">
        <v>3304</v>
      </c>
      <c r="P372" s="32"/>
      <c r="Q372" s="54" t="s">
        <v>1524</v>
      </c>
      <c r="R372" s="54" t="s">
        <v>1857</v>
      </c>
      <c r="S372" s="32"/>
      <c r="T372" s="32"/>
      <c r="U372" s="32"/>
      <c r="V372" s="32"/>
      <c r="W372" s="301" t="s">
        <v>29</v>
      </c>
      <c r="X372" s="32"/>
      <c r="Y372" s="32"/>
      <c r="Z372" s="32"/>
      <c r="AA372" s="32"/>
      <c r="AB372" s="32"/>
      <c r="AC372" s="76" t="s">
        <v>141</v>
      </c>
      <c r="AD372" s="32"/>
      <c r="AE372" s="332" t="s">
        <v>208</v>
      </c>
      <c r="AF372" s="142">
        <v>43950</v>
      </c>
      <c r="AG372" s="32"/>
      <c r="AH372" s="32"/>
      <c r="AI372" s="32"/>
      <c r="AJ372" s="32"/>
      <c r="AK372" s="32"/>
      <c r="AL372" s="32"/>
      <c r="AM372" s="54" t="s">
        <v>208</v>
      </c>
      <c r="AN372" s="332">
        <v>43964</v>
      </c>
      <c r="AO372" s="53" t="s">
        <v>63</v>
      </c>
      <c r="AP372" s="54" t="s">
        <v>56</v>
      </c>
      <c r="AQ372" s="53"/>
      <c r="AR372" s="53"/>
      <c r="AS372" s="53"/>
      <c r="AT372" s="53"/>
      <c r="AU372" s="53"/>
      <c r="AV372" s="53"/>
      <c r="AW372" s="32"/>
      <c r="AX372" s="32"/>
      <c r="AY372" s="32"/>
      <c r="AZ372" s="32">
        <f t="shared" si="10"/>
        <v>4</v>
      </c>
    </row>
    <row r="373" spans="5:52" ht="19.95" customHeight="1">
      <c r="E373" s="32"/>
      <c r="F373" s="32"/>
      <c r="G373" s="32"/>
      <c r="H373" s="513" t="s">
        <v>890</v>
      </c>
      <c r="I373" s="54" t="s">
        <v>2287</v>
      </c>
      <c r="J373" s="54" t="s">
        <v>2954</v>
      </c>
      <c r="K373" s="32"/>
      <c r="L373" s="32"/>
      <c r="M373" s="32"/>
      <c r="N373" s="54">
        <v>15248978</v>
      </c>
      <c r="O373" s="54" t="s">
        <v>3304</v>
      </c>
      <c r="P373" s="32"/>
      <c r="Q373" s="54" t="s">
        <v>1525</v>
      </c>
      <c r="R373" s="54" t="s">
        <v>1857</v>
      </c>
      <c r="S373" s="32"/>
      <c r="T373" s="32"/>
      <c r="U373" s="32"/>
      <c r="V373" s="32"/>
      <c r="W373" s="301" t="s">
        <v>29</v>
      </c>
      <c r="X373" s="32"/>
      <c r="Y373" s="32"/>
      <c r="Z373" s="32"/>
      <c r="AA373" s="32"/>
      <c r="AB373" s="32"/>
      <c r="AC373" s="76" t="s">
        <v>141</v>
      </c>
      <c r="AD373" s="32"/>
      <c r="AE373" s="332" t="s">
        <v>208</v>
      </c>
      <c r="AF373" s="142">
        <v>43950</v>
      </c>
      <c r="AG373" s="32"/>
      <c r="AH373" s="32"/>
      <c r="AI373" s="32"/>
      <c r="AJ373" s="32"/>
      <c r="AK373" s="32"/>
      <c r="AL373" s="32"/>
      <c r="AM373" s="54" t="s">
        <v>208</v>
      </c>
      <c r="AN373" s="332">
        <v>43964</v>
      </c>
      <c r="AO373" s="53" t="s">
        <v>63</v>
      </c>
      <c r="AP373" s="54" t="s">
        <v>56</v>
      </c>
      <c r="AQ373" s="53"/>
      <c r="AR373" s="53"/>
      <c r="AS373" s="53"/>
      <c r="AT373" s="53"/>
      <c r="AU373" s="53"/>
      <c r="AV373" s="53"/>
      <c r="AW373" s="32"/>
      <c r="AX373" s="32"/>
      <c r="AY373" s="32"/>
      <c r="AZ373" s="32">
        <f t="shared" si="10"/>
        <v>4</v>
      </c>
    </row>
    <row r="374" spans="5:52" ht="19.95" customHeight="1">
      <c r="E374" s="32"/>
      <c r="F374" s="32"/>
      <c r="G374" s="32"/>
      <c r="H374" s="513" t="s">
        <v>891</v>
      </c>
      <c r="I374" s="54" t="s">
        <v>2288</v>
      </c>
      <c r="J374" s="54" t="s">
        <v>2955</v>
      </c>
      <c r="K374" s="32"/>
      <c r="L374" s="32"/>
      <c r="M374" s="32"/>
      <c r="N374" s="54">
        <v>15248979</v>
      </c>
      <c r="O374" s="54" t="s">
        <v>3304</v>
      </c>
      <c r="P374" s="32"/>
      <c r="Q374" s="54" t="s">
        <v>1526</v>
      </c>
      <c r="R374" s="54" t="s">
        <v>1857</v>
      </c>
      <c r="S374" s="32"/>
      <c r="T374" s="32"/>
      <c r="U374" s="32"/>
      <c r="V374" s="32"/>
      <c r="W374" s="301" t="s">
        <v>29</v>
      </c>
      <c r="X374" s="32"/>
      <c r="Y374" s="32"/>
      <c r="Z374" s="32"/>
      <c r="AA374" s="32"/>
      <c r="AB374" s="32"/>
      <c r="AC374" s="76" t="s">
        <v>141</v>
      </c>
      <c r="AD374" s="32"/>
      <c r="AE374" s="332" t="s">
        <v>208</v>
      </c>
      <c r="AF374" s="142">
        <v>43950</v>
      </c>
      <c r="AG374" s="32"/>
      <c r="AH374" s="32"/>
      <c r="AI374" s="32"/>
      <c r="AJ374" s="32"/>
      <c r="AK374" s="32"/>
      <c r="AL374" s="32"/>
      <c r="AM374" s="54" t="s">
        <v>208</v>
      </c>
      <c r="AN374" s="332">
        <v>43964</v>
      </c>
      <c r="AO374" s="53" t="s">
        <v>63</v>
      </c>
      <c r="AP374" s="54" t="s">
        <v>56</v>
      </c>
      <c r="AQ374" s="53"/>
      <c r="AR374" s="308" t="s">
        <v>195</v>
      </c>
      <c r="AS374" s="363">
        <v>43966</v>
      </c>
      <c r="AT374" s="308" t="s">
        <v>63</v>
      </c>
      <c r="AU374" s="308"/>
      <c r="AV374" s="308" t="s">
        <v>261</v>
      </c>
      <c r="AW374" s="32"/>
      <c r="AX374" s="32"/>
      <c r="AY374" s="32"/>
      <c r="AZ374" s="32">
        <f t="shared" si="10"/>
        <v>4</v>
      </c>
    </row>
    <row r="375" spans="5:52" ht="19.95" customHeight="1">
      <c r="E375" s="32"/>
      <c r="F375" s="32"/>
      <c r="G375" s="32"/>
      <c r="H375" s="513" t="s">
        <v>892</v>
      </c>
      <c r="I375" s="54" t="s">
        <v>2289</v>
      </c>
      <c r="J375" s="54" t="s">
        <v>2956</v>
      </c>
      <c r="K375" s="32"/>
      <c r="L375" s="32"/>
      <c r="M375" s="32"/>
      <c r="N375" s="54">
        <v>15248980</v>
      </c>
      <c r="O375" s="54" t="s">
        <v>3304</v>
      </c>
      <c r="P375" s="32"/>
      <c r="Q375" s="54" t="s">
        <v>1527</v>
      </c>
      <c r="R375" s="54" t="s">
        <v>1857</v>
      </c>
      <c r="S375" s="32"/>
      <c r="T375" s="32"/>
      <c r="U375" s="32"/>
      <c r="V375" s="32"/>
      <c r="W375" s="301" t="s">
        <v>29</v>
      </c>
      <c r="X375" s="32"/>
      <c r="Y375" s="32"/>
      <c r="Z375" s="32"/>
      <c r="AA375" s="32"/>
      <c r="AB375" s="32"/>
      <c r="AC375" s="76" t="s">
        <v>141</v>
      </c>
      <c r="AD375" s="32"/>
      <c r="AE375" s="332" t="s">
        <v>208</v>
      </c>
      <c r="AF375" s="142">
        <v>43950</v>
      </c>
      <c r="AG375" s="32"/>
      <c r="AH375" s="32"/>
      <c r="AI375" s="32"/>
      <c r="AJ375" s="32"/>
      <c r="AK375" s="32"/>
      <c r="AL375" s="32"/>
      <c r="AM375" s="54" t="s">
        <v>208</v>
      </c>
      <c r="AN375" s="332">
        <v>43964</v>
      </c>
      <c r="AO375" s="53" t="s">
        <v>63</v>
      </c>
      <c r="AP375" s="54" t="s">
        <v>56</v>
      </c>
      <c r="AQ375" s="53"/>
      <c r="AR375" s="53"/>
      <c r="AS375" s="53"/>
      <c r="AT375" s="53"/>
      <c r="AU375" s="53"/>
      <c r="AV375" s="53"/>
      <c r="AW375" s="32"/>
      <c r="AX375" s="32"/>
      <c r="AY375" s="32"/>
      <c r="AZ375" s="32">
        <f t="shared" si="10"/>
        <v>4</v>
      </c>
    </row>
    <row r="376" spans="5:52" ht="19.95" customHeight="1">
      <c r="E376" s="32"/>
      <c r="F376" s="32"/>
      <c r="G376" s="32"/>
      <c r="H376" s="513" t="s">
        <v>893</v>
      </c>
      <c r="I376" s="54" t="s">
        <v>2290</v>
      </c>
      <c r="J376" s="54" t="s">
        <v>2957</v>
      </c>
      <c r="K376" s="32"/>
      <c r="L376" s="32"/>
      <c r="M376" s="32"/>
      <c r="N376" s="54">
        <v>15248981</v>
      </c>
      <c r="O376" s="54" t="s">
        <v>3304</v>
      </c>
      <c r="P376" s="32"/>
      <c r="Q376" s="54" t="s">
        <v>1528</v>
      </c>
      <c r="R376" s="54" t="s">
        <v>1838</v>
      </c>
      <c r="S376" s="32"/>
      <c r="T376" s="32"/>
      <c r="U376" s="32"/>
      <c r="V376" s="32"/>
      <c r="W376" s="301" t="s">
        <v>29</v>
      </c>
      <c r="X376" s="32"/>
      <c r="Y376" s="32"/>
      <c r="Z376" s="32"/>
      <c r="AA376" s="32"/>
      <c r="AB376" s="32"/>
      <c r="AC376" s="76" t="s">
        <v>141</v>
      </c>
      <c r="AD376" s="32"/>
      <c r="AE376" s="332" t="s">
        <v>208</v>
      </c>
      <c r="AF376" s="142">
        <v>43950</v>
      </c>
      <c r="AG376" s="32"/>
      <c r="AH376" s="32"/>
      <c r="AI376" s="32"/>
      <c r="AJ376" s="32"/>
      <c r="AK376" s="32"/>
      <c r="AL376" s="32"/>
      <c r="AM376" s="54" t="s">
        <v>208</v>
      </c>
      <c r="AN376" s="332">
        <v>43964</v>
      </c>
      <c r="AO376" s="53" t="s">
        <v>63</v>
      </c>
      <c r="AP376" s="54" t="s">
        <v>56</v>
      </c>
      <c r="AQ376" s="53"/>
      <c r="AR376" s="53"/>
      <c r="AS376" s="53"/>
      <c r="AT376" s="53"/>
      <c r="AU376" s="53"/>
      <c r="AV376" s="53"/>
      <c r="AW376" s="32"/>
      <c r="AX376" s="32"/>
      <c r="AY376" s="32"/>
      <c r="AZ376" s="32">
        <f t="shared" si="10"/>
        <v>4</v>
      </c>
    </row>
    <row r="377" spans="5:52" ht="19.95" customHeight="1">
      <c r="E377" s="32"/>
      <c r="F377" s="32"/>
      <c r="G377" s="32"/>
      <c r="H377" s="513" t="s">
        <v>894</v>
      </c>
      <c r="I377" s="54" t="s">
        <v>2291</v>
      </c>
      <c r="J377" s="54" t="s">
        <v>2958</v>
      </c>
      <c r="K377" s="32"/>
      <c r="L377" s="32"/>
      <c r="M377" s="32"/>
      <c r="N377" s="54">
        <v>15248982</v>
      </c>
      <c r="O377" s="54" t="s">
        <v>3304</v>
      </c>
      <c r="P377" s="32"/>
      <c r="Q377" s="54" t="s">
        <v>1529</v>
      </c>
      <c r="R377" s="54" t="s">
        <v>1838</v>
      </c>
      <c r="S377" s="32"/>
      <c r="T377" s="32"/>
      <c r="U377" s="32"/>
      <c r="V377" s="32"/>
      <c r="W377" s="301" t="s">
        <v>29</v>
      </c>
      <c r="X377" s="32"/>
      <c r="Y377" s="32"/>
      <c r="Z377" s="32"/>
      <c r="AA377" s="32"/>
      <c r="AB377" s="32"/>
      <c r="AC377" s="76" t="s">
        <v>141</v>
      </c>
      <c r="AD377" s="32"/>
      <c r="AE377" s="332" t="s">
        <v>208</v>
      </c>
      <c r="AF377" s="142">
        <v>43950</v>
      </c>
      <c r="AG377" s="32"/>
      <c r="AH377" s="32"/>
      <c r="AI377" s="32"/>
      <c r="AJ377" s="32"/>
      <c r="AK377" s="32"/>
      <c r="AL377" s="32"/>
      <c r="AM377" s="54" t="s">
        <v>208</v>
      </c>
      <c r="AN377" s="332">
        <v>43964</v>
      </c>
      <c r="AO377" s="53" t="s">
        <v>63</v>
      </c>
      <c r="AP377" s="54" t="s">
        <v>56</v>
      </c>
      <c r="AQ377" s="53"/>
      <c r="AR377" s="381"/>
      <c r="AS377" s="350"/>
      <c r="AT377" s="381"/>
      <c r="AU377" s="53"/>
      <c r="AV377" s="53"/>
      <c r="AW377" s="32"/>
      <c r="AX377" s="32"/>
      <c r="AY377" s="32"/>
      <c r="AZ377" s="32">
        <f t="shared" si="10"/>
        <v>4</v>
      </c>
    </row>
    <row r="378" spans="5:52" ht="19.95" customHeight="1">
      <c r="E378" s="32"/>
      <c r="F378" s="32"/>
      <c r="G378" s="32"/>
      <c r="H378" s="513" t="s">
        <v>895</v>
      </c>
      <c r="I378" s="54" t="s">
        <v>2292</v>
      </c>
      <c r="J378" s="54" t="s">
        <v>2959</v>
      </c>
      <c r="K378" s="32"/>
      <c r="L378" s="32"/>
      <c r="M378" s="32"/>
      <c r="N378" s="54">
        <v>15248983</v>
      </c>
      <c r="O378" s="54" t="s">
        <v>3304</v>
      </c>
      <c r="P378" s="32"/>
      <c r="Q378" s="54" t="s">
        <v>1530</v>
      </c>
      <c r="R378" s="54" t="s">
        <v>1838</v>
      </c>
      <c r="S378" s="32"/>
      <c r="T378" s="32"/>
      <c r="U378" s="32"/>
      <c r="V378" s="32"/>
      <c r="W378" s="301" t="s">
        <v>29</v>
      </c>
      <c r="X378" s="32"/>
      <c r="Y378" s="32"/>
      <c r="Z378" s="32"/>
      <c r="AA378" s="32"/>
      <c r="AB378" s="32"/>
      <c r="AC378" s="76" t="s">
        <v>141</v>
      </c>
      <c r="AD378" s="32"/>
      <c r="AE378" s="332" t="s">
        <v>208</v>
      </c>
      <c r="AF378" s="142">
        <v>43950</v>
      </c>
      <c r="AG378" s="32"/>
      <c r="AH378" s="32"/>
      <c r="AI378" s="32"/>
      <c r="AJ378" s="32"/>
      <c r="AK378" s="32"/>
      <c r="AL378" s="32"/>
      <c r="AM378" s="54" t="s">
        <v>208</v>
      </c>
      <c r="AN378" s="332">
        <v>43964</v>
      </c>
      <c r="AO378" s="53" t="s">
        <v>63</v>
      </c>
      <c r="AP378" s="54" t="s">
        <v>56</v>
      </c>
      <c r="AQ378" s="53"/>
      <c r="AR378" s="381"/>
      <c r="AS378" s="350"/>
      <c r="AT378" s="381"/>
      <c r="AU378" s="53"/>
      <c r="AV378" s="53"/>
      <c r="AW378" s="32"/>
      <c r="AX378" s="32"/>
      <c r="AY378" s="32"/>
      <c r="AZ378" s="32">
        <f t="shared" si="10"/>
        <v>4</v>
      </c>
    </row>
    <row r="379" spans="5:52" ht="19.95" customHeight="1">
      <c r="E379" s="32"/>
      <c r="F379" s="32"/>
      <c r="G379" s="32"/>
      <c r="H379" s="513" t="s">
        <v>896</v>
      </c>
      <c r="I379" s="54" t="s">
        <v>2293</v>
      </c>
      <c r="J379" s="54" t="s">
        <v>2960</v>
      </c>
      <c r="K379" s="32"/>
      <c r="L379" s="32"/>
      <c r="M379" s="32"/>
      <c r="N379" s="54">
        <v>15248984</v>
      </c>
      <c r="O379" s="54" t="s">
        <v>3304</v>
      </c>
      <c r="P379" s="32"/>
      <c r="Q379" s="54" t="s">
        <v>1531</v>
      </c>
      <c r="R379" s="54" t="s">
        <v>1838</v>
      </c>
      <c r="S379" s="32"/>
      <c r="T379" s="32"/>
      <c r="U379" s="32"/>
      <c r="V379" s="32"/>
      <c r="W379" s="301" t="s">
        <v>29</v>
      </c>
      <c r="X379" s="32"/>
      <c r="Y379" s="32"/>
      <c r="Z379" s="32"/>
      <c r="AA379" s="32"/>
      <c r="AB379" s="32"/>
      <c r="AC379" s="76" t="s">
        <v>141</v>
      </c>
      <c r="AD379" s="32"/>
      <c r="AE379" s="332" t="s">
        <v>208</v>
      </c>
      <c r="AF379" s="142">
        <v>43950</v>
      </c>
      <c r="AG379" s="32"/>
      <c r="AH379" s="32"/>
      <c r="AI379" s="32"/>
      <c r="AJ379" s="32"/>
      <c r="AK379" s="32"/>
      <c r="AL379" s="32"/>
      <c r="AM379" s="54" t="s">
        <v>208</v>
      </c>
      <c r="AN379" s="332">
        <v>43964</v>
      </c>
      <c r="AO379" s="53" t="s">
        <v>63</v>
      </c>
      <c r="AP379" s="54" t="s">
        <v>56</v>
      </c>
      <c r="AQ379" s="53"/>
      <c r="AR379" s="381"/>
      <c r="AS379" s="350"/>
      <c r="AT379" s="381"/>
      <c r="AU379" s="53"/>
      <c r="AV379" s="53"/>
      <c r="AW379" s="32"/>
      <c r="AX379" s="32"/>
      <c r="AY379" s="32"/>
      <c r="AZ379" s="32">
        <f t="shared" si="10"/>
        <v>4</v>
      </c>
    </row>
    <row r="380" spans="5:52" ht="19.95" customHeight="1">
      <c r="E380" s="32"/>
      <c r="F380" s="32"/>
      <c r="G380" s="32"/>
      <c r="H380" s="513" t="s">
        <v>897</v>
      </c>
      <c r="I380" s="54" t="s">
        <v>2294</v>
      </c>
      <c r="J380" s="54" t="s">
        <v>2961</v>
      </c>
      <c r="K380" s="32"/>
      <c r="L380" s="32"/>
      <c r="M380" s="32"/>
      <c r="N380" s="54">
        <v>15248985</v>
      </c>
      <c r="O380" s="54" t="s">
        <v>3304</v>
      </c>
      <c r="P380" s="32"/>
      <c r="Q380" s="54" t="s">
        <v>1532</v>
      </c>
      <c r="R380" s="54" t="s">
        <v>1857</v>
      </c>
      <c r="S380" s="32"/>
      <c r="T380" s="32"/>
      <c r="U380" s="32"/>
      <c r="V380" s="32"/>
      <c r="W380" s="301" t="s">
        <v>29</v>
      </c>
      <c r="X380" s="32"/>
      <c r="Y380" s="32"/>
      <c r="Z380" s="32"/>
      <c r="AA380" s="32"/>
      <c r="AB380" s="32"/>
      <c r="AC380" s="76" t="s">
        <v>141</v>
      </c>
      <c r="AD380" s="32"/>
      <c r="AE380" s="332" t="s">
        <v>208</v>
      </c>
      <c r="AF380" s="142">
        <v>43950</v>
      </c>
      <c r="AG380" s="32"/>
      <c r="AH380" s="32"/>
      <c r="AI380" s="32"/>
      <c r="AJ380" s="32"/>
      <c r="AK380" s="32"/>
      <c r="AL380" s="32"/>
      <c r="AM380" s="54" t="s">
        <v>208</v>
      </c>
      <c r="AN380" s="332">
        <v>43964</v>
      </c>
      <c r="AO380" s="53" t="s">
        <v>63</v>
      </c>
      <c r="AP380" s="54" t="s">
        <v>56</v>
      </c>
      <c r="AQ380" s="53"/>
      <c r="AR380" s="381"/>
      <c r="AS380" s="350"/>
      <c r="AT380" s="381"/>
      <c r="AU380" s="53"/>
      <c r="AV380" s="53"/>
      <c r="AW380" s="32"/>
      <c r="AX380" s="32"/>
      <c r="AY380" s="32"/>
      <c r="AZ380" s="32">
        <f t="shared" si="10"/>
        <v>4</v>
      </c>
    </row>
    <row r="381" spans="5:52" ht="19.95" customHeight="1">
      <c r="E381" s="32"/>
      <c r="F381" s="32"/>
      <c r="G381" s="32"/>
      <c r="H381" s="513" t="s">
        <v>898</v>
      </c>
      <c r="I381" s="54" t="s">
        <v>2295</v>
      </c>
      <c r="J381" s="54" t="s">
        <v>2962</v>
      </c>
      <c r="K381" s="32"/>
      <c r="L381" s="32"/>
      <c r="M381" s="32"/>
      <c r="N381" s="54">
        <v>15248986</v>
      </c>
      <c r="O381" s="54" t="s">
        <v>3304</v>
      </c>
      <c r="P381" s="32"/>
      <c r="Q381" s="54" t="s">
        <v>1533</v>
      </c>
      <c r="R381" s="54" t="s">
        <v>1857</v>
      </c>
      <c r="S381" s="32"/>
      <c r="T381" s="32"/>
      <c r="U381" s="32"/>
      <c r="V381" s="32"/>
      <c r="W381" s="301" t="s">
        <v>29</v>
      </c>
      <c r="X381" s="32"/>
      <c r="Y381" s="32"/>
      <c r="Z381" s="32"/>
      <c r="AA381" s="32"/>
      <c r="AB381" s="32"/>
      <c r="AC381" s="76" t="s">
        <v>141</v>
      </c>
      <c r="AD381" s="32"/>
      <c r="AE381" s="332" t="s">
        <v>208</v>
      </c>
      <c r="AF381" s="142">
        <v>43950</v>
      </c>
      <c r="AG381" s="32"/>
      <c r="AH381" s="32"/>
      <c r="AI381" s="32"/>
      <c r="AJ381" s="32"/>
      <c r="AK381" s="32"/>
      <c r="AL381" s="32"/>
      <c r="AM381" s="54" t="s">
        <v>208</v>
      </c>
      <c r="AN381" s="332">
        <v>43964</v>
      </c>
      <c r="AO381" s="53" t="s">
        <v>63</v>
      </c>
      <c r="AP381" s="54" t="s">
        <v>56</v>
      </c>
      <c r="AQ381" s="53"/>
      <c r="AR381" s="381"/>
      <c r="AS381" s="350"/>
      <c r="AT381" s="381"/>
      <c r="AU381" s="53"/>
      <c r="AV381" s="53"/>
      <c r="AW381" s="32"/>
      <c r="AX381" s="32"/>
      <c r="AY381" s="32"/>
      <c r="AZ381" s="32">
        <f t="shared" si="10"/>
        <v>4</v>
      </c>
    </row>
    <row r="382" spans="5:52" ht="19.95" customHeight="1">
      <c r="E382" s="32"/>
      <c r="F382" s="32"/>
      <c r="G382" s="32"/>
      <c r="H382" s="513" t="s">
        <v>899</v>
      </c>
      <c r="I382" s="392" t="s">
        <v>2296</v>
      </c>
      <c r="J382" s="392" t="s">
        <v>2963</v>
      </c>
      <c r="K382" s="32"/>
      <c r="L382" s="32"/>
      <c r="M382" s="32"/>
      <c r="N382" s="392">
        <v>15248987</v>
      </c>
      <c r="O382" s="54" t="s">
        <v>3304</v>
      </c>
      <c r="P382" s="32"/>
      <c r="Q382" s="392" t="s">
        <v>1534</v>
      </c>
      <c r="R382" s="392" t="s">
        <v>1857</v>
      </c>
      <c r="S382" s="32"/>
      <c r="T382" s="32"/>
      <c r="U382" s="32"/>
      <c r="V382" s="32"/>
      <c r="W382" s="301" t="s">
        <v>29</v>
      </c>
      <c r="X382" s="32"/>
      <c r="Y382" s="32"/>
      <c r="Z382" s="32"/>
      <c r="AA382" s="32"/>
      <c r="AB382" s="32"/>
      <c r="AC382" s="76" t="s">
        <v>141</v>
      </c>
      <c r="AD382" s="32"/>
      <c r="AE382" s="351" t="s">
        <v>208</v>
      </c>
      <c r="AF382" s="352">
        <v>43950</v>
      </c>
      <c r="AG382" s="32"/>
      <c r="AH382" s="32"/>
      <c r="AI382" s="32"/>
      <c r="AJ382" s="32"/>
      <c r="AK382" s="32"/>
      <c r="AL382" s="32"/>
      <c r="AM382" s="392" t="s">
        <v>208</v>
      </c>
      <c r="AN382" s="351">
        <v>43964</v>
      </c>
      <c r="AO382" s="384" t="s">
        <v>63</v>
      </c>
      <c r="AP382" s="54" t="s">
        <v>56</v>
      </c>
      <c r="AQ382" s="384" t="s">
        <v>259</v>
      </c>
      <c r="AR382" s="381"/>
      <c r="AS382" s="350"/>
      <c r="AT382" s="381"/>
      <c r="AU382" s="384"/>
      <c r="AV382" s="384"/>
      <c r="AW382" s="32"/>
      <c r="AX382" s="32"/>
      <c r="AY382" s="32"/>
      <c r="AZ382" s="32">
        <f t="shared" si="10"/>
        <v>4</v>
      </c>
    </row>
    <row r="383" spans="5:52" ht="19.95" customHeight="1">
      <c r="E383" s="32"/>
      <c r="F383" s="32"/>
      <c r="G383" s="32"/>
      <c r="H383" s="513" t="s">
        <v>900</v>
      </c>
      <c r="I383" s="392" t="s">
        <v>2297</v>
      </c>
      <c r="J383" s="392" t="s">
        <v>2963</v>
      </c>
      <c r="K383" s="32"/>
      <c r="L383" s="32"/>
      <c r="M383" s="32"/>
      <c r="N383" s="392">
        <v>15248987</v>
      </c>
      <c r="O383" s="54" t="s">
        <v>3304</v>
      </c>
      <c r="P383" s="32"/>
      <c r="Q383" s="392" t="s">
        <v>1534</v>
      </c>
      <c r="R383" s="392" t="s">
        <v>1857</v>
      </c>
      <c r="S383" s="32"/>
      <c r="T383" s="32"/>
      <c r="U383" s="32"/>
      <c r="V383" s="32"/>
      <c r="W383" s="301" t="s">
        <v>29</v>
      </c>
      <c r="X383" s="32"/>
      <c r="Y383" s="32"/>
      <c r="Z383" s="32"/>
      <c r="AA383" s="32"/>
      <c r="AB383" s="32"/>
      <c r="AC383" s="76" t="s">
        <v>141</v>
      </c>
      <c r="AD383" s="32"/>
      <c r="AE383" s="351" t="s">
        <v>208</v>
      </c>
      <c r="AF383" s="352">
        <v>43965</v>
      </c>
      <c r="AG383" s="32"/>
      <c r="AH383" s="32"/>
      <c r="AI383" s="32"/>
      <c r="AJ383" s="32"/>
      <c r="AK383" s="32"/>
      <c r="AL383" s="32"/>
      <c r="AM383" s="392" t="s">
        <v>208</v>
      </c>
      <c r="AN383" s="351">
        <v>43965</v>
      </c>
      <c r="AO383" s="384" t="s">
        <v>63</v>
      </c>
      <c r="AP383" s="54" t="s">
        <v>56</v>
      </c>
      <c r="AQ383" s="384"/>
      <c r="AR383" s="381"/>
      <c r="AS383" s="350"/>
      <c r="AT383" s="381"/>
      <c r="AU383" s="384"/>
      <c r="AV383" s="384"/>
      <c r="AW383" s="32"/>
      <c r="AX383" s="32"/>
      <c r="AY383" s="32"/>
      <c r="AZ383" s="32">
        <f t="shared" si="10"/>
        <v>5</v>
      </c>
    </row>
    <row r="384" spans="5:52" ht="19.95" customHeight="1">
      <c r="E384" s="32"/>
      <c r="F384" s="32"/>
      <c r="G384" s="32"/>
      <c r="H384" s="513" t="s">
        <v>901</v>
      </c>
      <c r="I384" s="54" t="s">
        <v>2298</v>
      </c>
      <c r="J384" s="54" t="s">
        <v>2964</v>
      </c>
      <c r="K384" s="32"/>
      <c r="L384" s="32"/>
      <c r="M384" s="32"/>
      <c r="N384" s="54">
        <v>15248988</v>
      </c>
      <c r="O384" s="54" t="s">
        <v>3304</v>
      </c>
      <c r="P384" s="32"/>
      <c r="Q384" s="54" t="s">
        <v>1535</v>
      </c>
      <c r="R384" s="54" t="s">
        <v>1838</v>
      </c>
      <c r="S384" s="32"/>
      <c r="T384" s="32"/>
      <c r="U384" s="32"/>
      <c r="V384" s="32"/>
      <c r="W384" s="301" t="s">
        <v>29</v>
      </c>
      <c r="X384" s="32"/>
      <c r="Y384" s="32"/>
      <c r="Z384" s="32"/>
      <c r="AA384" s="32"/>
      <c r="AB384" s="32"/>
      <c r="AC384" s="76" t="s">
        <v>141</v>
      </c>
      <c r="AD384" s="32"/>
      <c r="AE384" s="332" t="s">
        <v>208</v>
      </c>
      <c r="AF384" s="142">
        <v>43950</v>
      </c>
      <c r="AG384" s="32"/>
      <c r="AH384" s="32"/>
      <c r="AI384" s="32"/>
      <c r="AJ384" s="32"/>
      <c r="AK384" s="32"/>
      <c r="AL384" s="32"/>
      <c r="AM384" s="54" t="s">
        <v>208</v>
      </c>
      <c r="AN384" s="332">
        <v>43964</v>
      </c>
      <c r="AO384" s="53" t="s">
        <v>63</v>
      </c>
      <c r="AP384" s="54" t="s">
        <v>56</v>
      </c>
      <c r="AQ384" s="53"/>
      <c r="AR384" s="53"/>
      <c r="AS384" s="53"/>
      <c r="AT384" s="53"/>
      <c r="AU384" s="53"/>
      <c r="AV384" s="53"/>
      <c r="AW384" s="32"/>
      <c r="AX384" s="32"/>
      <c r="AY384" s="32"/>
      <c r="AZ384" s="32">
        <f t="shared" si="10"/>
        <v>4</v>
      </c>
    </row>
    <row r="385" spans="5:52" ht="19.95" customHeight="1">
      <c r="E385" s="32"/>
      <c r="F385" s="32"/>
      <c r="G385" s="32"/>
      <c r="H385" s="513" t="s">
        <v>902</v>
      </c>
      <c r="I385" s="54" t="s">
        <v>2299</v>
      </c>
      <c r="J385" s="54" t="s">
        <v>2965</v>
      </c>
      <c r="K385" s="32"/>
      <c r="L385" s="32"/>
      <c r="M385" s="32"/>
      <c r="N385" s="54">
        <v>15248989</v>
      </c>
      <c r="O385" s="54" t="s">
        <v>3304</v>
      </c>
      <c r="P385" s="32"/>
      <c r="Q385" s="54" t="s">
        <v>1536</v>
      </c>
      <c r="R385" s="54" t="s">
        <v>1857</v>
      </c>
      <c r="S385" s="32"/>
      <c r="T385" s="32"/>
      <c r="U385" s="32"/>
      <c r="V385" s="32"/>
      <c r="W385" s="301" t="s">
        <v>29</v>
      </c>
      <c r="X385" s="32"/>
      <c r="Y385" s="32"/>
      <c r="Z385" s="32"/>
      <c r="AA385" s="32"/>
      <c r="AB385" s="32"/>
      <c r="AC385" s="76" t="s">
        <v>141</v>
      </c>
      <c r="AD385" s="32"/>
      <c r="AE385" s="332" t="s">
        <v>208</v>
      </c>
      <c r="AF385" s="142">
        <v>43950</v>
      </c>
      <c r="AG385" s="32"/>
      <c r="AH385" s="32"/>
      <c r="AI385" s="32"/>
      <c r="AJ385" s="32"/>
      <c r="AK385" s="32"/>
      <c r="AL385" s="32"/>
      <c r="AM385" s="54" t="s">
        <v>208</v>
      </c>
      <c r="AN385" s="332">
        <v>43964</v>
      </c>
      <c r="AO385" s="53" t="s">
        <v>63</v>
      </c>
      <c r="AP385" s="54" t="s">
        <v>56</v>
      </c>
      <c r="AQ385" s="53"/>
      <c r="AR385" s="53"/>
      <c r="AS385" s="53"/>
      <c r="AT385" s="53"/>
      <c r="AU385" s="53"/>
      <c r="AV385" s="53"/>
      <c r="AW385" s="32"/>
      <c r="AX385" s="32"/>
      <c r="AY385" s="32"/>
      <c r="AZ385" s="32">
        <f t="shared" si="10"/>
        <v>4</v>
      </c>
    </row>
    <row r="386" spans="5:52" ht="19.95" customHeight="1">
      <c r="E386" s="32"/>
      <c r="F386" s="32"/>
      <c r="G386" s="32"/>
      <c r="H386" s="513" t="s">
        <v>903</v>
      </c>
      <c r="I386" s="54" t="s">
        <v>2300</v>
      </c>
      <c r="J386" s="54" t="s">
        <v>2966</v>
      </c>
      <c r="K386" s="32"/>
      <c r="L386" s="32"/>
      <c r="M386" s="32"/>
      <c r="N386" s="54">
        <v>15248990</v>
      </c>
      <c r="O386" s="54" t="s">
        <v>3304</v>
      </c>
      <c r="P386" s="32"/>
      <c r="Q386" s="54" t="s">
        <v>1537</v>
      </c>
      <c r="R386" s="54" t="s">
        <v>1857</v>
      </c>
      <c r="S386" s="32"/>
      <c r="T386" s="32"/>
      <c r="U386" s="32"/>
      <c r="V386" s="32"/>
      <c r="W386" s="301" t="s">
        <v>29</v>
      </c>
      <c r="X386" s="32"/>
      <c r="Y386" s="32"/>
      <c r="Z386" s="32"/>
      <c r="AA386" s="32"/>
      <c r="AB386" s="32"/>
      <c r="AC386" s="76" t="s">
        <v>141</v>
      </c>
      <c r="AD386" s="32"/>
      <c r="AE386" s="332" t="s">
        <v>208</v>
      </c>
      <c r="AF386" s="142">
        <v>43950</v>
      </c>
      <c r="AG386" s="32"/>
      <c r="AH386" s="32"/>
      <c r="AI386" s="32"/>
      <c r="AJ386" s="32"/>
      <c r="AK386" s="32"/>
      <c r="AL386" s="32"/>
      <c r="AM386" s="54" t="s">
        <v>208</v>
      </c>
      <c r="AN386" s="332">
        <v>43964</v>
      </c>
      <c r="AO386" s="53" t="s">
        <v>63</v>
      </c>
      <c r="AP386" s="54" t="s">
        <v>56</v>
      </c>
      <c r="AQ386" s="53"/>
      <c r="AR386" s="53"/>
      <c r="AS386" s="53"/>
      <c r="AT386" s="53"/>
      <c r="AU386" s="53"/>
      <c r="AV386" s="53"/>
      <c r="AW386" s="32"/>
      <c r="AX386" s="32"/>
      <c r="AY386" s="32"/>
      <c r="AZ386" s="32">
        <f t="shared" si="10"/>
        <v>4</v>
      </c>
    </row>
    <row r="387" spans="5:52" ht="19.95" customHeight="1">
      <c r="E387" s="32"/>
      <c r="F387" s="32"/>
      <c r="G387" s="32"/>
      <c r="H387" s="513" t="s">
        <v>904</v>
      </c>
      <c r="I387" s="54" t="s">
        <v>2301</v>
      </c>
      <c r="J387" s="54" t="s">
        <v>2967</v>
      </c>
      <c r="K387" s="32"/>
      <c r="L387" s="32"/>
      <c r="M387" s="32"/>
      <c r="N387" s="54">
        <v>15248991</v>
      </c>
      <c r="O387" s="54" t="s">
        <v>3304</v>
      </c>
      <c r="P387" s="32"/>
      <c r="Q387" s="54" t="s">
        <v>1538</v>
      </c>
      <c r="R387" s="54" t="s">
        <v>1857</v>
      </c>
      <c r="S387" s="32"/>
      <c r="T387" s="32"/>
      <c r="U387" s="32"/>
      <c r="V387" s="32"/>
      <c r="W387" s="301" t="s">
        <v>29</v>
      </c>
      <c r="X387" s="32"/>
      <c r="Y387" s="32"/>
      <c r="Z387" s="32"/>
      <c r="AA387" s="32"/>
      <c r="AB387" s="32"/>
      <c r="AC387" s="76" t="s">
        <v>141</v>
      </c>
      <c r="AD387" s="32"/>
      <c r="AE387" s="332" t="s">
        <v>208</v>
      </c>
      <c r="AF387" s="142">
        <v>43950</v>
      </c>
      <c r="AG387" s="32"/>
      <c r="AH387" s="32"/>
      <c r="AI387" s="32"/>
      <c r="AJ387" s="32"/>
      <c r="AK387" s="32"/>
      <c r="AL387" s="32"/>
      <c r="AM387" s="54" t="s">
        <v>208</v>
      </c>
      <c r="AN387" s="332">
        <v>43964</v>
      </c>
      <c r="AO387" s="53" t="s">
        <v>63</v>
      </c>
      <c r="AP387" s="54" t="s">
        <v>56</v>
      </c>
      <c r="AQ387" s="53"/>
      <c r="AR387" s="53"/>
      <c r="AS387" s="53"/>
      <c r="AT387" s="53"/>
      <c r="AU387" s="53"/>
      <c r="AV387" s="53"/>
      <c r="AW387" s="32"/>
      <c r="AX387" s="32"/>
      <c r="AY387" s="32"/>
      <c r="AZ387" s="32">
        <f t="shared" si="10"/>
        <v>4</v>
      </c>
    </row>
    <row r="388" spans="5:52" ht="19.95" customHeight="1">
      <c r="E388" s="32"/>
      <c r="F388" s="32"/>
      <c r="G388" s="32"/>
      <c r="H388" s="513" t="s">
        <v>905</v>
      </c>
      <c r="I388" s="54" t="s">
        <v>2302</v>
      </c>
      <c r="J388" s="54" t="s">
        <v>2968</v>
      </c>
      <c r="K388" s="32"/>
      <c r="L388" s="32"/>
      <c r="M388" s="32"/>
      <c r="N388" s="54">
        <v>15248992</v>
      </c>
      <c r="O388" s="54" t="s">
        <v>3304</v>
      </c>
      <c r="P388" s="32"/>
      <c r="Q388" s="54" t="s">
        <v>1539</v>
      </c>
      <c r="R388" s="54" t="s">
        <v>1857</v>
      </c>
      <c r="S388" s="32"/>
      <c r="T388" s="32"/>
      <c r="U388" s="32"/>
      <c r="V388" s="32"/>
      <c r="W388" s="301" t="s">
        <v>29</v>
      </c>
      <c r="X388" s="32"/>
      <c r="Y388" s="32"/>
      <c r="Z388" s="32"/>
      <c r="AA388" s="32"/>
      <c r="AB388" s="32"/>
      <c r="AC388" s="76" t="s">
        <v>141</v>
      </c>
      <c r="AD388" s="32"/>
      <c r="AE388" s="332" t="s">
        <v>208</v>
      </c>
      <c r="AF388" s="142">
        <v>43950</v>
      </c>
      <c r="AG388" s="32"/>
      <c r="AH388" s="32"/>
      <c r="AI388" s="32"/>
      <c r="AJ388" s="32"/>
      <c r="AK388" s="32"/>
      <c r="AL388" s="32"/>
      <c r="AM388" s="54" t="s">
        <v>208</v>
      </c>
      <c r="AN388" s="332">
        <v>43964</v>
      </c>
      <c r="AO388" s="53" t="s">
        <v>63</v>
      </c>
      <c r="AP388" s="54" t="s">
        <v>56</v>
      </c>
      <c r="AQ388" s="53"/>
      <c r="AR388" s="53"/>
      <c r="AS388" s="53"/>
      <c r="AT388" s="53"/>
      <c r="AU388" s="53"/>
      <c r="AV388" s="53"/>
      <c r="AW388" s="32"/>
      <c r="AX388" s="32"/>
      <c r="AY388" s="32"/>
      <c r="AZ388" s="32">
        <f t="shared" si="10"/>
        <v>4</v>
      </c>
    </row>
    <row r="389" spans="5:52" ht="19.95" customHeight="1">
      <c r="E389" s="32"/>
      <c r="F389" s="32"/>
      <c r="G389" s="32"/>
      <c r="H389" s="513" t="s">
        <v>906</v>
      </c>
      <c r="I389" s="54" t="s">
        <v>2303</v>
      </c>
      <c r="J389" s="54" t="s">
        <v>2969</v>
      </c>
      <c r="K389" s="32"/>
      <c r="L389" s="32"/>
      <c r="M389" s="32"/>
      <c r="N389" s="54">
        <v>15248993</v>
      </c>
      <c r="O389" s="54" t="s">
        <v>3304</v>
      </c>
      <c r="P389" s="32"/>
      <c r="Q389" s="54" t="s">
        <v>1540</v>
      </c>
      <c r="R389" s="54" t="s">
        <v>1857</v>
      </c>
      <c r="S389" s="32"/>
      <c r="T389" s="32"/>
      <c r="U389" s="32"/>
      <c r="V389" s="32"/>
      <c r="W389" s="301" t="s">
        <v>29</v>
      </c>
      <c r="X389" s="32"/>
      <c r="Y389" s="32"/>
      <c r="Z389" s="32"/>
      <c r="AA389" s="32"/>
      <c r="AB389" s="32"/>
      <c r="AC389" s="76" t="s">
        <v>141</v>
      </c>
      <c r="AD389" s="32"/>
      <c r="AE389" s="332" t="s">
        <v>208</v>
      </c>
      <c r="AF389" s="142">
        <v>43950</v>
      </c>
      <c r="AG389" s="32"/>
      <c r="AH389" s="32"/>
      <c r="AI389" s="32"/>
      <c r="AJ389" s="32"/>
      <c r="AK389" s="32"/>
      <c r="AL389" s="32"/>
      <c r="AM389" s="54" t="s">
        <v>209</v>
      </c>
      <c r="AN389" s="142">
        <v>43964</v>
      </c>
      <c r="AO389" s="54" t="s">
        <v>63</v>
      </c>
      <c r="AP389" s="53" t="s">
        <v>56</v>
      </c>
      <c r="AQ389" s="53" t="s">
        <v>210</v>
      </c>
      <c r="AR389" s="53"/>
      <c r="AS389" s="53"/>
      <c r="AT389" s="53"/>
      <c r="AU389" s="53"/>
      <c r="AV389" s="53"/>
      <c r="AW389" s="32"/>
      <c r="AX389" s="32"/>
      <c r="AY389" s="32"/>
      <c r="AZ389" s="32">
        <f t="shared" si="10"/>
        <v>4</v>
      </c>
    </row>
    <row r="390" spans="5:52" ht="19.95" customHeight="1">
      <c r="E390" s="32"/>
      <c r="F390" s="32"/>
      <c r="G390" s="32"/>
      <c r="H390" s="513" t="s">
        <v>907</v>
      </c>
      <c r="I390" s="54" t="s">
        <v>2304</v>
      </c>
      <c r="J390" s="54" t="s">
        <v>2970</v>
      </c>
      <c r="K390" s="32"/>
      <c r="L390" s="32"/>
      <c r="M390" s="32"/>
      <c r="N390" s="54">
        <v>15248994</v>
      </c>
      <c r="O390" s="54" t="s">
        <v>3304</v>
      </c>
      <c r="P390" s="32"/>
      <c r="Q390" s="54" t="s">
        <v>1541</v>
      </c>
      <c r="R390" s="54" t="s">
        <v>1857</v>
      </c>
      <c r="S390" s="32"/>
      <c r="T390" s="32"/>
      <c r="U390" s="32"/>
      <c r="V390" s="32"/>
      <c r="W390" s="301" t="s">
        <v>29</v>
      </c>
      <c r="X390" s="32"/>
      <c r="Y390" s="32"/>
      <c r="Z390" s="32"/>
      <c r="AA390" s="32"/>
      <c r="AB390" s="32"/>
      <c r="AC390" s="76" t="s">
        <v>141</v>
      </c>
      <c r="AD390" s="32"/>
      <c r="AE390" s="332" t="s">
        <v>208</v>
      </c>
      <c r="AF390" s="142">
        <v>43950</v>
      </c>
      <c r="AG390" s="32"/>
      <c r="AH390" s="32"/>
      <c r="AI390" s="32"/>
      <c r="AJ390" s="32"/>
      <c r="AK390" s="32"/>
      <c r="AL390" s="32"/>
      <c r="AM390" s="54" t="s">
        <v>209</v>
      </c>
      <c r="AN390" s="142">
        <v>43964</v>
      </c>
      <c r="AO390" s="54" t="s">
        <v>63</v>
      </c>
      <c r="AP390" s="53" t="s">
        <v>56</v>
      </c>
      <c r="AQ390" s="53" t="s">
        <v>210</v>
      </c>
      <c r="AR390" s="53"/>
      <c r="AS390" s="53"/>
      <c r="AT390" s="53"/>
      <c r="AU390" s="53"/>
      <c r="AV390" s="53"/>
      <c r="AW390" s="32"/>
      <c r="AX390" s="32"/>
      <c r="AY390" s="32"/>
      <c r="AZ390" s="32">
        <f t="shared" si="10"/>
        <v>4</v>
      </c>
    </row>
    <row r="391" spans="5:52" ht="19.95" customHeight="1">
      <c r="E391" s="32"/>
      <c r="F391" s="32"/>
      <c r="G391" s="32"/>
      <c r="H391" s="513" t="s">
        <v>908</v>
      </c>
      <c r="I391" s="54" t="s">
        <v>2305</v>
      </c>
      <c r="J391" s="54" t="s">
        <v>2971</v>
      </c>
      <c r="K391" s="32"/>
      <c r="L391" s="32"/>
      <c r="M391" s="32"/>
      <c r="N391" s="54">
        <v>15248995</v>
      </c>
      <c r="O391" s="54" t="s">
        <v>3304</v>
      </c>
      <c r="P391" s="32"/>
      <c r="Q391" s="54" t="s">
        <v>1542</v>
      </c>
      <c r="R391" s="54" t="s">
        <v>1838</v>
      </c>
      <c r="S391" s="32"/>
      <c r="T391" s="32"/>
      <c r="U391" s="32"/>
      <c r="V391" s="32"/>
      <c r="W391" s="301" t="s">
        <v>29</v>
      </c>
      <c r="X391" s="32"/>
      <c r="Y391" s="32"/>
      <c r="Z391" s="32"/>
      <c r="AA391" s="32"/>
      <c r="AB391" s="32"/>
      <c r="AC391" s="76" t="s">
        <v>141</v>
      </c>
      <c r="AD391" s="32"/>
      <c r="AE391" s="332" t="s">
        <v>208</v>
      </c>
      <c r="AF391" s="142">
        <v>43950</v>
      </c>
      <c r="AG391" s="32"/>
      <c r="AH391" s="32"/>
      <c r="AI391" s="32"/>
      <c r="AJ391" s="32"/>
      <c r="AK391" s="32"/>
      <c r="AL391" s="32"/>
      <c r="AM391" s="54" t="s">
        <v>209</v>
      </c>
      <c r="AN391" s="142">
        <v>43964</v>
      </c>
      <c r="AO391" s="54" t="s">
        <v>63</v>
      </c>
      <c r="AP391" s="53" t="s">
        <v>56</v>
      </c>
      <c r="AQ391" s="53" t="s">
        <v>210</v>
      </c>
      <c r="AR391" s="53"/>
      <c r="AS391" s="53"/>
      <c r="AT391" s="53"/>
      <c r="AU391" s="53"/>
      <c r="AV391" s="53"/>
      <c r="AW391" s="32"/>
      <c r="AX391" s="32"/>
      <c r="AY391" s="32"/>
      <c r="AZ391" s="32">
        <f t="shared" si="10"/>
        <v>4</v>
      </c>
    </row>
    <row r="392" spans="5:52" ht="19.95" customHeight="1">
      <c r="E392" s="32"/>
      <c r="F392" s="32"/>
      <c r="G392" s="32"/>
      <c r="H392" s="513" t="s">
        <v>909</v>
      </c>
      <c r="I392" s="54" t="s">
        <v>2306</v>
      </c>
      <c r="J392" s="54" t="s">
        <v>2972</v>
      </c>
      <c r="K392" s="32"/>
      <c r="L392" s="32"/>
      <c r="M392" s="32"/>
      <c r="N392" s="54">
        <v>15248996</v>
      </c>
      <c r="O392" s="54" t="s">
        <v>3304</v>
      </c>
      <c r="P392" s="32"/>
      <c r="Q392" s="54" t="s">
        <v>1543</v>
      </c>
      <c r="R392" s="54" t="s">
        <v>1838</v>
      </c>
      <c r="S392" s="32"/>
      <c r="T392" s="32"/>
      <c r="U392" s="32"/>
      <c r="V392" s="32"/>
      <c r="W392" s="301" t="s">
        <v>29</v>
      </c>
      <c r="X392" s="32"/>
      <c r="Y392" s="32"/>
      <c r="Z392" s="32"/>
      <c r="AA392" s="32"/>
      <c r="AB392" s="32"/>
      <c r="AC392" s="76" t="s">
        <v>141</v>
      </c>
      <c r="AD392" s="32"/>
      <c r="AE392" s="332" t="s">
        <v>208</v>
      </c>
      <c r="AF392" s="142">
        <v>43950</v>
      </c>
      <c r="AG392" s="32"/>
      <c r="AH392" s="32"/>
      <c r="AI392" s="32"/>
      <c r="AJ392" s="32"/>
      <c r="AK392" s="32"/>
      <c r="AL392" s="32"/>
      <c r="AM392" s="54" t="s">
        <v>209</v>
      </c>
      <c r="AN392" s="142">
        <v>43964</v>
      </c>
      <c r="AO392" s="54" t="s">
        <v>63</v>
      </c>
      <c r="AP392" s="53" t="s">
        <v>56</v>
      </c>
      <c r="AQ392" s="53" t="s">
        <v>210</v>
      </c>
      <c r="AR392" s="53"/>
      <c r="AS392" s="53"/>
      <c r="AT392" s="53"/>
      <c r="AU392" s="53"/>
      <c r="AV392" s="53"/>
      <c r="AW392" s="32"/>
      <c r="AX392" s="32"/>
      <c r="AY392" s="32"/>
      <c r="AZ392" s="32">
        <f t="shared" si="10"/>
        <v>4</v>
      </c>
    </row>
    <row r="393" spans="5:52" ht="19.95" customHeight="1">
      <c r="E393" s="32"/>
      <c r="F393" s="32"/>
      <c r="G393" s="32"/>
      <c r="H393" s="513" t="s">
        <v>910</v>
      </c>
      <c r="I393" s="54" t="s">
        <v>2307</v>
      </c>
      <c r="J393" s="54" t="s">
        <v>2973</v>
      </c>
      <c r="K393" s="32"/>
      <c r="L393" s="32"/>
      <c r="M393" s="32"/>
      <c r="N393" s="54">
        <v>15248997</v>
      </c>
      <c r="O393" s="54" t="s">
        <v>3304</v>
      </c>
      <c r="P393" s="32"/>
      <c r="Q393" s="54" t="s">
        <v>1544</v>
      </c>
      <c r="R393" s="54" t="s">
        <v>1838</v>
      </c>
      <c r="S393" s="32"/>
      <c r="T393" s="32"/>
      <c r="U393" s="32"/>
      <c r="V393" s="32"/>
      <c r="W393" s="301" t="s">
        <v>29</v>
      </c>
      <c r="X393" s="32"/>
      <c r="Y393" s="32"/>
      <c r="Z393" s="32"/>
      <c r="AA393" s="32"/>
      <c r="AB393" s="32"/>
      <c r="AC393" s="76" t="s">
        <v>141</v>
      </c>
      <c r="AD393" s="32"/>
      <c r="AE393" s="332" t="s">
        <v>208</v>
      </c>
      <c r="AF393" s="142">
        <v>43950</v>
      </c>
      <c r="AG393" s="32"/>
      <c r="AH393" s="32"/>
      <c r="AI393" s="32"/>
      <c r="AJ393" s="32"/>
      <c r="AK393" s="32"/>
      <c r="AL393" s="32"/>
      <c r="AM393" s="54" t="s">
        <v>209</v>
      </c>
      <c r="AN393" s="142">
        <v>43964</v>
      </c>
      <c r="AO393" s="54" t="s">
        <v>63</v>
      </c>
      <c r="AP393" s="53" t="s">
        <v>56</v>
      </c>
      <c r="AQ393" s="53" t="s">
        <v>210</v>
      </c>
      <c r="AR393" s="53"/>
      <c r="AS393" s="53"/>
      <c r="AT393" s="53"/>
      <c r="AU393" s="53"/>
      <c r="AV393" s="53"/>
      <c r="AW393" s="32"/>
      <c r="AX393" s="32"/>
      <c r="AY393" s="32"/>
      <c r="AZ393" s="32">
        <f t="shared" si="10"/>
        <v>4</v>
      </c>
    </row>
    <row r="394" spans="5:52" ht="19.95" customHeight="1">
      <c r="E394" s="32"/>
      <c r="F394" s="32"/>
      <c r="G394" s="32"/>
      <c r="H394" s="513" t="s">
        <v>911</v>
      </c>
      <c r="I394" s="54" t="s">
        <v>2308</v>
      </c>
      <c r="J394" s="54" t="s">
        <v>2974</v>
      </c>
      <c r="K394" s="32"/>
      <c r="L394" s="32"/>
      <c r="M394" s="32"/>
      <c r="N394" s="54">
        <v>15248998</v>
      </c>
      <c r="O394" s="54" t="s">
        <v>3304</v>
      </c>
      <c r="P394" s="32"/>
      <c r="Q394" s="54" t="s">
        <v>1545</v>
      </c>
      <c r="R394" s="54" t="s">
        <v>1838</v>
      </c>
      <c r="S394" s="32"/>
      <c r="T394" s="32"/>
      <c r="U394" s="32"/>
      <c r="V394" s="32"/>
      <c r="W394" s="301" t="s">
        <v>29</v>
      </c>
      <c r="X394" s="32"/>
      <c r="Y394" s="32"/>
      <c r="Z394" s="32"/>
      <c r="AA394" s="32"/>
      <c r="AB394" s="32"/>
      <c r="AC394" s="76" t="s">
        <v>141</v>
      </c>
      <c r="AD394" s="32"/>
      <c r="AE394" s="332" t="s">
        <v>208</v>
      </c>
      <c r="AF394" s="142">
        <v>43950</v>
      </c>
      <c r="AG394" s="32"/>
      <c r="AH394" s="32"/>
      <c r="AI394" s="32"/>
      <c r="AJ394" s="32"/>
      <c r="AK394" s="32"/>
      <c r="AL394" s="32"/>
      <c r="AM394" s="54" t="s">
        <v>209</v>
      </c>
      <c r="AN394" s="142">
        <v>43964</v>
      </c>
      <c r="AO394" s="54" t="s">
        <v>63</v>
      </c>
      <c r="AP394" s="53" t="s">
        <v>56</v>
      </c>
      <c r="AQ394" s="53" t="s">
        <v>210</v>
      </c>
      <c r="AR394" s="53"/>
      <c r="AS394" s="53"/>
      <c r="AT394" s="53"/>
      <c r="AU394" s="53"/>
      <c r="AV394" s="53"/>
      <c r="AW394" s="32"/>
      <c r="AX394" s="32"/>
      <c r="AY394" s="32"/>
      <c r="AZ394" s="32">
        <f t="shared" si="10"/>
        <v>4</v>
      </c>
    </row>
    <row r="395" spans="5:52" ht="19.95" customHeight="1">
      <c r="E395" s="32"/>
      <c r="F395" s="32"/>
      <c r="G395" s="32"/>
      <c r="H395" s="513" t="s">
        <v>912</v>
      </c>
      <c r="I395" s="54" t="s">
        <v>2309</v>
      </c>
      <c r="J395" s="54" t="s">
        <v>2975</v>
      </c>
      <c r="K395" s="32"/>
      <c r="L395" s="32"/>
      <c r="M395" s="32"/>
      <c r="N395" s="54">
        <v>15248999</v>
      </c>
      <c r="O395" s="54" t="s">
        <v>3304</v>
      </c>
      <c r="P395" s="32"/>
      <c r="Q395" s="54" t="s">
        <v>1546</v>
      </c>
      <c r="R395" s="54" t="s">
        <v>1838</v>
      </c>
      <c r="S395" s="32"/>
      <c r="T395" s="32"/>
      <c r="U395" s="32"/>
      <c r="V395" s="32"/>
      <c r="W395" s="301" t="s">
        <v>29</v>
      </c>
      <c r="X395" s="32"/>
      <c r="Y395" s="32"/>
      <c r="Z395" s="32"/>
      <c r="AA395" s="32"/>
      <c r="AB395" s="32"/>
      <c r="AC395" s="76" t="s">
        <v>141</v>
      </c>
      <c r="AD395" s="32"/>
      <c r="AE395" s="332" t="s">
        <v>208</v>
      </c>
      <c r="AF395" s="142">
        <v>43950</v>
      </c>
      <c r="AG395" s="32"/>
      <c r="AH395" s="32"/>
      <c r="AI395" s="32"/>
      <c r="AJ395" s="32"/>
      <c r="AK395" s="32"/>
      <c r="AL395" s="32"/>
      <c r="AM395" s="54" t="s">
        <v>209</v>
      </c>
      <c r="AN395" s="142">
        <v>43964</v>
      </c>
      <c r="AO395" s="54" t="s">
        <v>63</v>
      </c>
      <c r="AP395" s="53" t="s">
        <v>56</v>
      </c>
      <c r="AQ395" s="53" t="s">
        <v>210</v>
      </c>
      <c r="AR395" s="53"/>
      <c r="AS395" s="53"/>
      <c r="AT395" s="53"/>
      <c r="AU395" s="53"/>
      <c r="AV395" s="53"/>
      <c r="AW395" s="32"/>
      <c r="AX395" s="32"/>
      <c r="AY395" s="32"/>
      <c r="AZ395" s="32">
        <f t="shared" si="10"/>
        <v>4</v>
      </c>
    </row>
    <row r="396" spans="5:52" ht="19.95" customHeight="1">
      <c r="E396" s="32"/>
      <c r="F396" s="32"/>
      <c r="G396" s="32"/>
      <c r="H396" s="513" t="s">
        <v>913</v>
      </c>
      <c r="I396" s="54" t="s">
        <v>2310</v>
      </c>
      <c r="J396" s="54" t="s">
        <v>2976</v>
      </c>
      <c r="K396" s="32"/>
      <c r="L396" s="32"/>
      <c r="M396" s="32"/>
      <c r="N396" s="54">
        <v>15249000</v>
      </c>
      <c r="O396" s="54" t="s">
        <v>3304</v>
      </c>
      <c r="P396" s="32"/>
      <c r="Q396" s="54" t="s">
        <v>1547</v>
      </c>
      <c r="R396" s="54" t="s">
        <v>1857</v>
      </c>
      <c r="S396" s="32"/>
      <c r="T396" s="32"/>
      <c r="U396" s="32"/>
      <c r="V396" s="32"/>
      <c r="W396" s="301" t="s">
        <v>29</v>
      </c>
      <c r="X396" s="32"/>
      <c r="Y396" s="32"/>
      <c r="Z396" s="32"/>
      <c r="AA396" s="32"/>
      <c r="AB396" s="32"/>
      <c r="AC396" s="76" t="s">
        <v>141</v>
      </c>
      <c r="AD396" s="32"/>
      <c r="AE396" s="332" t="s">
        <v>208</v>
      </c>
      <c r="AF396" s="142">
        <v>43950</v>
      </c>
      <c r="AG396" s="32"/>
      <c r="AH396" s="32"/>
      <c r="AI396" s="32"/>
      <c r="AJ396" s="32"/>
      <c r="AK396" s="32"/>
      <c r="AL396" s="32"/>
      <c r="AM396" s="54" t="s">
        <v>209</v>
      </c>
      <c r="AN396" s="142">
        <v>43964</v>
      </c>
      <c r="AO396" s="54" t="s">
        <v>63</v>
      </c>
      <c r="AP396" s="53" t="s">
        <v>56</v>
      </c>
      <c r="AQ396" s="53" t="s">
        <v>210</v>
      </c>
      <c r="AR396" s="53"/>
      <c r="AS396" s="53"/>
      <c r="AT396" s="53"/>
      <c r="AU396" s="53"/>
      <c r="AV396" s="53"/>
      <c r="AW396" s="32"/>
      <c r="AX396" s="32"/>
      <c r="AY396" s="32"/>
      <c r="AZ396" s="32">
        <f t="shared" si="10"/>
        <v>4</v>
      </c>
    </row>
    <row r="397" spans="5:52" ht="19.95" customHeight="1">
      <c r="E397" s="32"/>
      <c r="F397" s="32"/>
      <c r="G397" s="32"/>
      <c r="H397" s="513" t="s">
        <v>914</v>
      </c>
      <c r="I397" s="54" t="s">
        <v>2311</v>
      </c>
      <c r="J397" s="54" t="s">
        <v>2977</v>
      </c>
      <c r="K397" s="32"/>
      <c r="L397" s="32"/>
      <c r="M397" s="32"/>
      <c r="N397" s="54">
        <v>15249001</v>
      </c>
      <c r="O397" s="54" t="s">
        <v>3304</v>
      </c>
      <c r="P397" s="32"/>
      <c r="Q397" s="54" t="s">
        <v>1548</v>
      </c>
      <c r="R397" s="54" t="s">
        <v>1838</v>
      </c>
      <c r="S397" s="32"/>
      <c r="T397" s="32"/>
      <c r="U397" s="32"/>
      <c r="V397" s="32"/>
      <c r="W397" s="301" t="s">
        <v>29</v>
      </c>
      <c r="X397" s="32"/>
      <c r="Y397" s="32"/>
      <c r="Z397" s="32"/>
      <c r="AA397" s="32"/>
      <c r="AB397" s="32"/>
      <c r="AC397" s="76" t="s">
        <v>141</v>
      </c>
      <c r="AD397" s="32"/>
      <c r="AE397" s="332" t="s">
        <v>208</v>
      </c>
      <c r="AF397" s="142">
        <v>43950</v>
      </c>
      <c r="AG397" s="32"/>
      <c r="AH397" s="32"/>
      <c r="AI397" s="32"/>
      <c r="AJ397" s="32"/>
      <c r="AK397" s="32"/>
      <c r="AL397" s="32"/>
      <c r="AM397" s="54" t="s">
        <v>209</v>
      </c>
      <c r="AN397" s="142">
        <v>43964</v>
      </c>
      <c r="AO397" s="54" t="s">
        <v>63</v>
      </c>
      <c r="AP397" s="53" t="s">
        <v>56</v>
      </c>
      <c r="AQ397" s="53" t="s">
        <v>210</v>
      </c>
      <c r="AR397" s="53"/>
      <c r="AS397" s="53"/>
      <c r="AT397" s="53"/>
      <c r="AU397" s="53"/>
      <c r="AV397" s="53"/>
      <c r="AW397" s="32"/>
      <c r="AX397" s="32"/>
      <c r="AY397" s="32"/>
      <c r="AZ397" s="32">
        <f t="shared" si="10"/>
        <v>4</v>
      </c>
    </row>
    <row r="398" spans="5:52" ht="19.95" customHeight="1">
      <c r="E398" s="32"/>
      <c r="F398" s="32"/>
      <c r="G398" s="32"/>
      <c r="H398" s="513" t="s">
        <v>915</v>
      </c>
      <c r="I398" s="54" t="s">
        <v>2312</v>
      </c>
      <c r="J398" s="54" t="s">
        <v>2978</v>
      </c>
      <c r="K398" s="32"/>
      <c r="L398" s="32"/>
      <c r="M398" s="32"/>
      <c r="N398" s="383">
        <v>15249002</v>
      </c>
      <c r="O398" s="54" t="s">
        <v>3304</v>
      </c>
      <c r="P398" s="32"/>
      <c r="Q398" s="54" t="s">
        <v>1549</v>
      </c>
      <c r="R398" s="54" t="s">
        <v>1838</v>
      </c>
      <c r="S398" s="32"/>
      <c r="T398" s="32"/>
      <c r="U398" s="32"/>
      <c r="V398" s="32"/>
      <c r="W398" s="301" t="s">
        <v>29</v>
      </c>
      <c r="X398" s="32"/>
      <c r="Y398" s="32"/>
      <c r="Z398" s="32"/>
      <c r="AA398" s="32"/>
      <c r="AB398" s="32"/>
      <c r="AC398" s="76" t="s">
        <v>141</v>
      </c>
      <c r="AD398" s="32"/>
      <c r="AE398" s="332" t="s">
        <v>208</v>
      </c>
      <c r="AF398" s="142">
        <v>43950</v>
      </c>
      <c r="AG398" s="32"/>
      <c r="AH398" s="32"/>
      <c r="AI398" s="32"/>
      <c r="AJ398" s="32"/>
      <c r="AK398" s="32"/>
      <c r="AL398" s="32"/>
      <c r="AM398" s="54" t="s">
        <v>209</v>
      </c>
      <c r="AN398" s="142">
        <v>43964</v>
      </c>
      <c r="AO398" s="54" t="s">
        <v>63</v>
      </c>
      <c r="AP398" s="53" t="s">
        <v>56</v>
      </c>
      <c r="AQ398" s="53" t="s">
        <v>210</v>
      </c>
      <c r="AR398" s="53"/>
      <c r="AS398" s="53"/>
      <c r="AT398" s="53"/>
      <c r="AU398" s="53"/>
      <c r="AV398" s="53"/>
      <c r="AW398" s="32"/>
      <c r="AX398" s="32"/>
      <c r="AY398" s="32"/>
      <c r="AZ398" s="32">
        <f t="shared" si="10"/>
        <v>4</v>
      </c>
    </row>
    <row r="399" spans="5:52" ht="19.95" customHeight="1">
      <c r="E399" s="32"/>
      <c r="F399" s="32"/>
      <c r="G399" s="32"/>
      <c r="H399" s="513" t="s">
        <v>916</v>
      </c>
      <c r="I399" s="54" t="s">
        <v>2313</v>
      </c>
      <c r="J399" s="54" t="s">
        <v>2979</v>
      </c>
      <c r="K399" s="32"/>
      <c r="L399" s="32"/>
      <c r="M399" s="32"/>
      <c r="N399" s="383">
        <v>15249003</v>
      </c>
      <c r="O399" s="54" t="s">
        <v>3304</v>
      </c>
      <c r="P399" s="32"/>
      <c r="Q399" s="54" t="s">
        <v>1550</v>
      </c>
      <c r="R399" s="54" t="s">
        <v>1857</v>
      </c>
      <c r="S399" s="32"/>
      <c r="T399" s="32"/>
      <c r="U399" s="32"/>
      <c r="V399" s="32"/>
      <c r="W399" s="301" t="s">
        <v>29</v>
      </c>
      <c r="X399" s="32"/>
      <c r="Y399" s="32"/>
      <c r="Z399" s="32"/>
      <c r="AA399" s="32"/>
      <c r="AB399" s="32"/>
      <c r="AC399" s="76" t="s">
        <v>141</v>
      </c>
      <c r="AD399" s="32"/>
      <c r="AE399" s="332" t="s">
        <v>208</v>
      </c>
      <c r="AF399" s="142">
        <v>43950</v>
      </c>
      <c r="AG399" s="32"/>
      <c r="AH399" s="32"/>
      <c r="AI399" s="32"/>
      <c r="AJ399" s="32"/>
      <c r="AK399" s="32"/>
      <c r="AL399" s="32"/>
      <c r="AM399" s="54" t="s">
        <v>209</v>
      </c>
      <c r="AN399" s="142">
        <v>43964</v>
      </c>
      <c r="AO399" s="54" t="s">
        <v>63</v>
      </c>
      <c r="AP399" s="53" t="s">
        <v>56</v>
      </c>
      <c r="AQ399" s="53" t="s">
        <v>210</v>
      </c>
      <c r="AR399" s="53"/>
      <c r="AS399" s="53"/>
      <c r="AT399" s="53"/>
      <c r="AU399" s="53"/>
      <c r="AV399" s="53"/>
      <c r="AW399" s="32"/>
      <c r="AX399" s="32"/>
      <c r="AY399" s="32"/>
      <c r="AZ399" s="32">
        <f t="shared" si="10"/>
        <v>4</v>
      </c>
    </row>
    <row r="400" spans="5:52" ht="19.95" customHeight="1">
      <c r="E400" s="32"/>
      <c r="F400" s="32"/>
      <c r="G400" s="32"/>
      <c r="H400" s="513" t="s">
        <v>917</v>
      </c>
      <c r="I400" s="54" t="s">
        <v>2314</v>
      </c>
      <c r="J400" s="54" t="s">
        <v>2980</v>
      </c>
      <c r="K400" s="32"/>
      <c r="L400" s="32"/>
      <c r="M400" s="32"/>
      <c r="N400" s="383">
        <v>15249004</v>
      </c>
      <c r="O400" s="54" t="s">
        <v>3304</v>
      </c>
      <c r="P400" s="32"/>
      <c r="Q400" s="54" t="s">
        <v>1551</v>
      </c>
      <c r="R400" s="54" t="s">
        <v>1838</v>
      </c>
      <c r="S400" s="32"/>
      <c r="T400" s="32"/>
      <c r="U400" s="32"/>
      <c r="V400" s="32"/>
      <c r="W400" s="301" t="s">
        <v>29</v>
      </c>
      <c r="X400" s="32"/>
      <c r="Y400" s="32"/>
      <c r="Z400" s="32"/>
      <c r="AA400" s="32"/>
      <c r="AB400" s="32"/>
      <c r="AC400" s="76" t="s">
        <v>141</v>
      </c>
      <c r="AD400" s="32"/>
      <c r="AE400" s="332" t="s">
        <v>208</v>
      </c>
      <c r="AF400" s="142">
        <v>43950</v>
      </c>
      <c r="AG400" s="32"/>
      <c r="AH400" s="32"/>
      <c r="AI400" s="32"/>
      <c r="AJ400" s="32"/>
      <c r="AK400" s="32"/>
      <c r="AL400" s="32"/>
      <c r="AM400" s="54" t="s">
        <v>209</v>
      </c>
      <c r="AN400" s="142">
        <v>43964</v>
      </c>
      <c r="AO400" s="54" t="s">
        <v>63</v>
      </c>
      <c r="AP400" s="53" t="s">
        <v>56</v>
      </c>
      <c r="AQ400" s="53" t="s">
        <v>210</v>
      </c>
      <c r="AR400" s="53"/>
      <c r="AS400" s="53"/>
      <c r="AT400" s="53"/>
      <c r="AU400" s="53"/>
      <c r="AV400" s="53"/>
      <c r="AW400" s="32"/>
      <c r="AX400" s="32"/>
      <c r="AY400" s="32"/>
      <c r="AZ400" s="32">
        <f t="shared" si="10"/>
        <v>4</v>
      </c>
    </row>
    <row r="401" spans="5:52" ht="19.95" customHeight="1">
      <c r="E401" s="32"/>
      <c r="F401" s="32"/>
      <c r="G401" s="32"/>
      <c r="H401" s="513" t="s">
        <v>918</v>
      </c>
      <c r="I401" s="54" t="s">
        <v>2315</v>
      </c>
      <c r="J401" s="54" t="s">
        <v>2981</v>
      </c>
      <c r="K401" s="32"/>
      <c r="L401" s="32"/>
      <c r="M401" s="32"/>
      <c r="N401" s="383">
        <v>15249005</v>
      </c>
      <c r="O401" s="54" t="s">
        <v>3304</v>
      </c>
      <c r="P401" s="32"/>
      <c r="Q401" s="54" t="s">
        <v>1552</v>
      </c>
      <c r="R401" s="54" t="s">
        <v>1857</v>
      </c>
      <c r="S401" s="32"/>
      <c r="T401" s="32"/>
      <c r="U401" s="32"/>
      <c r="V401" s="32"/>
      <c r="W401" s="301" t="s">
        <v>29</v>
      </c>
      <c r="X401" s="32"/>
      <c r="Y401" s="32"/>
      <c r="Z401" s="32"/>
      <c r="AA401" s="32"/>
      <c r="AB401" s="32"/>
      <c r="AC401" s="76" t="s">
        <v>141</v>
      </c>
      <c r="AD401" s="32"/>
      <c r="AE401" s="332" t="s">
        <v>208</v>
      </c>
      <c r="AF401" s="142">
        <v>43950</v>
      </c>
      <c r="AG401" s="32"/>
      <c r="AH401" s="32"/>
      <c r="AI401" s="32"/>
      <c r="AJ401" s="32"/>
      <c r="AK401" s="32"/>
      <c r="AL401" s="32"/>
      <c r="AM401" s="54" t="s">
        <v>209</v>
      </c>
      <c r="AN401" s="142">
        <v>43964</v>
      </c>
      <c r="AO401" s="54" t="s">
        <v>63</v>
      </c>
      <c r="AP401" s="53" t="s">
        <v>56</v>
      </c>
      <c r="AQ401" s="53" t="s">
        <v>210</v>
      </c>
      <c r="AR401" s="53"/>
      <c r="AS401" s="53"/>
      <c r="AT401" s="53"/>
      <c r="AU401" s="53"/>
      <c r="AV401" s="53"/>
      <c r="AW401" s="32"/>
      <c r="AX401" s="32"/>
      <c r="AY401" s="32"/>
      <c r="AZ401" s="32">
        <f t="shared" ref="AZ401:AZ464" si="11">MONTH(AF401)</f>
        <v>4</v>
      </c>
    </row>
    <row r="402" spans="5:52" ht="19.95" customHeight="1">
      <c r="E402" s="32"/>
      <c r="F402" s="32"/>
      <c r="G402" s="32"/>
      <c r="H402" s="513" t="s">
        <v>919</v>
      </c>
      <c r="I402" s="54" t="s">
        <v>2316</v>
      </c>
      <c r="J402" s="54" t="s">
        <v>2982</v>
      </c>
      <c r="K402" s="32"/>
      <c r="L402" s="32"/>
      <c r="M402" s="32"/>
      <c r="N402" s="383">
        <v>15249006</v>
      </c>
      <c r="O402" s="54" t="s">
        <v>3304</v>
      </c>
      <c r="P402" s="32"/>
      <c r="Q402" s="54" t="s">
        <v>1553</v>
      </c>
      <c r="R402" s="54" t="s">
        <v>1857</v>
      </c>
      <c r="S402" s="32"/>
      <c r="T402" s="32"/>
      <c r="U402" s="32"/>
      <c r="V402" s="32"/>
      <c r="W402" s="301" t="s">
        <v>29</v>
      </c>
      <c r="X402" s="32"/>
      <c r="Y402" s="32"/>
      <c r="Z402" s="32"/>
      <c r="AA402" s="32"/>
      <c r="AB402" s="32"/>
      <c r="AC402" s="76" t="s">
        <v>141</v>
      </c>
      <c r="AD402" s="32"/>
      <c r="AE402" s="332" t="s">
        <v>208</v>
      </c>
      <c r="AF402" s="142">
        <v>43950</v>
      </c>
      <c r="AG402" s="32"/>
      <c r="AH402" s="32"/>
      <c r="AI402" s="32"/>
      <c r="AJ402" s="32"/>
      <c r="AK402" s="32"/>
      <c r="AL402" s="32"/>
      <c r="AM402" s="54" t="s">
        <v>209</v>
      </c>
      <c r="AN402" s="142">
        <v>43964</v>
      </c>
      <c r="AO402" s="54" t="s">
        <v>63</v>
      </c>
      <c r="AP402" s="53" t="s">
        <v>56</v>
      </c>
      <c r="AQ402" s="53" t="s">
        <v>210</v>
      </c>
      <c r="AR402" s="53"/>
      <c r="AS402" s="53"/>
      <c r="AT402" s="53"/>
      <c r="AU402" s="53"/>
      <c r="AV402" s="53"/>
      <c r="AW402" s="32"/>
      <c r="AX402" s="32"/>
      <c r="AY402" s="32"/>
      <c r="AZ402" s="32">
        <f t="shared" si="11"/>
        <v>4</v>
      </c>
    </row>
    <row r="403" spans="5:52" ht="19.95" customHeight="1">
      <c r="E403" s="32"/>
      <c r="F403" s="32"/>
      <c r="G403" s="32"/>
      <c r="H403" s="513" t="s">
        <v>920</v>
      </c>
      <c r="I403" s="54" t="s">
        <v>2317</v>
      </c>
      <c r="J403" s="54" t="s">
        <v>2983</v>
      </c>
      <c r="K403" s="32"/>
      <c r="L403" s="32"/>
      <c r="M403" s="32"/>
      <c r="N403" s="383">
        <v>15249007</v>
      </c>
      <c r="O403" s="54" t="s">
        <v>3304</v>
      </c>
      <c r="P403" s="32"/>
      <c r="Q403" s="54" t="s">
        <v>1554</v>
      </c>
      <c r="R403" s="54" t="s">
        <v>1857</v>
      </c>
      <c r="S403" s="32"/>
      <c r="T403" s="32"/>
      <c r="U403" s="32"/>
      <c r="V403" s="32"/>
      <c r="W403" s="301" t="s">
        <v>29</v>
      </c>
      <c r="X403" s="32"/>
      <c r="Y403" s="32"/>
      <c r="Z403" s="32"/>
      <c r="AA403" s="32"/>
      <c r="AB403" s="32"/>
      <c r="AC403" s="76" t="s">
        <v>141</v>
      </c>
      <c r="AD403" s="32"/>
      <c r="AE403" s="332" t="s">
        <v>208</v>
      </c>
      <c r="AF403" s="142">
        <v>43950</v>
      </c>
      <c r="AG403" s="32"/>
      <c r="AH403" s="32"/>
      <c r="AI403" s="32"/>
      <c r="AJ403" s="32"/>
      <c r="AK403" s="32"/>
      <c r="AL403" s="32"/>
      <c r="AM403" s="54" t="s">
        <v>209</v>
      </c>
      <c r="AN403" s="142">
        <v>43964</v>
      </c>
      <c r="AO403" s="54" t="s">
        <v>63</v>
      </c>
      <c r="AP403" s="53" t="s">
        <v>56</v>
      </c>
      <c r="AQ403" s="53" t="s">
        <v>210</v>
      </c>
      <c r="AR403" s="53"/>
      <c r="AS403" s="53"/>
      <c r="AT403" s="53"/>
      <c r="AU403" s="53"/>
      <c r="AV403" s="53"/>
      <c r="AW403" s="32"/>
      <c r="AX403" s="32"/>
      <c r="AY403" s="32"/>
      <c r="AZ403" s="32">
        <f t="shared" si="11"/>
        <v>4</v>
      </c>
    </row>
    <row r="404" spans="5:52" ht="19.95" customHeight="1">
      <c r="E404" s="32"/>
      <c r="F404" s="32"/>
      <c r="G404" s="32"/>
      <c r="H404" s="513" t="s">
        <v>921</v>
      </c>
      <c r="I404" s="54" t="s">
        <v>2318</v>
      </c>
      <c r="J404" s="54" t="s">
        <v>2984</v>
      </c>
      <c r="K404" s="32"/>
      <c r="L404" s="32"/>
      <c r="M404" s="32"/>
      <c r="N404" s="383">
        <v>15249008</v>
      </c>
      <c r="O404" s="54" t="s">
        <v>3304</v>
      </c>
      <c r="P404" s="32"/>
      <c r="Q404" s="54" t="s">
        <v>1555</v>
      </c>
      <c r="R404" s="54" t="s">
        <v>1857</v>
      </c>
      <c r="S404" s="32"/>
      <c r="T404" s="32"/>
      <c r="U404" s="32"/>
      <c r="V404" s="32"/>
      <c r="W404" s="301" t="s">
        <v>29</v>
      </c>
      <c r="X404" s="32"/>
      <c r="Y404" s="32"/>
      <c r="Z404" s="32"/>
      <c r="AA404" s="32"/>
      <c r="AB404" s="32"/>
      <c r="AC404" s="76" t="s">
        <v>141</v>
      </c>
      <c r="AD404" s="32"/>
      <c r="AE404" s="332" t="s">
        <v>208</v>
      </c>
      <c r="AF404" s="142">
        <v>43950</v>
      </c>
      <c r="AG404" s="32"/>
      <c r="AH404" s="32"/>
      <c r="AI404" s="32"/>
      <c r="AJ404" s="32"/>
      <c r="AK404" s="32"/>
      <c r="AL404" s="32"/>
      <c r="AM404" s="54" t="s">
        <v>209</v>
      </c>
      <c r="AN404" s="142">
        <v>43964</v>
      </c>
      <c r="AO404" s="54" t="s">
        <v>63</v>
      </c>
      <c r="AP404" s="53" t="s">
        <v>56</v>
      </c>
      <c r="AQ404" s="53" t="s">
        <v>210</v>
      </c>
      <c r="AR404" s="53"/>
      <c r="AS404" s="53"/>
      <c r="AT404" s="53"/>
      <c r="AU404" s="53"/>
      <c r="AV404" s="53"/>
      <c r="AW404" s="32"/>
      <c r="AX404" s="32"/>
      <c r="AY404" s="32"/>
      <c r="AZ404" s="32">
        <f t="shared" si="11"/>
        <v>4</v>
      </c>
    </row>
    <row r="405" spans="5:52" ht="19.95" customHeight="1">
      <c r="E405" s="32"/>
      <c r="F405" s="32"/>
      <c r="G405" s="32"/>
      <c r="H405" s="513" t="s">
        <v>922</v>
      </c>
      <c r="I405" s="54" t="s">
        <v>2319</v>
      </c>
      <c r="J405" s="54" t="s">
        <v>2985</v>
      </c>
      <c r="K405" s="32"/>
      <c r="L405" s="32"/>
      <c r="M405" s="32"/>
      <c r="N405" s="383">
        <v>15249009</v>
      </c>
      <c r="O405" s="54" t="s">
        <v>3304</v>
      </c>
      <c r="P405" s="32"/>
      <c r="Q405" s="54" t="s">
        <v>1556</v>
      </c>
      <c r="R405" s="54" t="s">
        <v>1838</v>
      </c>
      <c r="S405" s="32"/>
      <c r="T405" s="32"/>
      <c r="U405" s="32"/>
      <c r="V405" s="32"/>
      <c r="W405" s="301" t="s">
        <v>29</v>
      </c>
      <c r="X405" s="32"/>
      <c r="Y405" s="32"/>
      <c r="Z405" s="32"/>
      <c r="AA405" s="32"/>
      <c r="AB405" s="32"/>
      <c r="AC405" s="76" t="s">
        <v>141</v>
      </c>
      <c r="AD405" s="32"/>
      <c r="AE405" s="332" t="s">
        <v>208</v>
      </c>
      <c r="AF405" s="142">
        <v>43950</v>
      </c>
      <c r="AG405" s="32"/>
      <c r="AH405" s="32"/>
      <c r="AI405" s="32"/>
      <c r="AJ405" s="32"/>
      <c r="AK405" s="32"/>
      <c r="AL405" s="32"/>
      <c r="AM405" s="54" t="s">
        <v>209</v>
      </c>
      <c r="AN405" s="142">
        <v>43964</v>
      </c>
      <c r="AO405" s="54" t="s">
        <v>63</v>
      </c>
      <c r="AP405" s="53" t="s">
        <v>56</v>
      </c>
      <c r="AQ405" s="53" t="s">
        <v>210</v>
      </c>
      <c r="AR405" s="53"/>
      <c r="AS405" s="53"/>
      <c r="AT405" s="53"/>
      <c r="AU405" s="53"/>
      <c r="AV405" s="53"/>
      <c r="AW405" s="32"/>
      <c r="AX405" s="32"/>
      <c r="AY405" s="32"/>
      <c r="AZ405" s="32">
        <f t="shared" si="11"/>
        <v>4</v>
      </c>
    </row>
    <row r="406" spans="5:52" ht="19.95" customHeight="1">
      <c r="E406" s="32"/>
      <c r="F406" s="32"/>
      <c r="G406" s="32"/>
      <c r="H406" s="513" t="s">
        <v>923</v>
      </c>
      <c r="I406" s="54" t="s">
        <v>2320</v>
      </c>
      <c r="J406" s="54" t="s">
        <v>2986</v>
      </c>
      <c r="K406" s="32"/>
      <c r="L406" s="32"/>
      <c r="M406" s="32"/>
      <c r="N406" s="383">
        <v>15249010</v>
      </c>
      <c r="O406" s="54" t="s">
        <v>3304</v>
      </c>
      <c r="P406" s="32"/>
      <c r="Q406" s="54" t="s">
        <v>1557</v>
      </c>
      <c r="R406" s="54" t="s">
        <v>1857</v>
      </c>
      <c r="S406" s="32"/>
      <c r="T406" s="32"/>
      <c r="U406" s="32"/>
      <c r="V406" s="32"/>
      <c r="W406" s="301" t="s">
        <v>29</v>
      </c>
      <c r="X406" s="32"/>
      <c r="Y406" s="32"/>
      <c r="Z406" s="32"/>
      <c r="AA406" s="32"/>
      <c r="AB406" s="32"/>
      <c r="AC406" s="76" t="s">
        <v>141</v>
      </c>
      <c r="AD406" s="32"/>
      <c r="AE406" s="332" t="s">
        <v>208</v>
      </c>
      <c r="AF406" s="142">
        <v>43950</v>
      </c>
      <c r="AG406" s="32"/>
      <c r="AH406" s="32"/>
      <c r="AI406" s="32"/>
      <c r="AJ406" s="32"/>
      <c r="AK406" s="32"/>
      <c r="AL406" s="32"/>
      <c r="AM406" s="54" t="s">
        <v>209</v>
      </c>
      <c r="AN406" s="142">
        <v>43964</v>
      </c>
      <c r="AO406" s="54" t="s">
        <v>63</v>
      </c>
      <c r="AP406" s="53" t="s">
        <v>56</v>
      </c>
      <c r="AQ406" s="53" t="s">
        <v>210</v>
      </c>
      <c r="AR406" s="53"/>
      <c r="AS406" s="53"/>
      <c r="AT406" s="53"/>
      <c r="AU406" s="53"/>
      <c r="AV406" s="53"/>
      <c r="AW406" s="32"/>
      <c r="AX406" s="32"/>
      <c r="AY406" s="32"/>
      <c r="AZ406" s="32">
        <f t="shared" si="11"/>
        <v>4</v>
      </c>
    </row>
    <row r="407" spans="5:52" ht="19.95" customHeight="1">
      <c r="E407" s="32"/>
      <c r="F407" s="32"/>
      <c r="G407" s="32"/>
      <c r="H407" s="513" t="s">
        <v>924</v>
      </c>
      <c r="I407" s="54" t="s">
        <v>2321</v>
      </c>
      <c r="J407" s="54" t="s">
        <v>2987</v>
      </c>
      <c r="K407" s="32"/>
      <c r="L407" s="32"/>
      <c r="M407" s="32"/>
      <c r="N407" s="383">
        <v>15249011</v>
      </c>
      <c r="O407" s="54" t="s">
        <v>3304</v>
      </c>
      <c r="P407" s="32"/>
      <c r="Q407" s="54" t="s">
        <v>1558</v>
      </c>
      <c r="R407" s="54" t="s">
        <v>1838</v>
      </c>
      <c r="S407" s="32"/>
      <c r="T407" s="32"/>
      <c r="U407" s="32"/>
      <c r="V407" s="32"/>
      <c r="W407" s="301" t="s">
        <v>29</v>
      </c>
      <c r="X407" s="32"/>
      <c r="Y407" s="32"/>
      <c r="Z407" s="32"/>
      <c r="AA407" s="32"/>
      <c r="AB407" s="32"/>
      <c r="AC407" s="76" t="s">
        <v>141</v>
      </c>
      <c r="AD407" s="32"/>
      <c r="AE407" s="332" t="s">
        <v>208</v>
      </c>
      <c r="AF407" s="142">
        <v>43950</v>
      </c>
      <c r="AG407" s="32"/>
      <c r="AH407" s="32"/>
      <c r="AI407" s="32"/>
      <c r="AJ407" s="32"/>
      <c r="AK407" s="32"/>
      <c r="AL407" s="32"/>
      <c r="AM407" s="54" t="s">
        <v>209</v>
      </c>
      <c r="AN407" s="142">
        <v>43964</v>
      </c>
      <c r="AO407" s="54" t="s">
        <v>63</v>
      </c>
      <c r="AP407" s="53" t="s">
        <v>56</v>
      </c>
      <c r="AQ407" s="53" t="s">
        <v>210</v>
      </c>
      <c r="AR407" s="53"/>
      <c r="AS407" s="53"/>
      <c r="AT407" s="53"/>
      <c r="AU407" s="53"/>
      <c r="AV407" s="53"/>
      <c r="AW407" s="32"/>
      <c r="AX407" s="32"/>
      <c r="AY407" s="32"/>
      <c r="AZ407" s="32">
        <f t="shared" si="11"/>
        <v>4</v>
      </c>
    </row>
    <row r="408" spans="5:52" ht="19.95" customHeight="1">
      <c r="E408" s="32"/>
      <c r="F408" s="32"/>
      <c r="G408" s="32"/>
      <c r="H408" s="513" t="s">
        <v>925</v>
      </c>
      <c r="I408" s="54" t="s">
        <v>2322</v>
      </c>
      <c r="J408" s="54" t="s">
        <v>2988</v>
      </c>
      <c r="K408" s="32"/>
      <c r="L408" s="32"/>
      <c r="M408" s="32"/>
      <c r="N408" s="383">
        <v>15249012</v>
      </c>
      <c r="O408" s="54" t="s">
        <v>3304</v>
      </c>
      <c r="P408" s="32"/>
      <c r="Q408" s="54" t="s">
        <v>1559</v>
      </c>
      <c r="R408" s="54" t="s">
        <v>1838</v>
      </c>
      <c r="S408" s="32"/>
      <c r="T408" s="32"/>
      <c r="U408" s="32"/>
      <c r="V408" s="32"/>
      <c r="W408" s="301" t="s">
        <v>29</v>
      </c>
      <c r="X408" s="32"/>
      <c r="Y408" s="32"/>
      <c r="Z408" s="32"/>
      <c r="AA408" s="32"/>
      <c r="AB408" s="32"/>
      <c r="AC408" s="76" t="s">
        <v>141</v>
      </c>
      <c r="AD408" s="32"/>
      <c r="AE408" s="332" t="s">
        <v>208</v>
      </c>
      <c r="AF408" s="142">
        <v>43950</v>
      </c>
      <c r="AG408" s="32"/>
      <c r="AH408" s="32"/>
      <c r="AI408" s="32"/>
      <c r="AJ408" s="32"/>
      <c r="AK408" s="32"/>
      <c r="AL408" s="32"/>
      <c r="AM408" s="54" t="s">
        <v>209</v>
      </c>
      <c r="AN408" s="142">
        <v>43964</v>
      </c>
      <c r="AO408" s="54" t="s">
        <v>63</v>
      </c>
      <c r="AP408" s="53" t="s">
        <v>56</v>
      </c>
      <c r="AQ408" s="53" t="s">
        <v>210</v>
      </c>
      <c r="AR408" s="53"/>
      <c r="AS408" s="53"/>
      <c r="AT408" s="53"/>
      <c r="AU408" s="53"/>
      <c r="AV408" s="53"/>
      <c r="AW408" s="32"/>
      <c r="AX408" s="32"/>
      <c r="AY408" s="32"/>
      <c r="AZ408" s="32">
        <f t="shared" si="11"/>
        <v>4</v>
      </c>
    </row>
    <row r="409" spans="5:52" ht="19.95" customHeight="1">
      <c r="E409" s="32"/>
      <c r="F409" s="32"/>
      <c r="G409" s="32"/>
      <c r="H409" s="513" t="s">
        <v>926</v>
      </c>
      <c r="I409" s="54" t="s">
        <v>2323</v>
      </c>
      <c r="J409" s="54" t="s">
        <v>2989</v>
      </c>
      <c r="K409" s="32"/>
      <c r="L409" s="32"/>
      <c r="M409" s="32"/>
      <c r="N409" s="383">
        <v>15249013</v>
      </c>
      <c r="O409" s="54" t="s">
        <v>3304</v>
      </c>
      <c r="P409" s="32"/>
      <c r="Q409" s="54" t="s">
        <v>1560</v>
      </c>
      <c r="R409" s="54" t="s">
        <v>1838</v>
      </c>
      <c r="S409" s="32"/>
      <c r="T409" s="32"/>
      <c r="U409" s="32"/>
      <c r="V409" s="32"/>
      <c r="W409" s="301" t="s">
        <v>29</v>
      </c>
      <c r="X409" s="32"/>
      <c r="Y409" s="32"/>
      <c r="Z409" s="32"/>
      <c r="AA409" s="32"/>
      <c r="AB409" s="32"/>
      <c r="AC409" s="76" t="s">
        <v>141</v>
      </c>
      <c r="AD409" s="32"/>
      <c r="AE409" s="332" t="s">
        <v>208</v>
      </c>
      <c r="AF409" s="142">
        <v>43950</v>
      </c>
      <c r="AG409" s="32"/>
      <c r="AH409" s="32"/>
      <c r="AI409" s="32"/>
      <c r="AJ409" s="32"/>
      <c r="AK409" s="32"/>
      <c r="AL409" s="32"/>
      <c r="AM409" s="54" t="s">
        <v>209</v>
      </c>
      <c r="AN409" s="142">
        <v>43964</v>
      </c>
      <c r="AO409" s="54" t="s">
        <v>63</v>
      </c>
      <c r="AP409" s="53" t="s">
        <v>56</v>
      </c>
      <c r="AQ409" s="53" t="s">
        <v>210</v>
      </c>
      <c r="AR409" s="53"/>
      <c r="AS409" s="53"/>
      <c r="AT409" s="53"/>
      <c r="AU409" s="53"/>
      <c r="AV409" s="53"/>
      <c r="AW409" s="32"/>
      <c r="AX409" s="32"/>
      <c r="AY409" s="32"/>
      <c r="AZ409" s="32">
        <f t="shared" si="11"/>
        <v>4</v>
      </c>
    </row>
    <row r="410" spans="5:52" ht="19.95" customHeight="1">
      <c r="E410" s="32"/>
      <c r="F410" s="32"/>
      <c r="G410" s="32"/>
      <c r="H410" s="513" t="s">
        <v>927</v>
      </c>
      <c r="I410" s="54" t="s">
        <v>2324</v>
      </c>
      <c r="J410" s="54" t="s">
        <v>2990</v>
      </c>
      <c r="K410" s="32"/>
      <c r="L410" s="32"/>
      <c r="M410" s="32"/>
      <c r="N410" s="383">
        <v>15249014</v>
      </c>
      <c r="O410" s="54" t="s">
        <v>3304</v>
      </c>
      <c r="P410" s="32"/>
      <c r="Q410" s="54" t="s">
        <v>1561</v>
      </c>
      <c r="R410" s="54" t="s">
        <v>1838</v>
      </c>
      <c r="S410" s="32"/>
      <c r="T410" s="32"/>
      <c r="U410" s="32"/>
      <c r="V410" s="32"/>
      <c r="W410" s="301" t="s">
        <v>29</v>
      </c>
      <c r="X410" s="32"/>
      <c r="Y410" s="32"/>
      <c r="Z410" s="32"/>
      <c r="AA410" s="32"/>
      <c r="AB410" s="32"/>
      <c r="AC410" s="76" t="s">
        <v>141</v>
      </c>
      <c r="AD410" s="32"/>
      <c r="AE410" s="332" t="s">
        <v>208</v>
      </c>
      <c r="AF410" s="142">
        <v>43950</v>
      </c>
      <c r="AG410" s="32"/>
      <c r="AH410" s="32"/>
      <c r="AI410" s="32"/>
      <c r="AJ410" s="32"/>
      <c r="AK410" s="32"/>
      <c r="AL410" s="32"/>
      <c r="AM410" s="54" t="s">
        <v>209</v>
      </c>
      <c r="AN410" s="142">
        <v>43964</v>
      </c>
      <c r="AO410" s="54" t="s">
        <v>63</v>
      </c>
      <c r="AP410" s="53" t="s">
        <v>56</v>
      </c>
      <c r="AQ410" s="53" t="s">
        <v>210</v>
      </c>
      <c r="AR410" s="53"/>
      <c r="AS410" s="53"/>
      <c r="AT410" s="53"/>
      <c r="AU410" s="53"/>
      <c r="AV410" s="53"/>
      <c r="AW410" s="32"/>
      <c r="AX410" s="32"/>
      <c r="AY410" s="32"/>
      <c r="AZ410" s="32">
        <f t="shared" si="11"/>
        <v>4</v>
      </c>
    </row>
    <row r="411" spans="5:52" ht="19.95" customHeight="1">
      <c r="E411" s="32"/>
      <c r="F411" s="32"/>
      <c r="G411" s="32"/>
      <c r="H411" s="513" t="s">
        <v>928</v>
      </c>
      <c r="I411" s="54" t="s">
        <v>2325</v>
      </c>
      <c r="J411" s="54" t="s">
        <v>2991</v>
      </c>
      <c r="K411" s="32"/>
      <c r="L411" s="32"/>
      <c r="M411" s="32"/>
      <c r="N411" s="383">
        <v>15249015</v>
      </c>
      <c r="O411" s="54" t="s">
        <v>3304</v>
      </c>
      <c r="P411" s="32"/>
      <c r="Q411" s="54" t="s">
        <v>1562</v>
      </c>
      <c r="R411" s="54" t="s">
        <v>1838</v>
      </c>
      <c r="S411" s="32"/>
      <c r="T411" s="32"/>
      <c r="U411" s="32"/>
      <c r="V411" s="32"/>
      <c r="W411" s="301" t="s">
        <v>29</v>
      </c>
      <c r="X411" s="32"/>
      <c r="Y411" s="32"/>
      <c r="Z411" s="32"/>
      <c r="AA411" s="32"/>
      <c r="AB411" s="32"/>
      <c r="AC411" s="76" t="s">
        <v>141</v>
      </c>
      <c r="AD411" s="32"/>
      <c r="AE411" s="332" t="s">
        <v>208</v>
      </c>
      <c r="AF411" s="142">
        <v>43950</v>
      </c>
      <c r="AG411" s="32"/>
      <c r="AH411" s="32"/>
      <c r="AI411" s="32"/>
      <c r="AJ411" s="32"/>
      <c r="AK411" s="32"/>
      <c r="AL411" s="32"/>
      <c r="AM411" s="54" t="s">
        <v>209</v>
      </c>
      <c r="AN411" s="142">
        <v>43964</v>
      </c>
      <c r="AO411" s="54" t="s">
        <v>63</v>
      </c>
      <c r="AP411" s="53" t="s">
        <v>56</v>
      </c>
      <c r="AQ411" s="53" t="s">
        <v>210</v>
      </c>
      <c r="AR411" s="53"/>
      <c r="AS411" s="53"/>
      <c r="AT411" s="53"/>
      <c r="AU411" s="53"/>
      <c r="AV411" s="53"/>
      <c r="AW411" s="32"/>
      <c r="AX411" s="32"/>
      <c r="AY411" s="32"/>
      <c r="AZ411" s="32">
        <f t="shared" si="11"/>
        <v>4</v>
      </c>
    </row>
    <row r="412" spans="5:52" ht="19.95" customHeight="1">
      <c r="E412" s="32"/>
      <c r="F412" s="32"/>
      <c r="G412" s="32"/>
      <c r="H412" s="513" t="s">
        <v>929</v>
      </c>
      <c r="I412" s="54" t="s">
        <v>2326</v>
      </c>
      <c r="J412" s="54" t="s">
        <v>2992</v>
      </c>
      <c r="K412" s="32"/>
      <c r="L412" s="32"/>
      <c r="M412" s="32"/>
      <c r="N412" s="383">
        <v>15249016</v>
      </c>
      <c r="O412" s="54" t="s">
        <v>3304</v>
      </c>
      <c r="P412" s="32"/>
      <c r="Q412" s="54" t="s">
        <v>1563</v>
      </c>
      <c r="R412" s="54" t="s">
        <v>1857</v>
      </c>
      <c r="S412" s="32"/>
      <c r="T412" s="32"/>
      <c r="U412" s="32"/>
      <c r="V412" s="32"/>
      <c r="W412" s="301" t="s">
        <v>29</v>
      </c>
      <c r="X412" s="32"/>
      <c r="Y412" s="32"/>
      <c r="Z412" s="32"/>
      <c r="AA412" s="32"/>
      <c r="AB412" s="32"/>
      <c r="AC412" s="76" t="s">
        <v>141</v>
      </c>
      <c r="AD412" s="32"/>
      <c r="AE412" s="332" t="s">
        <v>208</v>
      </c>
      <c r="AF412" s="142">
        <v>43950</v>
      </c>
      <c r="AG412" s="32"/>
      <c r="AH412" s="32"/>
      <c r="AI412" s="32"/>
      <c r="AJ412" s="32"/>
      <c r="AK412" s="32"/>
      <c r="AL412" s="32"/>
      <c r="AM412" s="54" t="s">
        <v>209</v>
      </c>
      <c r="AN412" s="142">
        <v>43964</v>
      </c>
      <c r="AO412" s="54" t="s">
        <v>63</v>
      </c>
      <c r="AP412" s="53" t="s">
        <v>56</v>
      </c>
      <c r="AQ412" s="53" t="s">
        <v>210</v>
      </c>
      <c r="AR412" s="53"/>
      <c r="AS412" s="53"/>
      <c r="AT412" s="53"/>
      <c r="AU412" s="53"/>
      <c r="AV412" s="53"/>
      <c r="AW412" s="32"/>
      <c r="AX412" s="32"/>
      <c r="AY412" s="32"/>
      <c r="AZ412" s="32">
        <f t="shared" si="11"/>
        <v>4</v>
      </c>
    </row>
    <row r="413" spans="5:52" ht="19.95" customHeight="1">
      <c r="E413" s="32"/>
      <c r="F413" s="32"/>
      <c r="G413" s="32"/>
      <c r="H413" s="513" t="s">
        <v>930</v>
      </c>
      <c r="I413" s="54" t="s">
        <v>2327</v>
      </c>
      <c r="J413" s="54" t="s">
        <v>2993</v>
      </c>
      <c r="K413" s="32"/>
      <c r="L413" s="32"/>
      <c r="M413" s="32"/>
      <c r="N413" s="383">
        <v>15249017</v>
      </c>
      <c r="O413" s="54" t="s">
        <v>3304</v>
      </c>
      <c r="P413" s="32"/>
      <c r="Q413" s="54" t="s">
        <v>1564</v>
      </c>
      <c r="R413" s="54" t="s">
        <v>1857</v>
      </c>
      <c r="S413" s="32"/>
      <c r="T413" s="32"/>
      <c r="U413" s="32"/>
      <c r="V413" s="32"/>
      <c r="W413" s="301" t="s">
        <v>29</v>
      </c>
      <c r="X413" s="32"/>
      <c r="Y413" s="32"/>
      <c r="Z413" s="32"/>
      <c r="AA413" s="32"/>
      <c r="AB413" s="32"/>
      <c r="AC413" s="76" t="s">
        <v>141</v>
      </c>
      <c r="AD413" s="32"/>
      <c r="AE413" s="332" t="s">
        <v>208</v>
      </c>
      <c r="AF413" s="142">
        <v>43950</v>
      </c>
      <c r="AG413" s="32"/>
      <c r="AH413" s="32"/>
      <c r="AI413" s="32"/>
      <c r="AJ413" s="32"/>
      <c r="AK413" s="32"/>
      <c r="AL413" s="32"/>
      <c r="AM413" s="54" t="s">
        <v>209</v>
      </c>
      <c r="AN413" s="142">
        <v>43964</v>
      </c>
      <c r="AO413" s="54" t="s">
        <v>63</v>
      </c>
      <c r="AP413" s="53" t="s">
        <v>56</v>
      </c>
      <c r="AQ413" s="53" t="s">
        <v>210</v>
      </c>
      <c r="AR413" s="53"/>
      <c r="AS413" s="53"/>
      <c r="AT413" s="53"/>
      <c r="AU413" s="53"/>
      <c r="AV413" s="53"/>
      <c r="AW413" s="32"/>
      <c r="AX413" s="32"/>
      <c r="AY413" s="32"/>
      <c r="AZ413" s="32">
        <f t="shared" si="11"/>
        <v>4</v>
      </c>
    </row>
    <row r="414" spans="5:52" ht="19.95" customHeight="1">
      <c r="E414" s="32"/>
      <c r="F414" s="32"/>
      <c r="G414" s="32"/>
      <c r="H414" s="513" t="s">
        <v>931</v>
      </c>
      <c r="I414" s="54" t="s">
        <v>2328</v>
      </c>
      <c r="J414" s="54" t="s">
        <v>2994</v>
      </c>
      <c r="K414" s="32"/>
      <c r="L414" s="32"/>
      <c r="M414" s="32"/>
      <c r="N414" s="383">
        <v>15249018</v>
      </c>
      <c r="O414" s="54" t="s">
        <v>3304</v>
      </c>
      <c r="P414" s="32"/>
      <c r="Q414" s="54" t="s">
        <v>1565</v>
      </c>
      <c r="R414" s="54" t="s">
        <v>1838</v>
      </c>
      <c r="S414" s="32"/>
      <c r="T414" s="32"/>
      <c r="U414" s="32"/>
      <c r="V414" s="32"/>
      <c r="W414" s="301" t="s">
        <v>29</v>
      </c>
      <c r="X414" s="32"/>
      <c r="Y414" s="32"/>
      <c r="Z414" s="32"/>
      <c r="AA414" s="32"/>
      <c r="AB414" s="32"/>
      <c r="AC414" s="76" t="s">
        <v>141</v>
      </c>
      <c r="AD414" s="32"/>
      <c r="AE414" s="332" t="s">
        <v>208</v>
      </c>
      <c r="AF414" s="142">
        <v>43950</v>
      </c>
      <c r="AG414" s="32"/>
      <c r="AH414" s="32"/>
      <c r="AI414" s="32"/>
      <c r="AJ414" s="32"/>
      <c r="AK414" s="32"/>
      <c r="AL414" s="32"/>
      <c r="AM414" s="54" t="s">
        <v>209</v>
      </c>
      <c r="AN414" s="142">
        <v>43964</v>
      </c>
      <c r="AO414" s="54" t="s">
        <v>63</v>
      </c>
      <c r="AP414" s="53" t="s">
        <v>56</v>
      </c>
      <c r="AQ414" s="53" t="s">
        <v>210</v>
      </c>
      <c r="AR414" s="53"/>
      <c r="AS414" s="53"/>
      <c r="AT414" s="53"/>
      <c r="AU414" s="53"/>
      <c r="AV414" s="53"/>
      <c r="AW414" s="32"/>
      <c r="AX414" s="32"/>
      <c r="AY414" s="32"/>
      <c r="AZ414" s="32">
        <f t="shared" si="11"/>
        <v>4</v>
      </c>
    </row>
    <row r="415" spans="5:52" ht="19.95" customHeight="1">
      <c r="E415" s="32"/>
      <c r="F415" s="32"/>
      <c r="G415" s="32"/>
      <c r="H415" s="513" t="s">
        <v>932</v>
      </c>
      <c r="I415" s="54" t="s">
        <v>2329</v>
      </c>
      <c r="J415" s="54" t="s">
        <v>2995</v>
      </c>
      <c r="K415" s="32"/>
      <c r="L415" s="32"/>
      <c r="M415" s="32"/>
      <c r="N415" s="383">
        <v>15249019</v>
      </c>
      <c r="O415" s="54" t="s">
        <v>3304</v>
      </c>
      <c r="P415" s="32"/>
      <c r="Q415" s="54" t="s">
        <v>1566</v>
      </c>
      <c r="R415" s="54" t="s">
        <v>1857</v>
      </c>
      <c r="S415" s="32"/>
      <c r="T415" s="32"/>
      <c r="U415" s="32"/>
      <c r="V415" s="32"/>
      <c r="W415" s="301" t="s">
        <v>29</v>
      </c>
      <c r="X415" s="32"/>
      <c r="Y415" s="32"/>
      <c r="Z415" s="32"/>
      <c r="AA415" s="32"/>
      <c r="AB415" s="32"/>
      <c r="AC415" s="76" t="s">
        <v>141</v>
      </c>
      <c r="AD415" s="32"/>
      <c r="AE415" s="332" t="s">
        <v>208</v>
      </c>
      <c r="AF415" s="142">
        <v>43950</v>
      </c>
      <c r="AG415" s="32"/>
      <c r="AH415" s="32"/>
      <c r="AI415" s="32"/>
      <c r="AJ415" s="32"/>
      <c r="AK415" s="32"/>
      <c r="AL415" s="32"/>
      <c r="AM415" s="54" t="s">
        <v>209</v>
      </c>
      <c r="AN415" s="142">
        <v>43964</v>
      </c>
      <c r="AO415" s="54" t="s">
        <v>63</v>
      </c>
      <c r="AP415" s="53" t="s">
        <v>56</v>
      </c>
      <c r="AQ415" s="53" t="s">
        <v>210</v>
      </c>
      <c r="AR415" s="53"/>
      <c r="AS415" s="53"/>
      <c r="AT415" s="53"/>
      <c r="AU415" s="53"/>
      <c r="AV415" s="53"/>
      <c r="AW415" s="32"/>
      <c r="AX415" s="32"/>
      <c r="AY415" s="32"/>
      <c r="AZ415" s="32">
        <f t="shared" si="11"/>
        <v>4</v>
      </c>
    </row>
    <row r="416" spans="5:52" ht="19.95" customHeight="1">
      <c r="E416" s="32"/>
      <c r="F416" s="32"/>
      <c r="G416" s="32"/>
      <c r="H416" s="513" t="s">
        <v>933</v>
      </c>
      <c r="I416" s="54" t="s">
        <v>2330</v>
      </c>
      <c r="J416" s="54" t="s">
        <v>2996</v>
      </c>
      <c r="K416" s="32"/>
      <c r="L416" s="32"/>
      <c r="M416" s="32"/>
      <c r="N416" s="383">
        <v>15249020</v>
      </c>
      <c r="O416" s="54" t="s">
        <v>3304</v>
      </c>
      <c r="P416" s="32"/>
      <c r="Q416" s="54" t="s">
        <v>1567</v>
      </c>
      <c r="R416" s="54" t="s">
        <v>1838</v>
      </c>
      <c r="S416" s="32"/>
      <c r="T416" s="32"/>
      <c r="U416" s="32"/>
      <c r="V416" s="32"/>
      <c r="W416" s="301" t="s">
        <v>29</v>
      </c>
      <c r="X416" s="32"/>
      <c r="Y416" s="32"/>
      <c r="Z416" s="32"/>
      <c r="AA416" s="32"/>
      <c r="AB416" s="32"/>
      <c r="AC416" s="76" t="s">
        <v>141</v>
      </c>
      <c r="AD416" s="32"/>
      <c r="AE416" s="332" t="s">
        <v>208</v>
      </c>
      <c r="AF416" s="142">
        <v>43950</v>
      </c>
      <c r="AG416" s="32"/>
      <c r="AH416" s="32"/>
      <c r="AI416" s="32"/>
      <c r="AJ416" s="32"/>
      <c r="AK416" s="32"/>
      <c r="AL416" s="32"/>
      <c r="AM416" s="54" t="s">
        <v>209</v>
      </c>
      <c r="AN416" s="142">
        <v>43964</v>
      </c>
      <c r="AO416" s="54" t="s">
        <v>63</v>
      </c>
      <c r="AP416" s="53" t="s">
        <v>56</v>
      </c>
      <c r="AQ416" s="53" t="s">
        <v>210</v>
      </c>
      <c r="AR416" s="53"/>
      <c r="AS416" s="53"/>
      <c r="AT416" s="53"/>
      <c r="AU416" s="53"/>
      <c r="AV416" s="53"/>
      <c r="AW416" s="32"/>
      <c r="AX416" s="32"/>
      <c r="AY416" s="32"/>
      <c r="AZ416" s="32">
        <f t="shared" si="11"/>
        <v>4</v>
      </c>
    </row>
    <row r="417" spans="5:52" ht="19.95" customHeight="1">
      <c r="E417" s="32"/>
      <c r="F417" s="32"/>
      <c r="G417" s="32"/>
      <c r="H417" s="513" t="s">
        <v>934</v>
      </c>
      <c r="I417" s="54" t="s">
        <v>2331</v>
      </c>
      <c r="J417" s="54" t="s">
        <v>2997</v>
      </c>
      <c r="K417" s="32"/>
      <c r="L417" s="32"/>
      <c r="M417" s="32"/>
      <c r="N417" s="383">
        <v>15249021</v>
      </c>
      <c r="O417" s="54" t="s">
        <v>3304</v>
      </c>
      <c r="P417" s="32"/>
      <c r="Q417" s="54" t="s">
        <v>1568</v>
      </c>
      <c r="R417" s="54" t="s">
        <v>1838</v>
      </c>
      <c r="S417" s="32"/>
      <c r="T417" s="32"/>
      <c r="U417" s="32"/>
      <c r="V417" s="32"/>
      <c r="W417" s="301" t="s">
        <v>29</v>
      </c>
      <c r="X417" s="32"/>
      <c r="Y417" s="32"/>
      <c r="Z417" s="32"/>
      <c r="AA417" s="32"/>
      <c r="AB417" s="32"/>
      <c r="AC417" s="76" t="s">
        <v>141</v>
      </c>
      <c r="AD417" s="32"/>
      <c r="AE417" s="332" t="s">
        <v>208</v>
      </c>
      <c r="AF417" s="142">
        <v>43950</v>
      </c>
      <c r="AG417" s="32"/>
      <c r="AH417" s="32"/>
      <c r="AI417" s="32"/>
      <c r="AJ417" s="32"/>
      <c r="AK417" s="32"/>
      <c r="AL417" s="32"/>
      <c r="AM417" s="54" t="s">
        <v>209</v>
      </c>
      <c r="AN417" s="142">
        <v>43964</v>
      </c>
      <c r="AO417" s="54" t="s">
        <v>63</v>
      </c>
      <c r="AP417" s="53" t="s">
        <v>56</v>
      </c>
      <c r="AQ417" s="53" t="s">
        <v>210</v>
      </c>
      <c r="AR417" s="53"/>
      <c r="AS417" s="53"/>
      <c r="AT417" s="53"/>
      <c r="AU417" s="53"/>
      <c r="AV417" s="53"/>
      <c r="AW417" s="32"/>
      <c r="AX417" s="32"/>
      <c r="AY417" s="32"/>
      <c r="AZ417" s="32">
        <f t="shared" si="11"/>
        <v>4</v>
      </c>
    </row>
    <row r="418" spans="5:52" ht="19.95" customHeight="1">
      <c r="E418" s="32"/>
      <c r="F418" s="32"/>
      <c r="G418" s="32"/>
      <c r="H418" s="513" t="s">
        <v>935</v>
      </c>
      <c r="I418" s="54" t="s">
        <v>2332</v>
      </c>
      <c r="J418" s="54" t="s">
        <v>2998</v>
      </c>
      <c r="K418" s="32"/>
      <c r="L418" s="32"/>
      <c r="M418" s="32"/>
      <c r="N418" s="383">
        <v>15249022</v>
      </c>
      <c r="O418" s="54" t="s">
        <v>3304</v>
      </c>
      <c r="P418" s="32"/>
      <c r="Q418" s="54" t="s">
        <v>1569</v>
      </c>
      <c r="R418" s="54" t="s">
        <v>1838</v>
      </c>
      <c r="S418" s="32"/>
      <c r="T418" s="32"/>
      <c r="U418" s="32"/>
      <c r="V418" s="32"/>
      <c r="W418" s="301" t="s">
        <v>29</v>
      </c>
      <c r="X418" s="32"/>
      <c r="Y418" s="32"/>
      <c r="Z418" s="32"/>
      <c r="AA418" s="32"/>
      <c r="AB418" s="32"/>
      <c r="AC418" s="76" t="s">
        <v>141</v>
      </c>
      <c r="AD418" s="32"/>
      <c r="AE418" s="332" t="s">
        <v>208</v>
      </c>
      <c r="AF418" s="142">
        <v>43950</v>
      </c>
      <c r="AG418" s="32"/>
      <c r="AH418" s="32"/>
      <c r="AI418" s="32"/>
      <c r="AJ418" s="32"/>
      <c r="AK418" s="32"/>
      <c r="AL418" s="32"/>
      <c r="AM418" s="54" t="s">
        <v>209</v>
      </c>
      <c r="AN418" s="142">
        <v>43964</v>
      </c>
      <c r="AO418" s="54" t="s">
        <v>63</v>
      </c>
      <c r="AP418" s="53" t="s">
        <v>56</v>
      </c>
      <c r="AQ418" s="53" t="s">
        <v>210</v>
      </c>
      <c r="AR418" s="53"/>
      <c r="AS418" s="53"/>
      <c r="AT418" s="53"/>
      <c r="AU418" s="53"/>
      <c r="AV418" s="53"/>
      <c r="AW418" s="32"/>
      <c r="AX418" s="32"/>
      <c r="AY418" s="32"/>
      <c r="AZ418" s="32">
        <f t="shared" si="11"/>
        <v>4</v>
      </c>
    </row>
    <row r="419" spans="5:52" ht="19.95" customHeight="1">
      <c r="E419" s="32"/>
      <c r="F419" s="32"/>
      <c r="G419" s="32"/>
      <c r="H419" s="513" t="s">
        <v>936</v>
      </c>
      <c r="I419" s="54" t="s">
        <v>2333</v>
      </c>
      <c r="J419" s="54" t="s">
        <v>2999</v>
      </c>
      <c r="K419" s="32"/>
      <c r="L419" s="32"/>
      <c r="M419" s="32"/>
      <c r="N419" s="383">
        <v>15249023</v>
      </c>
      <c r="O419" s="54" t="s">
        <v>3304</v>
      </c>
      <c r="P419" s="32"/>
      <c r="Q419" s="54" t="s">
        <v>1570</v>
      </c>
      <c r="R419" s="54" t="s">
        <v>1838</v>
      </c>
      <c r="S419" s="32"/>
      <c r="T419" s="32"/>
      <c r="U419" s="32"/>
      <c r="V419" s="32"/>
      <c r="W419" s="301" t="s">
        <v>29</v>
      </c>
      <c r="X419" s="32"/>
      <c r="Y419" s="32"/>
      <c r="Z419" s="32"/>
      <c r="AA419" s="32"/>
      <c r="AB419" s="32"/>
      <c r="AC419" s="76" t="s">
        <v>141</v>
      </c>
      <c r="AD419" s="32"/>
      <c r="AE419" s="332" t="s">
        <v>208</v>
      </c>
      <c r="AF419" s="142">
        <v>43950</v>
      </c>
      <c r="AG419" s="32"/>
      <c r="AH419" s="32"/>
      <c r="AI419" s="32"/>
      <c r="AJ419" s="32"/>
      <c r="AK419" s="32"/>
      <c r="AL419" s="32"/>
      <c r="AM419" s="54" t="s">
        <v>209</v>
      </c>
      <c r="AN419" s="142">
        <v>43964</v>
      </c>
      <c r="AO419" s="54" t="s">
        <v>63</v>
      </c>
      <c r="AP419" s="53" t="s">
        <v>56</v>
      </c>
      <c r="AQ419" s="53" t="s">
        <v>210</v>
      </c>
      <c r="AR419" s="53"/>
      <c r="AS419" s="53"/>
      <c r="AT419" s="53"/>
      <c r="AU419" s="53"/>
      <c r="AV419" s="53"/>
      <c r="AW419" s="32"/>
      <c r="AX419" s="32"/>
      <c r="AY419" s="32"/>
      <c r="AZ419" s="32">
        <f t="shared" si="11"/>
        <v>4</v>
      </c>
    </row>
    <row r="420" spans="5:52" ht="19.95" customHeight="1">
      <c r="E420" s="32"/>
      <c r="F420" s="32"/>
      <c r="G420" s="32"/>
      <c r="H420" s="513" t="s">
        <v>937</v>
      </c>
      <c r="I420" s="54" t="s">
        <v>2334</v>
      </c>
      <c r="J420" s="54" t="s">
        <v>3000</v>
      </c>
      <c r="K420" s="32"/>
      <c r="L420" s="32"/>
      <c r="M420" s="32"/>
      <c r="N420" s="383">
        <v>15249024</v>
      </c>
      <c r="O420" s="54" t="s">
        <v>3304</v>
      </c>
      <c r="P420" s="32"/>
      <c r="Q420" s="54" t="s">
        <v>1571</v>
      </c>
      <c r="R420" s="54" t="s">
        <v>1838</v>
      </c>
      <c r="S420" s="32"/>
      <c r="T420" s="32"/>
      <c r="U420" s="32"/>
      <c r="V420" s="32"/>
      <c r="W420" s="301" t="s">
        <v>29</v>
      </c>
      <c r="X420" s="32"/>
      <c r="Y420" s="32"/>
      <c r="Z420" s="32"/>
      <c r="AA420" s="32"/>
      <c r="AB420" s="32"/>
      <c r="AC420" s="76" t="s">
        <v>141</v>
      </c>
      <c r="AD420" s="32"/>
      <c r="AE420" s="332" t="s">
        <v>208</v>
      </c>
      <c r="AF420" s="142">
        <v>43950</v>
      </c>
      <c r="AG420" s="32"/>
      <c r="AH420" s="32"/>
      <c r="AI420" s="32"/>
      <c r="AJ420" s="32"/>
      <c r="AK420" s="32"/>
      <c r="AL420" s="32"/>
      <c r="AM420" s="54" t="s">
        <v>209</v>
      </c>
      <c r="AN420" s="142">
        <v>43964</v>
      </c>
      <c r="AO420" s="54" t="s">
        <v>63</v>
      </c>
      <c r="AP420" s="53" t="s">
        <v>56</v>
      </c>
      <c r="AQ420" s="53" t="s">
        <v>210</v>
      </c>
      <c r="AR420" s="53"/>
      <c r="AS420" s="53"/>
      <c r="AT420" s="53"/>
      <c r="AU420" s="53"/>
      <c r="AV420" s="53"/>
      <c r="AW420" s="32"/>
      <c r="AX420" s="32"/>
      <c r="AY420" s="32"/>
      <c r="AZ420" s="32">
        <f t="shared" si="11"/>
        <v>4</v>
      </c>
    </row>
    <row r="421" spans="5:52" ht="19.95" customHeight="1">
      <c r="E421" s="32"/>
      <c r="F421" s="32"/>
      <c r="G421" s="32"/>
      <c r="H421" s="513" t="s">
        <v>938</v>
      </c>
      <c r="I421" s="54" t="s">
        <v>2335</v>
      </c>
      <c r="J421" s="54" t="s">
        <v>3001</v>
      </c>
      <c r="K421" s="32"/>
      <c r="L421" s="32"/>
      <c r="M421" s="32"/>
      <c r="N421" s="383">
        <v>15249025</v>
      </c>
      <c r="O421" s="54" t="s">
        <v>3304</v>
      </c>
      <c r="P421" s="32"/>
      <c r="Q421" s="54" t="s">
        <v>1572</v>
      </c>
      <c r="R421" s="54" t="s">
        <v>1838</v>
      </c>
      <c r="S421" s="32"/>
      <c r="T421" s="32"/>
      <c r="U421" s="32"/>
      <c r="V421" s="32"/>
      <c r="W421" s="301" t="s">
        <v>29</v>
      </c>
      <c r="X421" s="32"/>
      <c r="Y421" s="32"/>
      <c r="Z421" s="32"/>
      <c r="AA421" s="32"/>
      <c r="AB421" s="32"/>
      <c r="AC421" s="76" t="s">
        <v>141</v>
      </c>
      <c r="AD421" s="32"/>
      <c r="AE421" s="332" t="s">
        <v>208</v>
      </c>
      <c r="AF421" s="142">
        <v>43950</v>
      </c>
      <c r="AG421" s="32"/>
      <c r="AH421" s="32"/>
      <c r="AI421" s="32"/>
      <c r="AJ421" s="32"/>
      <c r="AK421" s="32"/>
      <c r="AL421" s="32"/>
      <c r="AM421" s="54" t="s">
        <v>209</v>
      </c>
      <c r="AN421" s="142">
        <v>43964</v>
      </c>
      <c r="AO421" s="54" t="s">
        <v>63</v>
      </c>
      <c r="AP421" s="53" t="s">
        <v>56</v>
      </c>
      <c r="AQ421" s="53" t="s">
        <v>210</v>
      </c>
      <c r="AR421" s="53"/>
      <c r="AS421" s="53"/>
      <c r="AT421" s="53"/>
      <c r="AU421" s="53"/>
      <c r="AV421" s="53"/>
      <c r="AW421" s="32"/>
      <c r="AX421" s="32"/>
      <c r="AY421" s="32"/>
      <c r="AZ421" s="32">
        <f t="shared" si="11"/>
        <v>4</v>
      </c>
    </row>
    <row r="422" spans="5:52" ht="19.95" customHeight="1">
      <c r="E422" s="32"/>
      <c r="F422" s="32"/>
      <c r="G422" s="32"/>
      <c r="H422" s="513" t="s">
        <v>939</v>
      </c>
      <c r="I422" s="54" t="s">
        <v>2336</v>
      </c>
      <c r="J422" s="54" t="s">
        <v>3002</v>
      </c>
      <c r="K422" s="32"/>
      <c r="L422" s="32"/>
      <c r="M422" s="32"/>
      <c r="N422" s="383">
        <v>15249026</v>
      </c>
      <c r="O422" s="54" t="s">
        <v>3304</v>
      </c>
      <c r="P422" s="32"/>
      <c r="Q422" s="54" t="s">
        <v>1573</v>
      </c>
      <c r="R422" s="54" t="s">
        <v>1838</v>
      </c>
      <c r="S422" s="32"/>
      <c r="T422" s="32"/>
      <c r="U422" s="32"/>
      <c r="V422" s="32"/>
      <c r="W422" s="301" t="s">
        <v>29</v>
      </c>
      <c r="X422" s="32"/>
      <c r="Y422" s="32"/>
      <c r="Z422" s="32"/>
      <c r="AA422" s="32"/>
      <c r="AB422" s="32"/>
      <c r="AC422" s="76" t="s">
        <v>141</v>
      </c>
      <c r="AD422" s="32"/>
      <c r="AE422" s="332" t="s">
        <v>208</v>
      </c>
      <c r="AF422" s="142">
        <v>43950</v>
      </c>
      <c r="AG422" s="32"/>
      <c r="AH422" s="32"/>
      <c r="AI422" s="32"/>
      <c r="AJ422" s="32"/>
      <c r="AK422" s="32"/>
      <c r="AL422" s="32"/>
      <c r="AM422" s="54" t="s">
        <v>209</v>
      </c>
      <c r="AN422" s="142">
        <v>43964</v>
      </c>
      <c r="AO422" s="54" t="s">
        <v>63</v>
      </c>
      <c r="AP422" s="53" t="s">
        <v>56</v>
      </c>
      <c r="AQ422" s="53" t="s">
        <v>210</v>
      </c>
      <c r="AR422" s="53"/>
      <c r="AS422" s="53"/>
      <c r="AT422" s="53"/>
      <c r="AU422" s="53"/>
      <c r="AV422" s="53"/>
      <c r="AW422" s="32"/>
      <c r="AX422" s="32"/>
      <c r="AY422" s="32"/>
      <c r="AZ422" s="32">
        <f t="shared" si="11"/>
        <v>4</v>
      </c>
    </row>
    <row r="423" spans="5:52" ht="19.95" customHeight="1">
      <c r="E423" s="32"/>
      <c r="F423" s="32"/>
      <c r="G423" s="32"/>
      <c r="H423" s="513" t="s">
        <v>940</v>
      </c>
      <c r="I423" s="309" t="s">
        <v>2337</v>
      </c>
      <c r="J423" s="309" t="s">
        <v>3003</v>
      </c>
      <c r="K423" s="32"/>
      <c r="L423" s="32"/>
      <c r="M423" s="32"/>
      <c r="N423" s="545">
        <v>15249027</v>
      </c>
      <c r="O423" s="54" t="s">
        <v>3304</v>
      </c>
      <c r="P423" s="32"/>
      <c r="Q423" s="309" t="s">
        <v>1574</v>
      </c>
      <c r="R423" s="309" t="s">
        <v>1838</v>
      </c>
      <c r="S423" s="32"/>
      <c r="T423" s="32"/>
      <c r="U423" s="32"/>
      <c r="V423" s="32"/>
      <c r="W423" s="301" t="s">
        <v>29</v>
      </c>
      <c r="X423" s="32"/>
      <c r="Y423" s="32"/>
      <c r="Z423" s="32"/>
      <c r="AA423" s="32"/>
      <c r="AB423" s="32"/>
      <c r="AC423" s="76" t="s">
        <v>141</v>
      </c>
      <c r="AD423" s="32"/>
      <c r="AE423" s="332" t="s">
        <v>208</v>
      </c>
      <c r="AF423" s="363">
        <v>43955</v>
      </c>
      <c r="AG423" s="32"/>
      <c r="AH423" s="32"/>
      <c r="AI423" s="32"/>
      <c r="AJ423" s="32"/>
      <c r="AK423" s="32"/>
      <c r="AL423" s="32"/>
      <c r="AM423" s="54" t="s">
        <v>209</v>
      </c>
      <c r="AN423" s="142">
        <v>43964</v>
      </c>
      <c r="AO423" s="54" t="s">
        <v>63</v>
      </c>
      <c r="AP423" s="53" t="s">
        <v>56</v>
      </c>
      <c r="AQ423" s="53" t="s">
        <v>210</v>
      </c>
      <c r="AR423" s="308"/>
      <c r="AS423" s="308"/>
      <c r="AT423" s="308"/>
      <c r="AU423" s="308"/>
      <c r="AV423" s="308"/>
      <c r="AW423" s="32"/>
      <c r="AX423" s="32"/>
      <c r="AY423" s="32"/>
      <c r="AZ423" s="32">
        <f t="shared" si="11"/>
        <v>5</v>
      </c>
    </row>
    <row r="424" spans="5:52" ht="19.95" customHeight="1">
      <c r="E424" s="32"/>
      <c r="F424" s="32"/>
      <c r="G424" s="32"/>
      <c r="H424" s="513" t="s">
        <v>941</v>
      </c>
      <c r="I424" s="31" t="s">
        <v>2338</v>
      </c>
      <c r="J424" s="31" t="s">
        <v>3004</v>
      </c>
      <c r="K424" s="32"/>
      <c r="L424" s="32"/>
      <c r="M424" s="32"/>
      <c r="N424" s="545">
        <v>15249028</v>
      </c>
      <c r="O424" s="54" t="s">
        <v>3304</v>
      </c>
      <c r="P424" s="32"/>
      <c r="Q424" s="31" t="s">
        <v>1575</v>
      </c>
      <c r="R424" s="309" t="s">
        <v>1838</v>
      </c>
      <c r="S424" s="32"/>
      <c r="T424" s="32"/>
      <c r="U424" s="32"/>
      <c r="V424" s="32"/>
      <c r="W424" s="301" t="s">
        <v>29</v>
      </c>
      <c r="X424" s="32"/>
      <c r="Y424" s="32"/>
      <c r="Z424" s="32"/>
      <c r="AA424" s="32"/>
      <c r="AB424" s="32"/>
      <c r="AC424" s="76" t="s">
        <v>141</v>
      </c>
      <c r="AD424" s="32"/>
      <c r="AE424" s="332" t="s">
        <v>208</v>
      </c>
      <c r="AF424" s="363">
        <v>43955</v>
      </c>
      <c r="AG424" s="32"/>
      <c r="AH424" s="32"/>
      <c r="AI424" s="32"/>
      <c r="AJ424" s="32"/>
      <c r="AK424" s="32"/>
      <c r="AL424" s="32"/>
      <c r="AM424" s="54" t="s">
        <v>209</v>
      </c>
      <c r="AN424" s="142">
        <v>43964</v>
      </c>
      <c r="AO424" s="54" t="s">
        <v>63</v>
      </c>
      <c r="AP424" s="53" t="s">
        <v>56</v>
      </c>
      <c r="AQ424" s="53" t="s">
        <v>210</v>
      </c>
      <c r="AR424" s="32"/>
      <c r="AS424" s="32"/>
      <c r="AT424" s="32"/>
      <c r="AU424" s="32"/>
      <c r="AV424" s="32"/>
      <c r="AW424" s="32"/>
      <c r="AX424" s="32"/>
      <c r="AY424" s="32"/>
      <c r="AZ424" s="32">
        <f t="shared" si="11"/>
        <v>5</v>
      </c>
    </row>
    <row r="425" spans="5:52" ht="19.95" customHeight="1">
      <c r="E425" s="32"/>
      <c r="F425" s="32"/>
      <c r="G425" s="32"/>
      <c r="H425" s="513" t="s">
        <v>942</v>
      </c>
      <c r="I425" s="31" t="s">
        <v>2339</v>
      </c>
      <c r="J425" s="31" t="s">
        <v>3005</v>
      </c>
      <c r="K425" s="32"/>
      <c r="L425" s="32"/>
      <c r="M425" s="32"/>
      <c r="N425" s="545">
        <v>15249029</v>
      </c>
      <c r="O425" s="54" t="s">
        <v>3304</v>
      </c>
      <c r="P425" s="32"/>
      <c r="Q425" s="31" t="s">
        <v>1576</v>
      </c>
      <c r="R425" s="309" t="s">
        <v>1838</v>
      </c>
      <c r="S425" s="32"/>
      <c r="T425" s="32"/>
      <c r="U425" s="32"/>
      <c r="V425" s="32"/>
      <c r="W425" s="301" t="s">
        <v>29</v>
      </c>
      <c r="X425" s="32"/>
      <c r="Y425" s="32"/>
      <c r="Z425" s="32"/>
      <c r="AA425" s="32"/>
      <c r="AB425" s="32"/>
      <c r="AC425" s="76" t="s">
        <v>141</v>
      </c>
      <c r="AD425" s="32"/>
      <c r="AE425" s="332" t="s">
        <v>208</v>
      </c>
      <c r="AF425" s="363">
        <v>43955</v>
      </c>
      <c r="AG425" s="32"/>
      <c r="AH425" s="32"/>
      <c r="AI425" s="32"/>
      <c r="AJ425" s="32"/>
      <c r="AK425" s="32"/>
      <c r="AL425" s="32"/>
      <c r="AM425" s="54" t="s">
        <v>209</v>
      </c>
      <c r="AN425" s="142">
        <v>43964</v>
      </c>
      <c r="AO425" s="54" t="s">
        <v>63</v>
      </c>
      <c r="AP425" s="53" t="s">
        <v>56</v>
      </c>
      <c r="AQ425" s="53" t="s">
        <v>210</v>
      </c>
      <c r="AR425" s="32"/>
      <c r="AS425" s="32"/>
      <c r="AT425" s="32"/>
      <c r="AU425" s="32"/>
      <c r="AV425" s="32"/>
      <c r="AW425" s="32"/>
      <c r="AX425" s="32"/>
      <c r="AY425" s="32"/>
      <c r="AZ425" s="32">
        <f t="shared" si="11"/>
        <v>5</v>
      </c>
    </row>
    <row r="426" spans="5:52" ht="19.95" customHeight="1">
      <c r="E426" s="32"/>
      <c r="F426" s="32"/>
      <c r="G426" s="32"/>
      <c r="H426" s="513" t="s">
        <v>943</v>
      </c>
      <c r="I426" s="31" t="s">
        <v>2340</v>
      </c>
      <c r="J426" s="31" t="s">
        <v>3006</v>
      </c>
      <c r="K426" s="32"/>
      <c r="L426" s="32"/>
      <c r="M426" s="32"/>
      <c r="N426" s="545">
        <v>15249030</v>
      </c>
      <c r="O426" s="54" t="s">
        <v>3304</v>
      </c>
      <c r="P426" s="32"/>
      <c r="Q426" s="31" t="s">
        <v>1577</v>
      </c>
      <c r="R426" s="309" t="s">
        <v>1838</v>
      </c>
      <c r="S426" s="32"/>
      <c r="T426" s="32"/>
      <c r="U426" s="32"/>
      <c r="V426" s="32"/>
      <c r="W426" s="301" t="s">
        <v>29</v>
      </c>
      <c r="X426" s="32"/>
      <c r="Y426" s="32"/>
      <c r="Z426" s="32"/>
      <c r="AA426" s="32"/>
      <c r="AB426" s="32"/>
      <c r="AC426" s="76" t="s">
        <v>141</v>
      </c>
      <c r="AD426" s="32"/>
      <c r="AE426" s="332" t="s">
        <v>208</v>
      </c>
      <c r="AF426" s="363">
        <v>43955</v>
      </c>
      <c r="AG426" s="32"/>
      <c r="AH426" s="32"/>
      <c r="AI426" s="32"/>
      <c r="AJ426" s="32"/>
      <c r="AK426" s="32"/>
      <c r="AL426" s="32"/>
      <c r="AM426" s="54" t="s">
        <v>209</v>
      </c>
      <c r="AN426" s="142">
        <v>43964</v>
      </c>
      <c r="AO426" s="54" t="s">
        <v>63</v>
      </c>
      <c r="AP426" s="53" t="s">
        <v>56</v>
      </c>
      <c r="AQ426" s="53" t="s">
        <v>210</v>
      </c>
      <c r="AR426" s="32"/>
      <c r="AS426" s="32"/>
      <c r="AT426" s="32"/>
      <c r="AU426" s="32"/>
      <c r="AV426" s="32"/>
      <c r="AW426" s="32"/>
      <c r="AX426" s="32"/>
      <c r="AY426" s="32"/>
      <c r="AZ426" s="32">
        <f t="shared" si="11"/>
        <v>5</v>
      </c>
    </row>
    <row r="427" spans="5:52" ht="19.95" customHeight="1">
      <c r="E427" s="32"/>
      <c r="F427" s="32"/>
      <c r="G427" s="32"/>
      <c r="H427" s="513" t="s">
        <v>944</v>
      </c>
      <c r="I427" s="31" t="s">
        <v>2341</v>
      </c>
      <c r="J427" s="31" t="s">
        <v>3007</v>
      </c>
      <c r="K427" s="32"/>
      <c r="L427" s="32"/>
      <c r="M427" s="32"/>
      <c r="N427" s="545">
        <v>15249031</v>
      </c>
      <c r="O427" s="54" t="s">
        <v>3304</v>
      </c>
      <c r="P427" s="32"/>
      <c r="Q427" s="31" t="s">
        <v>1578</v>
      </c>
      <c r="R427" s="309" t="s">
        <v>1857</v>
      </c>
      <c r="S427" s="32"/>
      <c r="T427" s="32"/>
      <c r="U427" s="32"/>
      <c r="V427" s="32"/>
      <c r="W427" s="301" t="s">
        <v>29</v>
      </c>
      <c r="X427" s="32"/>
      <c r="Y427" s="32"/>
      <c r="Z427" s="32"/>
      <c r="AA427" s="32"/>
      <c r="AB427" s="32"/>
      <c r="AC427" s="76" t="s">
        <v>141</v>
      </c>
      <c r="AD427" s="32"/>
      <c r="AE427" s="332" t="s">
        <v>208</v>
      </c>
      <c r="AF427" s="363">
        <v>43955</v>
      </c>
      <c r="AG427" s="32"/>
      <c r="AH427" s="32"/>
      <c r="AI427" s="32"/>
      <c r="AJ427" s="32"/>
      <c r="AK427" s="32"/>
      <c r="AL427" s="32"/>
      <c r="AM427" s="54" t="s">
        <v>209</v>
      </c>
      <c r="AN427" s="142">
        <v>43964</v>
      </c>
      <c r="AO427" s="54" t="s">
        <v>63</v>
      </c>
      <c r="AP427" s="53" t="s">
        <v>56</v>
      </c>
      <c r="AQ427" s="53" t="s">
        <v>210</v>
      </c>
      <c r="AR427" s="32"/>
      <c r="AS427" s="32"/>
      <c r="AT427" s="32"/>
      <c r="AU427" s="32"/>
      <c r="AV427" s="32"/>
      <c r="AW427" s="32"/>
      <c r="AX427" s="32"/>
      <c r="AY427" s="32"/>
      <c r="AZ427" s="32">
        <f t="shared" si="11"/>
        <v>5</v>
      </c>
    </row>
    <row r="428" spans="5:52" ht="19.95" customHeight="1">
      <c r="E428" s="32"/>
      <c r="F428" s="32"/>
      <c r="G428" s="32"/>
      <c r="H428" s="513" t="s">
        <v>945</v>
      </c>
      <c r="I428" s="31" t="s">
        <v>2342</v>
      </c>
      <c r="J428" s="31" t="s">
        <v>3008</v>
      </c>
      <c r="K428" s="32"/>
      <c r="L428" s="32"/>
      <c r="M428" s="32"/>
      <c r="N428" s="545">
        <v>15249032</v>
      </c>
      <c r="O428" s="54" t="s">
        <v>3304</v>
      </c>
      <c r="P428" s="32"/>
      <c r="Q428" s="31" t="s">
        <v>1579</v>
      </c>
      <c r="R428" s="309" t="s">
        <v>1838</v>
      </c>
      <c r="S428" s="32"/>
      <c r="T428" s="32"/>
      <c r="U428" s="32"/>
      <c r="V428" s="32"/>
      <c r="W428" s="301" t="s">
        <v>29</v>
      </c>
      <c r="X428" s="32"/>
      <c r="Y428" s="32"/>
      <c r="Z428" s="32"/>
      <c r="AA428" s="32"/>
      <c r="AB428" s="32"/>
      <c r="AC428" s="76" t="s">
        <v>141</v>
      </c>
      <c r="AD428" s="32"/>
      <c r="AE428" s="332" t="s">
        <v>208</v>
      </c>
      <c r="AF428" s="363">
        <v>43955</v>
      </c>
      <c r="AG428" s="32"/>
      <c r="AH428" s="32"/>
      <c r="AI428" s="32"/>
      <c r="AJ428" s="32"/>
      <c r="AK428" s="32"/>
      <c r="AL428" s="32"/>
      <c r="AM428" s="54" t="s">
        <v>209</v>
      </c>
      <c r="AN428" s="142">
        <v>43964</v>
      </c>
      <c r="AO428" s="54" t="s">
        <v>63</v>
      </c>
      <c r="AP428" s="53" t="s">
        <v>56</v>
      </c>
      <c r="AQ428" s="53" t="s">
        <v>210</v>
      </c>
      <c r="AR428" s="32"/>
      <c r="AS428" s="32"/>
      <c r="AT428" s="32"/>
      <c r="AU428" s="32"/>
      <c r="AV428" s="32"/>
      <c r="AW428" s="32"/>
      <c r="AX428" s="32"/>
      <c r="AY428" s="32"/>
      <c r="AZ428" s="32">
        <f t="shared" si="11"/>
        <v>5</v>
      </c>
    </row>
    <row r="429" spans="5:52" ht="19.95" customHeight="1">
      <c r="E429" s="32"/>
      <c r="F429" s="32"/>
      <c r="G429" s="32"/>
      <c r="H429" s="513" t="s">
        <v>946</v>
      </c>
      <c r="I429" s="31" t="s">
        <v>2343</v>
      </c>
      <c r="J429" s="31" t="s">
        <v>3009</v>
      </c>
      <c r="K429" s="32"/>
      <c r="L429" s="32"/>
      <c r="M429" s="32"/>
      <c r="N429" s="545">
        <v>15249033</v>
      </c>
      <c r="O429" s="54" t="s">
        <v>3304</v>
      </c>
      <c r="P429" s="32"/>
      <c r="Q429" s="31" t="s">
        <v>1580</v>
      </c>
      <c r="R429" s="309" t="s">
        <v>1838</v>
      </c>
      <c r="S429" s="32"/>
      <c r="T429" s="32"/>
      <c r="U429" s="32"/>
      <c r="V429" s="32"/>
      <c r="W429" s="301" t="s">
        <v>29</v>
      </c>
      <c r="X429" s="32"/>
      <c r="Y429" s="32"/>
      <c r="Z429" s="32"/>
      <c r="AA429" s="32"/>
      <c r="AB429" s="32"/>
      <c r="AC429" s="76" t="s">
        <v>141</v>
      </c>
      <c r="AD429" s="32"/>
      <c r="AE429" s="332" t="s">
        <v>208</v>
      </c>
      <c r="AF429" s="363">
        <v>43955</v>
      </c>
      <c r="AG429" s="32"/>
      <c r="AH429" s="32"/>
      <c r="AI429" s="32"/>
      <c r="AJ429" s="32"/>
      <c r="AK429" s="32"/>
      <c r="AL429" s="32"/>
      <c r="AM429" s="54" t="s">
        <v>209</v>
      </c>
      <c r="AN429" s="142">
        <v>43964</v>
      </c>
      <c r="AO429" s="54" t="s">
        <v>63</v>
      </c>
      <c r="AP429" s="53" t="s">
        <v>56</v>
      </c>
      <c r="AQ429" s="53" t="s">
        <v>210</v>
      </c>
      <c r="AR429" s="32"/>
      <c r="AS429" s="32"/>
      <c r="AT429" s="32"/>
      <c r="AU429" s="32"/>
      <c r="AV429" s="32"/>
      <c r="AW429" s="32"/>
      <c r="AX429" s="32"/>
      <c r="AY429" s="32"/>
      <c r="AZ429" s="32">
        <f t="shared" si="11"/>
        <v>5</v>
      </c>
    </row>
    <row r="430" spans="5:52" ht="19.95" customHeight="1">
      <c r="E430" s="32"/>
      <c r="F430" s="32"/>
      <c r="G430" s="32"/>
      <c r="H430" s="513" t="s">
        <v>947</v>
      </c>
      <c r="I430" s="31" t="s">
        <v>2344</v>
      </c>
      <c r="J430" s="31" t="s">
        <v>3010</v>
      </c>
      <c r="K430" s="32"/>
      <c r="L430" s="32"/>
      <c r="M430" s="32"/>
      <c r="N430" s="545">
        <v>15249034</v>
      </c>
      <c r="O430" s="54" t="s">
        <v>3304</v>
      </c>
      <c r="P430" s="32"/>
      <c r="Q430" s="31" t="s">
        <v>1581</v>
      </c>
      <c r="R430" s="309" t="s">
        <v>1857</v>
      </c>
      <c r="S430" s="32"/>
      <c r="T430" s="32"/>
      <c r="U430" s="32"/>
      <c r="V430" s="32"/>
      <c r="W430" s="301" t="s">
        <v>29</v>
      </c>
      <c r="X430" s="32"/>
      <c r="Y430" s="32"/>
      <c r="Z430" s="32"/>
      <c r="AA430" s="32"/>
      <c r="AB430" s="32"/>
      <c r="AC430" s="76" t="s">
        <v>141</v>
      </c>
      <c r="AD430" s="32"/>
      <c r="AE430" s="332" t="s">
        <v>208</v>
      </c>
      <c r="AF430" s="363">
        <v>43955</v>
      </c>
      <c r="AG430" s="32"/>
      <c r="AH430" s="32"/>
      <c r="AI430" s="32"/>
      <c r="AJ430" s="32"/>
      <c r="AK430" s="32"/>
      <c r="AL430" s="32"/>
      <c r="AM430" s="54" t="s">
        <v>209</v>
      </c>
      <c r="AN430" s="142">
        <v>43964</v>
      </c>
      <c r="AO430" s="54" t="s">
        <v>63</v>
      </c>
      <c r="AP430" s="53" t="s">
        <v>56</v>
      </c>
      <c r="AQ430" s="53" t="s">
        <v>210</v>
      </c>
      <c r="AR430" s="32"/>
      <c r="AS430" s="32"/>
      <c r="AT430" s="32"/>
      <c r="AU430" s="32"/>
      <c r="AV430" s="32"/>
      <c r="AW430" s="32"/>
      <c r="AX430" s="32"/>
      <c r="AY430" s="32"/>
      <c r="AZ430" s="32">
        <f t="shared" si="11"/>
        <v>5</v>
      </c>
    </row>
    <row r="431" spans="5:52" ht="19.95" customHeight="1">
      <c r="E431" s="32"/>
      <c r="F431" s="32"/>
      <c r="G431" s="32"/>
      <c r="H431" s="513" t="s">
        <v>948</v>
      </c>
      <c r="I431" s="31" t="s">
        <v>2345</v>
      </c>
      <c r="J431" s="31" t="s">
        <v>3011</v>
      </c>
      <c r="K431" s="32"/>
      <c r="L431" s="32"/>
      <c r="M431" s="32"/>
      <c r="N431" s="545">
        <v>15249035</v>
      </c>
      <c r="O431" s="54" t="s">
        <v>3304</v>
      </c>
      <c r="P431" s="32"/>
      <c r="Q431" s="31" t="s">
        <v>1582</v>
      </c>
      <c r="R431" s="309" t="s">
        <v>1838</v>
      </c>
      <c r="S431" s="32"/>
      <c r="T431" s="32"/>
      <c r="U431" s="32"/>
      <c r="V431" s="32"/>
      <c r="W431" s="301" t="s">
        <v>29</v>
      </c>
      <c r="X431" s="32"/>
      <c r="Y431" s="32"/>
      <c r="Z431" s="32"/>
      <c r="AA431" s="32"/>
      <c r="AB431" s="32"/>
      <c r="AC431" s="76" t="s">
        <v>141</v>
      </c>
      <c r="AD431" s="32"/>
      <c r="AE431" s="332" t="s">
        <v>208</v>
      </c>
      <c r="AF431" s="363">
        <v>43955</v>
      </c>
      <c r="AG431" s="32"/>
      <c r="AH431" s="32"/>
      <c r="AI431" s="32"/>
      <c r="AJ431" s="32"/>
      <c r="AK431" s="32"/>
      <c r="AL431" s="32"/>
      <c r="AM431" s="54" t="s">
        <v>209</v>
      </c>
      <c r="AN431" s="142">
        <v>43964</v>
      </c>
      <c r="AO431" s="54" t="s">
        <v>63</v>
      </c>
      <c r="AP431" s="53" t="s">
        <v>56</v>
      </c>
      <c r="AQ431" s="53" t="s">
        <v>210</v>
      </c>
      <c r="AR431" s="32"/>
      <c r="AS431" s="32"/>
      <c r="AT431" s="32"/>
      <c r="AU431" s="32"/>
      <c r="AV431" s="32"/>
      <c r="AW431" s="32"/>
      <c r="AX431" s="32"/>
      <c r="AY431" s="32"/>
      <c r="AZ431" s="32">
        <f t="shared" si="11"/>
        <v>5</v>
      </c>
    </row>
    <row r="432" spans="5:52" ht="19.95" customHeight="1">
      <c r="E432" s="32"/>
      <c r="F432" s="32"/>
      <c r="G432" s="32"/>
      <c r="H432" s="513" t="s">
        <v>949</v>
      </c>
      <c r="I432" s="31" t="s">
        <v>2346</v>
      </c>
      <c r="J432" s="31" t="s">
        <v>3012</v>
      </c>
      <c r="K432" s="32"/>
      <c r="L432" s="32"/>
      <c r="M432" s="32"/>
      <c r="N432" s="545">
        <v>15249036</v>
      </c>
      <c r="O432" s="54" t="s">
        <v>3304</v>
      </c>
      <c r="P432" s="32"/>
      <c r="Q432" s="31" t="s">
        <v>1583</v>
      </c>
      <c r="R432" s="309" t="s">
        <v>1838</v>
      </c>
      <c r="S432" s="32"/>
      <c r="T432" s="32"/>
      <c r="U432" s="32"/>
      <c r="V432" s="32"/>
      <c r="W432" s="301" t="s">
        <v>29</v>
      </c>
      <c r="X432" s="32"/>
      <c r="Y432" s="32"/>
      <c r="Z432" s="32"/>
      <c r="AA432" s="32"/>
      <c r="AB432" s="32"/>
      <c r="AC432" s="76" t="s">
        <v>141</v>
      </c>
      <c r="AD432" s="32"/>
      <c r="AE432" s="332" t="s">
        <v>208</v>
      </c>
      <c r="AF432" s="363">
        <v>43955</v>
      </c>
      <c r="AG432" s="32"/>
      <c r="AH432" s="32"/>
      <c r="AI432" s="32"/>
      <c r="AJ432" s="32"/>
      <c r="AK432" s="32"/>
      <c r="AL432" s="32"/>
      <c r="AM432" s="54" t="s">
        <v>209</v>
      </c>
      <c r="AN432" s="142">
        <v>43964</v>
      </c>
      <c r="AO432" s="54" t="s">
        <v>63</v>
      </c>
      <c r="AP432" s="53" t="s">
        <v>56</v>
      </c>
      <c r="AQ432" s="53" t="s">
        <v>210</v>
      </c>
      <c r="AR432" s="32"/>
      <c r="AS432" s="32"/>
      <c r="AT432" s="32"/>
      <c r="AU432" s="32"/>
      <c r="AV432" s="32"/>
      <c r="AW432" s="32"/>
      <c r="AX432" s="32"/>
      <c r="AY432" s="32"/>
      <c r="AZ432" s="32">
        <f t="shared" si="11"/>
        <v>5</v>
      </c>
    </row>
    <row r="433" spans="5:52" ht="19.95" customHeight="1">
      <c r="E433" s="32"/>
      <c r="F433" s="32"/>
      <c r="G433" s="32"/>
      <c r="H433" s="513" t="s">
        <v>950</v>
      </c>
      <c r="I433" s="31" t="s">
        <v>2347</v>
      </c>
      <c r="J433" s="31" t="s">
        <v>3013</v>
      </c>
      <c r="K433" s="32"/>
      <c r="L433" s="32"/>
      <c r="M433" s="32"/>
      <c r="N433" s="545">
        <v>15249037</v>
      </c>
      <c r="O433" s="54" t="s">
        <v>3304</v>
      </c>
      <c r="P433" s="32"/>
      <c r="Q433" s="31" t="s">
        <v>1584</v>
      </c>
      <c r="R433" s="309" t="s">
        <v>1838</v>
      </c>
      <c r="S433" s="32"/>
      <c r="T433" s="32"/>
      <c r="U433" s="32"/>
      <c r="V433" s="32"/>
      <c r="W433" s="301" t="s">
        <v>29</v>
      </c>
      <c r="X433" s="32"/>
      <c r="Y433" s="32"/>
      <c r="Z433" s="32"/>
      <c r="AA433" s="32"/>
      <c r="AB433" s="32"/>
      <c r="AC433" s="76" t="s">
        <v>141</v>
      </c>
      <c r="AD433" s="32"/>
      <c r="AE433" s="332" t="s">
        <v>208</v>
      </c>
      <c r="AF433" s="363">
        <v>43955</v>
      </c>
      <c r="AG433" s="32"/>
      <c r="AH433" s="32"/>
      <c r="AI433" s="32"/>
      <c r="AJ433" s="32"/>
      <c r="AK433" s="32"/>
      <c r="AL433" s="32"/>
      <c r="AM433" s="54" t="s">
        <v>209</v>
      </c>
      <c r="AN433" s="142">
        <v>43964</v>
      </c>
      <c r="AO433" s="54" t="s">
        <v>63</v>
      </c>
      <c r="AP433" s="53" t="s">
        <v>56</v>
      </c>
      <c r="AQ433" s="53" t="s">
        <v>210</v>
      </c>
      <c r="AR433" s="32"/>
      <c r="AS433" s="32"/>
      <c r="AT433" s="32"/>
      <c r="AU433" s="32"/>
      <c r="AV433" s="32"/>
      <c r="AW433" s="32"/>
      <c r="AX433" s="32"/>
      <c r="AY433" s="32"/>
      <c r="AZ433" s="32">
        <f t="shared" si="11"/>
        <v>5</v>
      </c>
    </row>
    <row r="434" spans="5:52" ht="19.95" customHeight="1">
      <c r="E434" s="32"/>
      <c r="F434" s="32"/>
      <c r="G434" s="32"/>
      <c r="H434" s="513" t="s">
        <v>951</v>
      </c>
      <c r="I434" s="31" t="s">
        <v>2348</v>
      </c>
      <c r="J434" s="31" t="s">
        <v>3014</v>
      </c>
      <c r="K434" s="32"/>
      <c r="L434" s="32"/>
      <c r="M434" s="32"/>
      <c r="N434" s="545">
        <v>15249038</v>
      </c>
      <c r="O434" s="54" t="s">
        <v>3304</v>
      </c>
      <c r="P434" s="32"/>
      <c r="Q434" s="31" t="s">
        <v>1585</v>
      </c>
      <c r="R434" s="309" t="s">
        <v>1838</v>
      </c>
      <c r="S434" s="32"/>
      <c r="T434" s="32"/>
      <c r="U434" s="32"/>
      <c r="V434" s="32"/>
      <c r="W434" s="301" t="s">
        <v>29</v>
      </c>
      <c r="X434" s="32"/>
      <c r="Y434" s="32"/>
      <c r="Z434" s="32"/>
      <c r="AA434" s="32"/>
      <c r="AB434" s="32"/>
      <c r="AC434" s="76" t="s">
        <v>141</v>
      </c>
      <c r="AD434" s="32"/>
      <c r="AE434" s="332" t="s">
        <v>208</v>
      </c>
      <c r="AF434" s="363">
        <v>43955</v>
      </c>
      <c r="AG434" s="32"/>
      <c r="AH434" s="32"/>
      <c r="AI434" s="32"/>
      <c r="AJ434" s="32"/>
      <c r="AK434" s="32"/>
      <c r="AL434" s="32"/>
      <c r="AM434" s="54" t="s">
        <v>209</v>
      </c>
      <c r="AN434" s="142">
        <v>43964</v>
      </c>
      <c r="AO434" s="54" t="s">
        <v>63</v>
      </c>
      <c r="AP434" s="53" t="s">
        <v>56</v>
      </c>
      <c r="AQ434" s="53" t="s">
        <v>210</v>
      </c>
      <c r="AR434" s="32"/>
      <c r="AS434" s="32"/>
      <c r="AT434" s="32"/>
      <c r="AU434" s="32"/>
      <c r="AV434" s="32"/>
      <c r="AW434" s="32"/>
      <c r="AX434" s="32"/>
      <c r="AY434" s="32"/>
      <c r="AZ434" s="32">
        <f t="shared" si="11"/>
        <v>5</v>
      </c>
    </row>
    <row r="435" spans="5:52" ht="19.95" customHeight="1">
      <c r="E435" s="32"/>
      <c r="F435" s="32"/>
      <c r="G435" s="32"/>
      <c r="H435" s="513" t="s">
        <v>952</v>
      </c>
      <c r="I435" s="31" t="s">
        <v>2349</v>
      </c>
      <c r="J435" s="31" t="s">
        <v>3015</v>
      </c>
      <c r="K435" s="32"/>
      <c r="L435" s="32"/>
      <c r="M435" s="32"/>
      <c r="N435" s="545">
        <v>15249039</v>
      </c>
      <c r="O435" s="54" t="s">
        <v>3304</v>
      </c>
      <c r="P435" s="32"/>
      <c r="Q435" s="31" t="s">
        <v>1586</v>
      </c>
      <c r="R435" s="309" t="s">
        <v>1838</v>
      </c>
      <c r="S435" s="32"/>
      <c r="T435" s="32"/>
      <c r="U435" s="32"/>
      <c r="V435" s="32"/>
      <c r="W435" s="301" t="s">
        <v>29</v>
      </c>
      <c r="X435" s="32"/>
      <c r="Y435" s="32"/>
      <c r="Z435" s="32"/>
      <c r="AA435" s="32"/>
      <c r="AB435" s="32"/>
      <c r="AC435" s="76" t="s">
        <v>141</v>
      </c>
      <c r="AD435" s="32"/>
      <c r="AE435" s="332" t="s">
        <v>208</v>
      </c>
      <c r="AF435" s="363">
        <v>43955</v>
      </c>
      <c r="AG435" s="32"/>
      <c r="AH435" s="32"/>
      <c r="AI435" s="32"/>
      <c r="AJ435" s="32"/>
      <c r="AK435" s="32"/>
      <c r="AL435" s="32"/>
      <c r="AM435" s="54" t="s">
        <v>209</v>
      </c>
      <c r="AN435" s="142">
        <v>43964</v>
      </c>
      <c r="AO435" s="54" t="s">
        <v>63</v>
      </c>
      <c r="AP435" s="53" t="s">
        <v>56</v>
      </c>
      <c r="AQ435" s="53" t="s">
        <v>210</v>
      </c>
      <c r="AR435" s="32"/>
      <c r="AS435" s="32"/>
      <c r="AT435" s="32"/>
      <c r="AU435" s="32"/>
      <c r="AV435" s="32"/>
      <c r="AW435" s="32"/>
      <c r="AX435" s="32"/>
      <c r="AY435" s="32"/>
      <c r="AZ435" s="32">
        <f t="shared" si="11"/>
        <v>5</v>
      </c>
    </row>
    <row r="436" spans="5:52" ht="19.95" customHeight="1">
      <c r="E436" s="32"/>
      <c r="F436" s="32"/>
      <c r="G436" s="32"/>
      <c r="H436" s="513" t="s">
        <v>953</v>
      </c>
      <c r="I436" s="31" t="s">
        <v>2350</v>
      </c>
      <c r="J436" s="31" t="s">
        <v>3016</v>
      </c>
      <c r="K436" s="32"/>
      <c r="L436" s="32"/>
      <c r="M436" s="32"/>
      <c r="N436" s="545">
        <v>15249040</v>
      </c>
      <c r="O436" s="54" t="s">
        <v>3304</v>
      </c>
      <c r="P436" s="32"/>
      <c r="Q436" s="31" t="s">
        <v>1587</v>
      </c>
      <c r="R436" s="309" t="s">
        <v>1838</v>
      </c>
      <c r="S436" s="32"/>
      <c r="T436" s="32"/>
      <c r="U436" s="32"/>
      <c r="V436" s="32"/>
      <c r="W436" s="301" t="s">
        <v>29</v>
      </c>
      <c r="X436" s="32"/>
      <c r="Y436" s="32"/>
      <c r="Z436" s="32"/>
      <c r="AA436" s="32"/>
      <c r="AB436" s="32"/>
      <c r="AC436" s="76" t="s">
        <v>141</v>
      </c>
      <c r="AD436" s="32"/>
      <c r="AE436" s="332" t="s">
        <v>208</v>
      </c>
      <c r="AF436" s="363">
        <v>43955</v>
      </c>
      <c r="AG436" s="32"/>
      <c r="AH436" s="32"/>
      <c r="AI436" s="32"/>
      <c r="AJ436" s="32"/>
      <c r="AK436" s="32"/>
      <c r="AL436" s="32"/>
      <c r="AM436" s="54" t="s">
        <v>209</v>
      </c>
      <c r="AN436" s="142">
        <v>43964</v>
      </c>
      <c r="AO436" s="54" t="s">
        <v>63</v>
      </c>
      <c r="AP436" s="53" t="s">
        <v>56</v>
      </c>
      <c r="AQ436" s="53" t="s">
        <v>210</v>
      </c>
      <c r="AR436" s="32"/>
      <c r="AS436" s="32"/>
      <c r="AT436" s="32"/>
      <c r="AU436" s="32"/>
      <c r="AV436" s="32"/>
      <c r="AW436" s="32"/>
      <c r="AX436" s="32"/>
      <c r="AY436" s="32"/>
      <c r="AZ436" s="32">
        <f t="shared" si="11"/>
        <v>5</v>
      </c>
    </row>
    <row r="437" spans="5:52" ht="19.95" customHeight="1">
      <c r="E437" s="32"/>
      <c r="F437" s="32"/>
      <c r="G437" s="32"/>
      <c r="H437" s="513" t="s">
        <v>954</v>
      </c>
      <c r="I437" s="31" t="s">
        <v>2351</v>
      </c>
      <c r="J437" s="31" t="s">
        <v>3017</v>
      </c>
      <c r="K437" s="32"/>
      <c r="L437" s="32"/>
      <c r="M437" s="32"/>
      <c r="N437" s="545">
        <v>15249041</v>
      </c>
      <c r="O437" s="54" t="s">
        <v>3304</v>
      </c>
      <c r="P437" s="32"/>
      <c r="Q437" s="31" t="s">
        <v>1588</v>
      </c>
      <c r="R437" s="309" t="s">
        <v>1838</v>
      </c>
      <c r="S437" s="32"/>
      <c r="T437" s="32"/>
      <c r="U437" s="32"/>
      <c r="V437" s="32"/>
      <c r="W437" s="301" t="s">
        <v>29</v>
      </c>
      <c r="X437" s="32"/>
      <c r="Y437" s="32"/>
      <c r="Z437" s="32"/>
      <c r="AA437" s="32"/>
      <c r="AB437" s="32"/>
      <c r="AC437" s="76" t="s">
        <v>141</v>
      </c>
      <c r="AD437" s="32"/>
      <c r="AE437" s="332" t="s">
        <v>208</v>
      </c>
      <c r="AF437" s="363">
        <v>43955</v>
      </c>
      <c r="AG437" s="32"/>
      <c r="AH437" s="32"/>
      <c r="AI437" s="32"/>
      <c r="AJ437" s="32"/>
      <c r="AK437" s="32"/>
      <c r="AL437" s="32"/>
      <c r="AM437" s="54" t="s">
        <v>209</v>
      </c>
      <c r="AN437" s="142">
        <v>43964</v>
      </c>
      <c r="AO437" s="54" t="s">
        <v>63</v>
      </c>
      <c r="AP437" s="53" t="s">
        <v>56</v>
      </c>
      <c r="AQ437" s="53" t="s">
        <v>210</v>
      </c>
      <c r="AR437" s="32"/>
      <c r="AS437" s="32"/>
      <c r="AT437" s="32"/>
      <c r="AU437" s="32"/>
      <c r="AV437" s="32"/>
      <c r="AW437" s="32"/>
      <c r="AX437" s="32"/>
      <c r="AY437" s="32"/>
      <c r="AZ437" s="32">
        <f t="shared" si="11"/>
        <v>5</v>
      </c>
    </row>
    <row r="438" spans="5:52" ht="19.95" customHeight="1">
      <c r="E438" s="32"/>
      <c r="F438" s="32"/>
      <c r="G438" s="32"/>
      <c r="H438" s="513" t="s">
        <v>955</v>
      </c>
      <c r="I438" s="31" t="s">
        <v>2352</v>
      </c>
      <c r="J438" s="31" t="s">
        <v>3018</v>
      </c>
      <c r="K438" s="32"/>
      <c r="L438" s="32"/>
      <c r="M438" s="32"/>
      <c r="N438" s="545">
        <v>15249042</v>
      </c>
      <c r="O438" s="54" t="s">
        <v>3304</v>
      </c>
      <c r="P438" s="32"/>
      <c r="Q438" s="31" t="s">
        <v>1589</v>
      </c>
      <c r="R438" s="309" t="s">
        <v>1838</v>
      </c>
      <c r="S438" s="32"/>
      <c r="T438" s="32"/>
      <c r="U438" s="32"/>
      <c r="V438" s="32"/>
      <c r="W438" s="301" t="s">
        <v>29</v>
      </c>
      <c r="X438" s="32"/>
      <c r="Y438" s="32"/>
      <c r="Z438" s="32"/>
      <c r="AA438" s="32"/>
      <c r="AB438" s="32"/>
      <c r="AC438" s="76" t="s">
        <v>141</v>
      </c>
      <c r="AD438" s="32"/>
      <c r="AE438" s="332" t="s">
        <v>208</v>
      </c>
      <c r="AF438" s="363">
        <v>43955</v>
      </c>
      <c r="AG438" s="32"/>
      <c r="AH438" s="32"/>
      <c r="AI438" s="32"/>
      <c r="AJ438" s="32"/>
      <c r="AK438" s="32"/>
      <c r="AL438" s="32"/>
      <c r="AM438" s="54" t="s">
        <v>209</v>
      </c>
      <c r="AN438" s="142">
        <v>43964</v>
      </c>
      <c r="AO438" s="54" t="s">
        <v>63</v>
      </c>
      <c r="AP438" s="53" t="s">
        <v>56</v>
      </c>
      <c r="AQ438" s="53" t="s">
        <v>210</v>
      </c>
      <c r="AR438" s="32"/>
      <c r="AS438" s="32"/>
      <c r="AT438" s="32"/>
      <c r="AU438" s="32"/>
      <c r="AV438" s="32"/>
      <c r="AW438" s="32"/>
      <c r="AX438" s="32"/>
      <c r="AY438" s="32"/>
      <c r="AZ438" s="32">
        <f t="shared" si="11"/>
        <v>5</v>
      </c>
    </row>
    <row r="439" spans="5:52" ht="19.95" customHeight="1">
      <c r="E439" s="32"/>
      <c r="F439" s="32"/>
      <c r="G439" s="32"/>
      <c r="H439" s="513" t="s">
        <v>956</v>
      </c>
      <c r="I439" s="31" t="s">
        <v>2353</v>
      </c>
      <c r="J439" s="31" t="s">
        <v>3019</v>
      </c>
      <c r="K439" s="32"/>
      <c r="L439" s="32"/>
      <c r="M439" s="32"/>
      <c r="N439" s="545">
        <v>15249043</v>
      </c>
      <c r="O439" s="54" t="s">
        <v>3304</v>
      </c>
      <c r="P439" s="32"/>
      <c r="Q439" s="31" t="s">
        <v>1590</v>
      </c>
      <c r="R439" s="309" t="s">
        <v>1838</v>
      </c>
      <c r="S439" s="32"/>
      <c r="T439" s="32"/>
      <c r="U439" s="32"/>
      <c r="V439" s="32"/>
      <c r="W439" s="301" t="s">
        <v>29</v>
      </c>
      <c r="X439" s="32"/>
      <c r="Y439" s="32"/>
      <c r="Z439" s="32"/>
      <c r="AA439" s="32"/>
      <c r="AB439" s="32"/>
      <c r="AC439" s="76" t="s">
        <v>141</v>
      </c>
      <c r="AD439" s="32"/>
      <c r="AE439" s="332" t="s">
        <v>208</v>
      </c>
      <c r="AF439" s="363">
        <v>43955</v>
      </c>
      <c r="AG439" s="32"/>
      <c r="AH439" s="32"/>
      <c r="AI439" s="32"/>
      <c r="AJ439" s="32"/>
      <c r="AK439" s="32"/>
      <c r="AL439" s="32"/>
      <c r="AM439" s="54" t="s">
        <v>209</v>
      </c>
      <c r="AN439" s="142">
        <v>43964</v>
      </c>
      <c r="AO439" s="54" t="s">
        <v>63</v>
      </c>
      <c r="AP439" s="53" t="s">
        <v>56</v>
      </c>
      <c r="AQ439" s="53" t="s">
        <v>210</v>
      </c>
      <c r="AR439" s="32"/>
      <c r="AS439" s="32"/>
      <c r="AT439" s="32"/>
      <c r="AU439" s="32"/>
      <c r="AV439" s="32"/>
      <c r="AW439" s="32"/>
      <c r="AX439" s="32"/>
      <c r="AY439" s="32"/>
      <c r="AZ439" s="32">
        <f t="shared" si="11"/>
        <v>5</v>
      </c>
    </row>
    <row r="440" spans="5:52" ht="19.95" customHeight="1">
      <c r="E440" s="32"/>
      <c r="F440" s="32"/>
      <c r="G440" s="32"/>
      <c r="H440" s="513" t="s">
        <v>957</v>
      </c>
      <c r="I440" s="31" t="s">
        <v>2354</v>
      </c>
      <c r="J440" s="31" t="s">
        <v>3020</v>
      </c>
      <c r="K440" s="32"/>
      <c r="L440" s="32"/>
      <c r="M440" s="32"/>
      <c r="N440" s="545">
        <v>15249044</v>
      </c>
      <c r="O440" s="54" t="s">
        <v>3304</v>
      </c>
      <c r="P440" s="32"/>
      <c r="Q440" s="31" t="s">
        <v>1591</v>
      </c>
      <c r="R440" s="309" t="s">
        <v>1857</v>
      </c>
      <c r="S440" s="32"/>
      <c r="T440" s="32"/>
      <c r="U440" s="32"/>
      <c r="V440" s="32"/>
      <c r="W440" s="301" t="s">
        <v>29</v>
      </c>
      <c r="X440" s="32"/>
      <c r="Y440" s="32"/>
      <c r="Z440" s="32"/>
      <c r="AA440" s="32"/>
      <c r="AB440" s="32"/>
      <c r="AC440" s="76" t="s">
        <v>141</v>
      </c>
      <c r="AD440" s="32"/>
      <c r="AE440" s="332" t="s">
        <v>208</v>
      </c>
      <c r="AF440" s="363">
        <v>43955</v>
      </c>
      <c r="AG440" s="32"/>
      <c r="AH440" s="32"/>
      <c r="AI440" s="32"/>
      <c r="AJ440" s="32"/>
      <c r="AK440" s="32"/>
      <c r="AL440" s="32"/>
      <c r="AM440" s="54" t="s">
        <v>209</v>
      </c>
      <c r="AN440" s="142">
        <v>43964</v>
      </c>
      <c r="AO440" s="54" t="s">
        <v>63</v>
      </c>
      <c r="AP440" s="53" t="s">
        <v>56</v>
      </c>
      <c r="AQ440" s="32" t="s">
        <v>263</v>
      </c>
      <c r="AR440" s="32"/>
      <c r="AS440" s="32"/>
      <c r="AT440" s="32"/>
      <c r="AU440" s="32"/>
      <c r="AV440" s="32"/>
      <c r="AW440" s="32"/>
      <c r="AX440" s="32"/>
      <c r="AY440" s="32"/>
      <c r="AZ440" s="32">
        <f t="shared" si="11"/>
        <v>5</v>
      </c>
    </row>
    <row r="441" spans="5:52" ht="19.95" customHeight="1">
      <c r="E441" s="32"/>
      <c r="F441" s="32"/>
      <c r="G441" s="32"/>
      <c r="H441" s="513" t="s">
        <v>958</v>
      </c>
      <c r="I441" s="31" t="s">
        <v>2355</v>
      </c>
      <c r="J441" s="31" t="s">
        <v>3021</v>
      </c>
      <c r="K441" s="32"/>
      <c r="L441" s="32"/>
      <c r="M441" s="32"/>
      <c r="N441" s="545">
        <v>15249045</v>
      </c>
      <c r="O441" s="54" t="s">
        <v>3304</v>
      </c>
      <c r="P441" s="32"/>
      <c r="Q441" s="31" t="s">
        <v>1592</v>
      </c>
      <c r="R441" s="309" t="s">
        <v>1857</v>
      </c>
      <c r="S441" s="32"/>
      <c r="T441" s="32"/>
      <c r="U441" s="32"/>
      <c r="V441" s="32"/>
      <c r="W441" s="301" t="s">
        <v>29</v>
      </c>
      <c r="X441" s="32"/>
      <c r="Y441" s="32"/>
      <c r="Z441" s="32"/>
      <c r="AA441" s="32"/>
      <c r="AB441" s="32"/>
      <c r="AC441" s="76" t="s">
        <v>141</v>
      </c>
      <c r="AD441" s="32"/>
      <c r="AE441" s="332" t="s">
        <v>208</v>
      </c>
      <c r="AF441" s="363">
        <v>43955</v>
      </c>
      <c r="AG441" s="32"/>
      <c r="AH441" s="32"/>
      <c r="AI441" s="32"/>
      <c r="AJ441" s="32"/>
      <c r="AK441" s="32"/>
      <c r="AL441" s="32"/>
      <c r="AM441" s="54" t="s">
        <v>209</v>
      </c>
      <c r="AN441" s="142">
        <v>43964</v>
      </c>
      <c r="AO441" s="54" t="s">
        <v>63</v>
      </c>
      <c r="AP441" s="53" t="s">
        <v>56</v>
      </c>
      <c r="AQ441" s="32" t="s">
        <v>263</v>
      </c>
      <c r="AR441" s="32"/>
      <c r="AS441" s="32"/>
      <c r="AT441" s="32"/>
      <c r="AU441" s="32"/>
      <c r="AV441" s="32"/>
      <c r="AW441" s="32"/>
      <c r="AX441" s="32"/>
      <c r="AY441" s="32"/>
      <c r="AZ441" s="32">
        <f t="shared" si="11"/>
        <v>5</v>
      </c>
    </row>
    <row r="442" spans="5:52" ht="19.95" customHeight="1">
      <c r="E442" s="32"/>
      <c r="F442" s="32"/>
      <c r="G442" s="32"/>
      <c r="H442" s="513" t="s">
        <v>959</v>
      </c>
      <c r="I442" s="31" t="s">
        <v>2356</v>
      </c>
      <c r="J442" s="31" t="s">
        <v>3022</v>
      </c>
      <c r="K442" s="32"/>
      <c r="L442" s="32"/>
      <c r="M442" s="32"/>
      <c r="N442" s="545">
        <v>15249046</v>
      </c>
      <c r="O442" s="54" t="s">
        <v>3304</v>
      </c>
      <c r="P442" s="32"/>
      <c r="Q442" s="31" t="s">
        <v>1593</v>
      </c>
      <c r="R442" s="309" t="s">
        <v>1838</v>
      </c>
      <c r="S442" s="32"/>
      <c r="T442" s="32"/>
      <c r="U442" s="32"/>
      <c r="V442" s="32"/>
      <c r="W442" s="301" t="s">
        <v>29</v>
      </c>
      <c r="X442" s="32"/>
      <c r="Y442" s="32"/>
      <c r="Z442" s="32"/>
      <c r="AA442" s="32"/>
      <c r="AB442" s="32"/>
      <c r="AC442" s="76" t="s">
        <v>141</v>
      </c>
      <c r="AD442" s="32"/>
      <c r="AE442" s="332" t="s">
        <v>208</v>
      </c>
      <c r="AF442" s="363">
        <v>43955</v>
      </c>
      <c r="AG442" s="32"/>
      <c r="AH442" s="32"/>
      <c r="AI442" s="32"/>
      <c r="AJ442" s="32"/>
      <c r="AK442" s="32"/>
      <c r="AL442" s="32"/>
      <c r="AM442" s="54" t="s">
        <v>209</v>
      </c>
      <c r="AN442" s="142">
        <v>43964</v>
      </c>
      <c r="AO442" s="54" t="s">
        <v>63</v>
      </c>
      <c r="AP442" s="53" t="s">
        <v>56</v>
      </c>
      <c r="AQ442" s="32" t="s">
        <v>210</v>
      </c>
      <c r="AR442" s="32"/>
      <c r="AS442" s="32"/>
      <c r="AT442" s="32"/>
      <c r="AU442" s="32"/>
      <c r="AV442" s="32"/>
      <c r="AW442" s="32"/>
      <c r="AX442" s="32"/>
      <c r="AY442" s="32"/>
      <c r="AZ442" s="32">
        <f t="shared" si="11"/>
        <v>5</v>
      </c>
    </row>
    <row r="443" spans="5:52" ht="19.95" customHeight="1">
      <c r="E443" s="32"/>
      <c r="F443" s="32"/>
      <c r="G443" s="32"/>
      <c r="H443" s="513" t="s">
        <v>960</v>
      </c>
      <c r="I443" s="31" t="s">
        <v>2357</v>
      </c>
      <c r="J443" s="31" t="s">
        <v>3023</v>
      </c>
      <c r="K443" s="32"/>
      <c r="L443" s="32"/>
      <c r="M443" s="32"/>
      <c r="N443" s="545">
        <v>15249047</v>
      </c>
      <c r="O443" s="54" t="s">
        <v>3304</v>
      </c>
      <c r="P443" s="32"/>
      <c r="Q443" s="31" t="s">
        <v>1594</v>
      </c>
      <c r="R443" s="309" t="s">
        <v>1838</v>
      </c>
      <c r="S443" s="32"/>
      <c r="T443" s="32"/>
      <c r="U443" s="32"/>
      <c r="V443" s="32"/>
      <c r="W443" s="301" t="s">
        <v>29</v>
      </c>
      <c r="X443" s="32"/>
      <c r="Y443" s="32"/>
      <c r="Z443" s="32"/>
      <c r="AA443" s="32"/>
      <c r="AB443" s="32"/>
      <c r="AC443" s="76" t="s">
        <v>141</v>
      </c>
      <c r="AD443" s="32"/>
      <c r="AE443" s="332" t="s">
        <v>208</v>
      </c>
      <c r="AF443" s="363">
        <v>43955</v>
      </c>
      <c r="AG443" s="32"/>
      <c r="AH443" s="32"/>
      <c r="AI443" s="32"/>
      <c r="AJ443" s="32"/>
      <c r="AK443" s="32"/>
      <c r="AL443" s="32"/>
      <c r="AM443" s="54" t="s">
        <v>209</v>
      </c>
      <c r="AN443" s="142">
        <v>43964</v>
      </c>
      <c r="AO443" s="54" t="s">
        <v>63</v>
      </c>
      <c r="AP443" s="53" t="s">
        <v>56</v>
      </c>
      <c r="AQ443" s="32" t="s">
        <v>263</v>
      </c>
      <c r="AR443" s="32"/>
      <c r="AS443" s="32"/>
      <c r="AT443" s="32"/>
      <c r="AU443" s="32"/>
      <c r="AV443" s="32"/>
      <c r="AW443" s="32"/>
      <c r="AX443" s="32"/>
      <c r="AY443" s="32"/>
      <c r="AZ443" s="32">
        <f t="shared" si="11"/>
        <v>5</v>
      </c>
    </row>
    <row r="444" spans="5:52" ht="19.95" customHeight="1">
      <c r="E444" s="32"/>
      <c r="F444" s="32"/>
      <c r="G444" s="32"/>
      <c r="H444" s="513" t="s">
        <v>961</v>
      </c>
      <c r="I444" s="31" t="s">
        <v>2358</v>
      </c>
      <c r="J444" s="31" t="s">
        <v>3024</v>
      </c>
      <c r="K444" s="32"/>
      <c r="L444" s="32"/>
      <c r="M444" s="32"/>
      <c r="N444" s="545">
        <v>15249048</v>
      </c>
      <c r="O444" s="54" t="s">
        <v>3304</v>
      </c>
      <c r="P444" s="32"/>
      <c r="Q444" s="31" t="s">
        <v>1595</v>
      </c>
      <c r="R444" s="309" t="s">
        <v>1838</v>
      </c>
      <c r="S444" s="32"/>
      <c r="T444" s="32"/>
      <c r="U444" s="32"/>
      <c r="V444" s="32"/>
      <c r="W444" s="301" t="s">
        <v>29</v>
      </c>
      <c r="X444" s="32"/>
      <c r="Y444" s="32"/>
      <c r="Z444" s="32"/>
      <c r="AA444" s="32"/>
      <c r="AB444" s="32"/>
      <c r="AC444" s="76" t="s">
        <v>141</v>
      </c>
      <c r="AD444" s="32"/>
      <c r="AE444" s="332" t="s">
        <v>208</v>
      </c>
      <c r="AF444" s="363">
        <v>43955</v>
      </c>
      <c r="AG444" s="32"/>
      <c r="AH444" s="32"/>
      <c r="AI444" s="32"/>
      <c r="AJ444" s="32"/>
      <c r="AK444" s="32"/>
      <c r="AL444" s="32"/>
      <c r="AM444" s="54" t="s">
        <v>209</v>
      </c>
      <c r="AN444" s="142">
        <v>43964</v>
      </c>
      <c r="AO444" s="54" t="s">
        <v>63</v>
      </c>
      <c r="AP444" s="53" t="s">
        <v>56</v>
      </c>
      <c r="AQ444" s="32" t="s">
        <v>263</v>
      </c>
      <c r="AR444" s="32"/>
      <c r="AS444" s="32"/>
      <c r="AT444" s="32"/>
      <c r="AU444" s="32"/>
      <c r="AV444" s="32"/>
      <c r="AW444" s="32"/>
      <c r="AX444" s="32"/>
      <c r="AY444" s="32"/>
      <c r="AZ444" s="32">
        <f t="shared" si="11"/>
        <v>5</v>
      </c>
    </row>
    <row r="445" spans="5:52" ht="19.95" customHeight="1">
      <c r="E445" s="32"/>
      <c r="F445" s="32"/>
      <c r="G445" s="32"/>
      <c r="H445" s="513" t="s">
        <v>962</v>
      </c>
      <c r="I445" s="31" t="s">
        <v>2359</v>
      </c>
      <c r="J445" s="31" t="s">
        <v>3025</v>
      </c>
      <c r="K445" s="32"/>
      <c r="L445" s="32"/>
      <c r="M445" s="32"/>
      <c r="N445" s="545">
        <v>15249049</v>
      </c>
      <c r="O445" s="54" t="s">
        <v>3304</v>
      </c>
      <c r="P445" s="32"/>
      <c r="Q445" s="31" t="s">
        <v>1596</v>
      </c>
      <c r="R445" s="309" t="s">
        <v>1857</v>
      </c>
      <c r="S445" s="32"/>
      <c r="T445" s="32"/>
      <c r="U445" s="32"/>
      <c r="V445" s="32"/>
      <c r="W445" s="301" t="s">
        <v>29</v>
      </c>
      <c r="X445" s="32"/>
      <c r="Y445" s="32"/>
      <c r="Z445" s="32"/>
      <c r="AA445" s="32"/>
      <c r="AB445" s="32"/>
      <c r="AC445" s="76" t="s">
        <v>141</v>
      </c>
      <c r="AD445" s="32"/>
      <c r="AE445" s="332" t="s">
        <v>208</v>
      </c>
      <c r="AF445" s="363">
        <v>43955</v>
      </c>
      <c r="AG445" s="32"/>
      <c r="AH445" s="32"/>
      <c r="AI445" s="32"/>
      <c r="AJ445" s="32"/>
      <c r="AK445" s="32"/>
      <c r="AL445" s="32"/>
      <c r="AM445" s="54" t="s">
        <v>209</v>
      </c>
      <c r="AN445" s="142">
        <v>43964</v>
      </c>
      <c r="AO445" s="54" t="s">
        <v>63</v>
      </c>
      <c r="AP445" s="53" t="s">
        <v>56</v>
      </c>
      <c r="AQ445" s="32" t="s">
        <v>210</v>
      </c>
      <c r="AR445" s="32"/>
      <c r="AS445" s="32"/>
      <c r="AT445" s="32"/>
      <c r="AU445" s="32"/>
      <c r="AV445" s="32"/>
      <c r="AW445" s="32"/>
      <c r="AX445" s="32"/>
      <c r="AY445" s="32"/>
      <c r="AZ445" s="32">
        <f t="shared" si="11"/>
        <v>5</v>
      </c>
    </row>
    <row r="446" spans="5:52" ht="19.95" customHeight="1">
      <c r="E446" s="32"/>
      <c r="F446" s="32"/>
      <c r="G446" s="32"/>
      <c r="H446" s="513" t="s">
        <v>963</v>
      </c>
      <c r="I446" s="31" t="s">
        <v>2360</v>
      </c>
      <c r="J446" s="31" t="s">
        <v>3026</v>
      </c>
      <c r="K446" s="32"/>
      <c r="L446" s="32"/>
      <c r="M446" s="32"/>
      <c r="N446" s="545">
        <v>15249050</v>
      </c>
      <c r="O446" s="54" t="s">
        <v>3304</v>
      </c>
      <c r="P446" s="32"/>
      <c r="Q446" s="31" t="s">
        <v>1597</v>
      </c>
      <c r="R446" s="309" t="s">
        <v>1857</v>
      </c>
      <c r="S446" s="32"/>
      <c r="T446" s="32"/>
      <c r="U446" s="32"/>
      <c r="V446" s="32"/>
      <c r="W446" s="301" t="s">
        <v>29</v>
      </c>
      <c r="X446" s="32"/>
      <c r="Y446" s="32"/>
      <c r="Z446" s="32"/>
      <c r="AA446" s="32"/>
      <c r="AB446" s="32"/>
      <c r="AC446" s="76" t="s">
        <v>141</v>
      </c>
      <c r="AD446" s="32"/>
      <c r="AE446" s="332" t="s">
        <v>208</v>
      </c>
      <c r="AF446" s="363">
        <v>43955</v>
      </c>
      <c r="AG446" s="32"/>
      <c r="AH446" s="32"/>
      <c r="AI446" s="32"/>
      <c r="AJ446" s="32"/>
      <c r="AK446" s="32"/>
      <c r="AL446" s="32"/>
      <c r="AM446" s="54" t="s">
        <v>209</v>
      </c>
      <c r="AN446" s="142">
        <v>43964</v>
      </c>
      <c r="AO446" s="54" t="s">
        <v>63</v>
      </c>
      <c r="AP446" s="53" t="s">
        <v>56</v>
      </c>
      <c r="AQ446" s="32" t="s">
        <v>263</v>
      </c>
      <c r="AR446" s="32"/>
      <c r="AS446" s="32"/>
      <c r="AT446" s="32"/>
      <c r="AU446" s="32"/>
      <c r="AV446" s="32"/>
      <c r="AW446" s="32"/>
      <c r="AX446" s="32"/>
      <c r="AY446" s="32"/>
      <c r="AZ446" s="32">
        <f t="shared" si="11"/>
        <v>5</v>
      </c>
    </row>
    <row r="447" spans="5:52" ht="19.95" customHeight="1">
      <c r="E447" s="32"/>
      <c r="F447" s="32"/>
      <c r="G447" s="32"/>
      <c r="H447" s="513" t="s">
        <v>964</v>
      </c>
      <c r="I447" s="31" t="s">
        <v>2361</v>
      </c>
      <c r="J447" s="31" t="s">
        <v>3027</v>
      </c>
      <c r="K447" s="32"/>
      <c r="L447" s="32"/>
      <c r="M447" s="32"/>
      <c r="N447" s="545">
        <v>15249051</v>
      </c>
      <c r="O447" s="54" t="s">
        <v>3304</v>
      </c>
      <c r="P447" s="32"/>
      <c r="Q447" s="31" t="s">
        <v>1598</v>
      </c>
      <c r="R447" s="309" t="s">
        <v>1857</v>
      </c>
      <c r="S447" s="32"/>
      <c r="T447" s="32"/>
      <c r="U447" s="32"/>
      <c r="V447" s="32"/>
      <c r="W447" s="301" t="s">
        <v>29</v>
      </c>
      <c r="X447" s="32"/>
      <c r="Y447" s="32"/>
      <c r="Z447" s="32"/>
      <c r="AA447" s="32"/>
      <c r="AB447" s="32"/>
      <c r="AC447" s="76" t="s">
        <v>141</v>
      </c>
      <c r="AD447" s="32"/>
      <c r="AE447" s="332" t="s">
        <v>208</v>
      </c>
      <c r="AF447" s="363">
        <v>43955</v>
      </c>
      <c r="AG447" s="32"/>
      <c r="AH447" s="32"/>
      <c r="AI447" s="32"/>
      <c r="AJ447" s="32"/>
      <c r="AK447" s="32"/>
      <c r="AL447" s="32"/>
      <c r="AM447" s="54" t="s">
        <v>209</v>
      </c>
      <c r="AN447" s="142">
        <v>43964</v>
      </c>
      <c r="AO447" s="54" t="s">
        <v>63</v>
      </c>
      <c r="AP447" s="53" t="s">
        <v>56</v>
      </c>
      <c r="AQ447" s="32" t="s">
        <v>263</v>
      </c>
      <c r="AR447" s="32"/>
      <c r="AS447" s="32"/>
      <c r="AT447" s="32"/>
      <c r="AU447" s="32"/>
      <c r="AV447" s="32"/>
      <c r="AW447" s="32"/>
      <c r="AX447" s="32"/>
      <c r="AY447" s="32"/>
      <c r="AZ447" s="32">
        <f t="shared" si="11"/>
        <v>5</v>
      </c>
    </row>
    <row r="448" spans="5:52" ht="19.95" customHeight="1">
      <c r="E448" s="32"/>
      <c r="F448" s="32"/>
      <c r="G448" s="32"/>
      <c r="H448" s="513" t="s">
        <v>965</v>
      </c>
      <c r="I448" s="31" t="s">
        <v>2362</v>
      </c>
      <c r="J448" s="31" t="s">
        <v>3028</v>
      </c>
      <c r="K448" s="32"/>
      <c r="L448" s="32"/>
      <c r="M448" s="32"/>
      <c r="N448" s="545">
        <v>15249052</v>
      </c>
      <c r="O448" s="54" t="s">
        <v>3304</v>
      </c>
      <c r="P448" s="32"/>
      <c r="Q448" s="31" t="s">
        <v>1599</v>
      </c>
      <c r="R448" s="309" t="s">
        <v>1857</v>
      </c>
      <c r="S448" s="32"/>
      <c r="T448" s="32"/>
      <c r="U448" s="32"/>
      <c r="V448" s="32"/>
      <c r="W448" s="301" t="s">
        <v>29</v>
      </c>
      <c r="X448" s="32"/>
      <c r="Y448" s="32"/>
      <c r="Z448" s="32"/>
      <c r="AA448" s="32"/>
      <c r="AB448" s="32"/>
      <c r="AC448" s="76" t="s">
        <v>141</v>
      </c>
      <c r="AD448" s="32"/>
      <c r="AE448" s="332" t="s">
        <v>208</v>
      </c>
      <c r="AF448" s="363">
        <v>43955</v>
      </c>
      <c r="AG448" s="32"/>
      <c r="AH448" s="32"/>
      <c r="AI448" s="32"/>
      <c r="AJ448" s="32"/>
      <c r="AK448" s="32"/>
      <c r="AL448" s="32"/>
      <c r="AM448" s="54" t="s">
        <v>209</v>
      </c>
      <c r="AN448" s="142">
        <v>43964</v>
      </c>
      <c r="AO448" s="54" t="s">
        <v>63</v>
      </c>
      <c r="AP448" s="53" t="s">
        <v>56</v>
      </c>
      <c r="AQ448" s="32" t="s">
        <v>263</v>
      </c>
      <c r="AR448" s="32"/>
      <c r="AS448" s="32"/>
      <c r="AT448" s="32"/>
      <c r="AU448" s="32"/>
      <c r="AV448" s="32"/>
      <c r="AW448" s="32"/>
      <c r="AX448" s="32"/>
      <c r="AY448" s="32"/>
      <c r="AZ448" s="32">
        <f t="shared" si="11"/>
        <v>5</v>
      </c>
    </row>
    <row r="449" spans="5:52" ht="19.95" customHeight="1">
      <c r="E449" s="32"/>
      <c r="F449" s="32"/>
      <c r="G449" s="32"/>
      <c r="H449" s="513" t="s">
        <v>966</v>
      </c>
      <c r="I449" s="31" t="s">
        <v>2363</v>
      </c>
      <c r="J449" s="31" t="s">
        <v>3029</v>
      </c>
      <c r="K449" s="32"/>
      <c r="L449" s="32"/>
      <c r="M449" s="32"/>
      <c r="N449" s="545">
        <v>15249053</v>
      </c>
      <c r="O449" s="54" t="s">
        <v>3304</v>
      </c>
      <c r="P449" s="32"/>
      <c r="Q449" s="31" t="s">
        <v>1600</v>
      </c>
      <c r="R449" s="309" t="s">
        <v>1857</v>
      </c>
      <c r="S449" s="32"/>
      <c r="T449" s="32"/>
      <c r="U449" s="32"/>
      <c r="V449" s="32"/>
      <c r="W449" s="301" t="s">
        <v>29</v>
      </c>
      <c r="X449" s="32"/>
      <c r="Y449" s="32"/>
      <c r="Z449" s="32"/>
      <c r="AA449" s="32"/>
      <c r="AB449" s="32"/>
      <c r="AC449" s="76" t="s">
        <v>141</v>
      </c>
      <c r="AD449" s="32"/>
      <c r="AE449" s="332" t="s">
        <v>208</v>
      </c>
      <c r="AF449" s="363">
        <v>43955</v>
      </c>
      <c r="AG449" s="32"/>
      <c r="AH449" s="32"/>
      <c r="AI449" s="32"/>
      <c r="AJ449" s="32"/>
      <c r="AK449" s="32"/>
      <c r="AL449" s="32"/>
      <c r="AM449" s="54" t="s">
        <v>209</v>
      </c>
      <c r="AN449" s="142">
        <v>43964</v>
      </c>
      <c r="AO449" s="54" t="s">
        <v>63</v>
      </c>
      <c r="AP449" s="53" t="s">
        <v>56</v>
      </c>
      <c r="AQ449" s="32" t="s">
        <v>263</v>
      </c>
      <c r="AR449" s="32"/>
      <c r="AS449" s="32"/>
      <c r="AT449" s="32"/>
      <c r="AU449" s="32"/>
      <c r="AV449" s="32"/>
      <c r="AW449" s="32"/>
      <c r="AX449" s="32"/>
      <c r="AY449" s="32"/>
      <c r="AZ449" s="32">
        <f t="shared" si="11"/>
        <v>5</v>
      </c>
    </row>
    <row r="450" spans="5:52" ht="19.95" customHeight="1">
      <c r="E450" s="32"/>
      <c r="F450" s="32"/>
      <c r="G450" s="32"/>
      <c r="H450" s="513" t="s">
        <v>967</v>
      </c>
      <c r="I450" s="31" t="s">
        <v>2364</v>
      </c>
      <c r="J450" s="31" t="s">
        <v>3030</v>
      </c>
      <c r="K450" s="32"/>
      <c r="L450" s="32"/>
      <c r="M450" s="32"/>
      <c r="N450" s="545">
        <v>15249054</v>
      </c>
      <c r="O450" s="54" t="s">
        <v>3304</v>
      </c>
      <c r="P450" s="32"/>
      <c r="Q450" s="31" t="s">
        <v>1601</v>
      </c>
      <c r="R450" s="309" t="s">
        <v>1857</v>
      </c>
      <c r="S450" s="32"/>
      <c r="T450" s="32"/>
      <c r="U450" s="32"/>
      <c r="V450" s="32"/>
      <c r="W450" s="301" t="s">
        <v>29</v>
      </c>
      <c r="X450" s="32"/>
      <c r="Y450" s="32"/>
      <c r="Z450" s="32"/>
      <c r="AA450" s="32"/>
      <c r="AB450" s="32"/>
      <c r="AC450" s="76" t="s">
        <v>141</v>
      </c>
      <c r="AD450" s="32"/>
      <c r="AE450" s="332" t="s">
        <v>208</v>
      </c>
      <c r="AF450" s="363">
        <v>43955</v>
      </c>
      <c r="AG450" s="32"/>
      <c r="AH450" s="32"/>
      <c r="AI450" s="32"/>
      <c r="AJ450" s="32"/>
      <c r="AK450" s="32"/>
      <c r="AL450" s="32"/>
      <c r="AM450" s="54" t="s">
        <v>209</v>
      </c>
      <c r="AN450" s="142">
        <v>43964</v>
      </c>
      <c r="AO450" s="54" t="s">
        <v>63</v>
      </c>
      <c r="AP450" s="53" t="s">
        <v>56</v>
      </c>
      <c r="AQ450" s="32" t="s">
        <v>263</v>
      </c>
      <c r="AR450" s="32"/>
      <c r="AS450" s="32"/>
      <c r="AT450" s="32"/>
      <c r="AU450" s="32"/>
      <c r="AV450" s="32"/>
      <c r="AW450" s="32"/>
      <c r="AX450" s="32"/>
      <c r="AY450" s="32"/>
      <c r="AZ450" s="32">
        <f t="shared" si="11"/>
        <v>5</v>
      </c>
    </row>
    <row r="451" spans="5:52" ht="19.95" customHeight="1">
      <c r="E451" s="32"/>
      <c r="F451" s="32"/>
      <c r="G451" s="32"/>
      <c r="H451" s="513" t="s">
        <v>968</v>
      </c>
      <c r="I451" s="31" t="s">
        <v>2365</v>
      </c>
      <c r="J451" s="31" t="s">
        <v>3031</v>
      </c>
      <c r="K451" s="32"/>
      <c r="L451" s="32"/>
      <c r="M451" s="32"/>
      <c r="N451" s="545">
        <v>15249055</v>
      </c>
      <c r="O451" s="54" t="s">
        <v>3304</v>
      </c>
      <c r="P451" s="32"/>
      <c r="Q451" s="31" t="s">
        <v>1602</v>
      </c>
      <c r="R451" s="309" t="s">
        <v>1857</v>
      </c>
      <c r="S451" s="32"/>
      <c r="T451" s="32"/>
      <c r="U451" s="32"/>
      <c r="V451" s="32"/>
      <c r="W451" s="301" t="s">
        <v>29</v>
      </c>
      <c r="X451" s="32"/>
      <c r="Y451" s="32"/>
      <c r="Z451" s="32"/>
      <c r="AA451" s="32"/>
      <c r="AB451" s="32"/>
      <c r="AC451" s="76" t="s">
        <v>141</v>
      </c>
      <c r="AD451" s="32"/>
      <c r="AE451" s="332" t="s">
        <v>208</v>
      </c>
      <c r="AF451" s="363">
        <v>43955</v>
      </c>
      <c r="AG451" s="32"/>
      <c r="AH451" s="32"/>
      <c r="AI451" s="32"/>
      <c r="AJ451" s="32"/>
      <c r="AK451" s="32"/>
      <c r="AL451" s="32"/>
      <c r="AM451" s="54" t="s">
        <v>209</v>
      </c>
      <c r="AN451" s="142">
        <v>43964</v>
      </c>
      <c r="AO451" s="54" t="s">
        <v>63</v>
      </c>
      <c r="AP451" s="53" t="s">
        <v>56</v>
      </c>
      <c r="AQ451" s="32" t="s">
        <v>263</v>
      </c>
      <c r="AR451" s="32"/>
      <c r="AS451" s="32"/>
      <c r="AT451" s="32"/>
      <c r="AU451" s="32"/>
      <c r="AV451" s="32"/>
      <c r="AW451" s="32"/>
      <c r="AX451" s="32"/>
      <c r="AY451" s="32"/>
      <c r="AZ451" s="32">
        <f t="shared" si="11"/>
        <v>5</v>
      </c>
    </row>
    <row r="452" spans="5:52" ht="19.95" customHeight="1">
      <c r="E452" s="32"/>
      <c r="F452" s="32"/>
      <c r="G452" s="32"/>
      <c r="H452" s="513" t="s">
        <v>969</v>
      </c>
      <c r="I452" s="31" t="s">
        <v>2366</v>
      </c>
      <c r="J452" s="31" t="s">
        <v>3032</v>
      </c>
      <c r="K452" s="32"/>
      <c r="L452" s="32"/>
      <c r="M452" s="32"/>
      <c r="N452" s="545">
        <v>15249056</v>
      </c>
      <c r="O452" s="54" t="s">
        <v>3304</v>
      </c>
      <c r="P452" s="32"/>
      <c r="Q452" s="31" t="s">
        <v>1603</v>
      </c>
      <c r="R452" s="309" t="s">
        <v>1857</v>
      </c>
      <c r="S452" s="32"/>
      <c r="T452" s="32"/>
      <c r="U452" s="32"/>
      <c r="V452" s="32"/>
      <c r="W452" s="301" t="s">
        <v>29</v>
      </c>
      <c r="X452" s="32"/>
      <c r="Y452" s="32"/>
      <c r="Z452" s="32"/>
      <c r="AA452" s="32"/>
      <c r="AB452" s="32"/>
      <c r="AC452" s="76" t="s">
        <v>141</v>
      </c>
      <c r="AD452" s="32"/>
      <c r="AE452" s="332" t="s">
        <v>208</v>
      </c>
      <c r="AF452" s="363">
        <v>43955</v>
      </c>
      <c r="AG452" s="32"/>
      <c r="AH452" s="32"/>
      <c r="AI452" s="32"/>
      <c r="AJ452" s="32"/>
      <c r="AK452" s="32"/>
      <c r="AL452" s="32"/>
      <c r="AM452" s="54" t="s">
        <v>209</v>
      </c>
      <c r="AN452" s="142">
        <v>43964</v>
      </c>
      <c r="AO452" s="54" t="s">
        <v>63</v>
      </c>
      <c r="AP452" s="53" t="s">
        <v>56</v>
      </c>
      <c r="AQ452" s="32" t="s">
        <v>263</v>
      </c>
      <c r="AR452" s="32"/>
      <c r="AS452" s="32"/>
      <c r="AT452" s="32"/>
      <c r="AU452" s="32"/>
      <c r="AV452" s="32"/>
      <c r="AW452" s="32"/>
      <c r="AX452" s="32"/>
      <c r="AY452" s="32"/>
      <c r="AZ452" s="32">
        <f t="shared" si="11"/>
        <v>5</v>
      </c>
    </row>
    <row r="453" spans="5:52" ht="19.95" customHeight="1">
      <c r="E453" s="32"/>
      <c r="F453" s="32"/>
      <c r="G453" s="32"/>
      <c r="H453" s="513" t="s">
        <v>970</v>
      </c>
      <c r="I453" s="31" t="s">
        <v>2367</v>
      </c>
      <c r="J453" s="31" t="s">
        <v>3033</v>
      </c>
      <c r="K453" s="32"/>
      <c r="L453" s="32"/>
      <c r="M453" s="32"/>
      <c r="N453" s="545">
        <v>15249057</v>
      </c>
      <c r="O453" s="54" t="s">
        <v>3304</v>
      </c>
      <c r="P453" s="32"/>
      <c r="Q453" s="31" t="s">
        <v>1604</v>
      </c>
      <c r="R453" s="309" t="s">
        <v>1857</v>
      </c>
      <c r="S453" s="32"/>
      <c r="T453" s="32"/>
      <c r="U453" s="32"/>
      <c r="V453" s="32"/>
      <c r="W453" s="301" t="s">
        <v>29</v>
      </c>
      <c r="X453" s="32"/>
      <c r="Y453" s="32"/>
      <c r="Z453" s="32"/>
      <c r="AA453" s="32"/>
      <c r="AB453" s="32"/>
      <c r="AC453" s="76" t="s">
        <v>141</v>
      </c>
      <c r="AD453" s="32"/>
      <c r="AE453" s="332" t="s">
        <v>208</v>
      </c>
      <c r="AF453" s="363">
        <v>43955</v>
      </c>
      <c r="AG453" s="32"/>
      <c r="AH453" s="32"/>
      <c r="AI453" s="32"/>
      <c r="AJ453" s="32"/>
      <c r="AK453" s="32"/>
      <c r="AL453" s="32"/>
      <c r="AM453" s="54" t="s">
        <v>209</v>
      </c>
      <c r="AN453" s="142">
        <v>43964</v>
      </c>
      <c r="AO453" s="54" t="s">
        <v>63</v>
      </c>
      <c r="AP453" s="53" t="s">
        <v>56</v>
      </c>
      <c r="AQ453" s="32" t="s">
        <v>263</v>
      </c>
      <c r="AR453" s="32"/>
      <c r="AS453" s="32"/>
      <c r="AT453" s="32"/>
      <c r="AU453" s="32"/>
      <c r="AV453" s="32"/>
      <c r="AW453" s="32"/>
      <c r="AX453" s="32"/>
      <c r="AY453" s="32"/>
      <c r="AZ453" s="32">
        <f t="shared" si="11"/>
        <v>5</v>
      </c>
    </row>
    <row r="454" spans="5:52" ht="19.95" customHeight="1">
      <c r="E454" s="32"/>
      <c r="F454" s="32"/>
      <c r="G454" s="32"/>
      <c r="H454" s="513" t="s">
        <v>971</v>
      </c>
      <c r="I454" s="31" t="s">
        <v>2368</v>
      </c>
      <c r="J454" s="31" t="s">
        <v>3034</v>
      </c>
      <c r="K454" s="32"/>
      <c r="L454" s="32"/>
      <c r="M454" s="32"/>
      <c r="N454" s="545">
        <v>15249058</v>
      </c>
      <c r="O454" s="54" t="s">
        <v>3304</v>
      </c>
      <c r="P454" s="32"/>
      <c r="Q454" s="31" t="s">
        <v>1605</v>
      </c>
      <c r="R454" s="309" t="s">
        <v>1857</v>
      </c>
      <c r="S454" s="32"/>
      <c r="T454" s="32"/>
      <c r="U454" s="32"/>
      <c r="V454" s="32"/>
      <c r="W454" s="301" t="s">
        <v>29</v>
      </c>
      <c r="X454" s="32"/>
      <c r="Y454" s="32"/>
      <c r="Z454" s="32"/>
      <c r="AA454" s="32"/>
      <c r="AB454" s="32"/>
      <c r="AC454" s="76" t="s">
        <v>141</v>
      </c>
      <c r="AD454" s="32"/>
      <c r="AE454" s="332" t="s">
        <v>208</v>
      </c>
      <c r="AF454" s="363">
        <v>43955</v>
      </c>
      <c r="AG454" s="32"/>
      <c r="AH454" s="32"/>
      <c r="AI454" s="32"/>
      <c r="AJ454" s="32"/>
      <c r="AK454" s="32"/>
      <c r="AL454" s="32"/>
      <c r="AM454" s="54" t="s">
        <v>209</v>
      </c>
      <c r="AN454" s="142">
        <v>43964</v>
      </c>
      <c r="AO454" s="54" t="s">
        <v>63</v>
      </c>
      <c r="AP454" s="53" t="s">
        <v>56</v>
      </c>
      <c r="AQ454" s="32" t="s">
        <v>263</v>
      </c>
      <c r="AR454" s="32"/>
      <c r="AS454" s="32"/>
      <c r="AT454" s="32"/>
      <c r="AU454" s="32"/>
      <c r="AV454" s="32"/>
      <c r="AW454" s="32"/>
      <c r="AX454" s="32"/>
      <c r="AY454" s="32"/>
      <c r="AZ454" s="32">
        <f t="shared" si="11"/>
        <v>5</v>
      </c>
    </row>
    <row r="455" spans="5:52" ht="19.95" customHeight="1">
      <c r="E455" s="32"/>
      <c r="F455" s="32"/>
      <c r="G455" s="32"/>
      <c r="H455" s="513" t="s">
        <v>972</v>
      </c>
      <c r="I455" s="31" t="s">
        <v>2369</v>
      </c>
      <c r="J455" s="31" t="s">
        <v>3035</v>
      </c>
      <c r="K455" s="32"/>
      <c r="L455" s="32"/>
      <c r="M455" s="32"/>
      <c r="N455" s="545">
        <v>15249059</v>
      </c>
      <c r="O455" s="54" t="s">
        <v>3304</v>
      </c>
      <c r="P455" s="32"/>
      <c r="Q455" s="31" t="s">
        <v>1606</v>
      </c>
      <c r="R455" s="309" t="s">
        <v>1857</v>
      </c>
      <c r="S455" s="32"/>
      <c r="T455" s="32"/>
      <c r="U455" s="32"/>
      <c r="V455" s="32"/>
      <c r="W455" s="301" t="s">
        <v>29</v>
      </c>
      <c r="X455" s="32"/>
      <c r="Y455" s="32"/>
      <c r="Z455" s="32"/>
      <c r="AA455" s="32"/>
      <c r="AB455" s="32"/>
      <c r="AC455" s="76" t="s">
        <v>141</v>
      </c>
      <c r="AD455" s="32"/>
      <c r="AE455" s="332" t="s">
        <v>208</v>
      </c>
      <c r="AF455" s="363">
        <v>43955</v>
      </c>
      <c r="AG455" s="32"/>
      <c r="AH455" s="32"/>
      <c r="AI455" s="32"/>
      <c r="AJ455" s="32"/>
      <c r="AK455" s="32"/>
      <c r="AL455" s="32"/>
      <c r="AM455" s="54" t="s">
        <v>209</v>
      </c>
      <c r="AN455" s="142">
        <v>43964</v>
      </c>
      <c r="AO455" s="54" t="s">
        <v>63</v>
      </c>
      <c r="AP455" s="53" t="s">
        <v>56</v>
      </c>
      <c r="AQ455" s="32" t="s">
        <v>263</v>
      </c>
      <c r="AR455" s="32"/>
      <c r="AS455" s="32"/>
      <c r="AT455" s="32"/>
      <c r="AU455" s="32"/>
      <c r="AV455" s="32"/>
      <c r="AW455" s="32"/>
      <c r="AX455" s="32"/>
      <c r="AY455" s="32"/>
      <c r="AZ455" s="32">
        <f t="shared" si="11"/>
        <v>5</v>
      </c>
    </row>
    <row r="456" spans="5:52" ht="19.95" customHeight="1">
      <c r="E456" s="32"/>
      <c r="F456" s="32"/>
      <c r="G456" s="32"/>
      <c r="H456" s="513" t="s">
        <v>973</v>
      </c>
      <c r="I456" s="31" t="s">
        <v>2370</v>
      </c>
      <c r="J456" s="31" t="s">
        <v>3036</v>
      </c>
      <c r="K456" s="32"/>
      <c r="L456" s="32"/>
      <c r="M456" s="32"/>
      <c r="N456" s="383">
        <v>15248950</v>
      </c>
      <c r="O456" s="54" t="s">
        <v>3304</v>
      </c>
      <c r="P456" s="32"/>
      <c r="Q456" s="31" t="s">
        <v>1607</v>
      </c>
      <c r="R456" s="309" t="s">
        <v>1838</v>
      </c>
      <c r="S456" s="32"/>
      <c r="T456" s="32"/>
      <c r="U456" s="32"/>
      <c r="V456" s="32"/>
      <c r="W456" s="301" t="s">
        <v>29</v>
      </c>
      <c r="X456" s="32"/>
      <c r="Y456" s="32"/>
      <c r="Z456" s="32"/>
      <c r="AA456" s="32"/>
      <c r="AB456" s="32"/>
      <c r="AC456" s="76" t="s">
        <v>141</v>
      </c>
      <c r="AD456" s="32"/>
      <c r="AE456" s="332" t="s">
        <v>208</v>
      </c>
      <c r="AF456" s="363">
        <v>43955</v>
      </c>
      <c r="AG456" s="32"/>
      <c r="AH456" s="32"/>
      <c r="AI456" s="32"/>
      <c r="AJ456" s="32"/>
      <c r="AK456" s="32"/>
      <c r="AL456" s="32"/>
      <c r="AM456" s="54" t="s">
        <v>209</v>
      </c>
      <c r="AN456" s="142">
        <v>43964</v>
      </c>
      <c r="AO456" s="54" t="s">
        <v>63</v>
      </c>
      <c r="AP456" s="53" t="s">
        <v>56</v>
      </c>
      <c r="AQ456" s="32" t="s">
        <v>210</v>
      </c>
      <c r="AR456" s="32"/>
      <c r="AS456" s="32"/>
      <c r="AT456" s="32"/>
      <c r="AU456" s="32"/>
      <c r="AV456" s="32"/>
      <c r="AW456" s="32"/>
      <c r="AX456" s="32"/>
      <c r="AY456" s="32"/>
      <c r="AZ456" s="32">
        <f t="shared" si="11"/>
        <v>5</v>
      </c>
    </row>
    <row r="457" spans="5:52" ht="19.95" customHeight="1">
      <c r="E457" s="32"/>
      <c r="F457" s="32"/>
      <c r="G457" s="32"/>
      <c r="H457" s="513" t="s">
        <v>974</v>
      </c>
      <c r="I457" s="31" t="s">
        <v>2371</v>
      </c>
      <c r="J457" s="31" t="s">
        <v>3037</v>
      </c>
      <c r="K457" s="32"/>
      <c r="L457" s="32"/>
      <c r="M457" s="32"/>
      <c r="N457" s="31">
        <v>15249069</v>
      </c>
      <c r="O457" s="54" t="s">
        <v>3304</v>
      </c>
      <c r="P457" s="32"/>
      <c r="Q457" s="31" t="s">
        <v>1608</v>
      </c>
      <c r="R457" s="309" t="s">
        <v>1863</v>
      </c>
      <c r="S457" s="32"/>
      <c r="T457" s="32"/>
      <c r="U457" s="32"/>
      <c r="V457" s="32"/>
      <c r="W457" s="301" t="s">
        <v>29</v>
      </c>
      <c r="X457" s="32"/>
      <c r="Y457" s="32"/>
      <c r="Z457" s="32"/>
      <c r="AA457" s="32"/>
      <c r="AB457" s="32"/>
      <c r="AC457" s="76" t="s">
        <v>141</v>
      </c>
      <c r="AD457" s="32"/>
      <c r="AE457" s="332" t="s">
        <v>208</v>
      </c>
      <c r="AF457" s="363">
        <v>43955</v>
      </c>
      <c r="AG457" s="32"/>
      <c r="AH457" s="32"/>
      <c r="AI457" s="32"/>
      <c r="AJ457" s="32"/>
      <c r="AK457" s="32"/>
      <c r="AL457" s="32"/>
      <c r="AM457" s="54" t="s">
        <v>209</v>
      </c>
      <c r="AN457" s="142">
        <v>43964</v>
      </c>
      <c r="AO457" s="54" t="s">
        <v>63</v>
      </c>
      <c r="AP457" s="53" t="s">
        <v>56</v>
      </c>
      <c r="AQ457" s="32" t="s">
        <v>210</v>
      </c>
      <c r="AR457" s="32"/>
      <c r="AS457" s="32"/>
      <c r="AT457" s="32"/>
      <c r="AU457" s="32"/>
      <c r="AV457" s="32"/>
      <c r="AW457" s="32"/>
      <c r="AX457" s="32"/>
      <c r="AY457" s="32"/>
      <c r="AZ457" s="32">
        <f t="shared" si="11"/>
        <v>5</v>
      </c>
    </row>
    <row r="458" spans="5:52" ht="19.95" customHeight="1">
      <c r="E458" s="32"/>
      <c r="F458" s="32"/>
      <c r="G458" s="32"/>
      <c r="H458" s="513" t="s">
        <v>975</v>
      </c>
      <c r="I458" s="31" t="s">
        <v>2372</v>
      </c>
      <c r="J458" s="31" t="s">
        <v>3037</v>
      </c>
      <c r="K458" s="32"/>
      <c r="L458" s="32"/>
      <c r="M458" s="32"/>
      <c r="N458" s="31">
        <v>15249069</v>
      </c>
      <c r="O458" s="54" t="s">
        <v>3304</v>
      </c>
      <c r="P458" s="32"/>
      <c r="Q458" s="31" t="s">
        <v>1608</v>
      </c>
      <c r="R458" s="309" t="s">
        <v>1864</v>
      </c>
      <c r="S458" s="32"/>
      <c r="T458" s="32"/>
      <c r="U458" s="32"/>
      <c r="V458" s="32"/>
      <c r="W458" s="301" t="s">
        <v>29</v>
      </c>
      <c r="X458" s="32"/>
      <c r="Y458" s="32"/>
      <c r="Z458" s="32"/>
      <c r="AA458" s="32"/>
      <c r="AB458" s="32"/>
      <c r="AC458" s="76" t="s">
        <v>141</v>
      </c>
      <c r="AD458" s="32"/>
      <c r="AE458" s="332" t="s">
        <v>208</v>
      </c>
      <c r="AF458" s="363">
        <v>43955</v>
      </c>
      <c r="AG458" s="32"/>
      <c r="AH458" s="32"/>
      <c r="AI458" s="32"/>
      <c r="AJ458" s="32"/>
      <c r="AK458" s="32"/>
      <c r="AL458" s="32"/>
      <c r="AM458" s="54" t="s">
        <v>209</v>
      </c>
      <c r="AN458" s="142">
        <v>43964</v>
      </c>
      <c r="AO458" s="54" t="s">
        <v>63</v>
      </c>
      <c r="AP458" s="53" t="s">
        <v>56</v>
      </c>
      <c r="AQ458" s="32" t="s">
        <v>210</v>
      </c>
      <c r="AR458" s="32"/>
      <c r="AS458" s="32"/>
      <c r="AT458" s="32"/>
      <c r="AU458" s="32"/>
      <c r="AV458" s="32"/>
      <c r="AW458" s="32"/>
      <c r="AX458" s="32"/>
      <c r="AY458" s="32"/>
      <c r="AZ458" s="32">
        <f t="shared" si="11"/>
        <v>5</v>
      </c>
    </row>
    <row r="459" spans="5:52" ht="19.95" customHeight="1">
      <c r="E459" s="32"/>
      <c r="F459" s="32"/>
      <c r="G459" s="32"/>
      <c r="H459" s="513" t="s">
        <v>976</v>
      </c>
      <c r="I459" s="392" t="s">
        <v>2373</v>
      </c>
      <c r="J459" s="392" t="s">
        <v>3038</v>
      </c>
      <c r="K459" s="32"/>
      <c r="L459" s="32"/>
      <c r="M459" s="32"/>
      <c r="N459" s="392">
        <v>15249070</v>
      </c>
      <c r="O459" s="54" t="s">
        <v>3304</v>
      </c>
      <c r="P459" s="32"/>
      <c r="Q459" s="392" t="s">
        <v>1609</v>
      </c>
      <c r="R459" s="392" t="s">
        <v>1865</v>
      </c>
      <c r="S459" s="32"/>
      <c r="T459" s="32"/>
      <c r="U459" s="32"/>
      <c r="V459" s="32"/>
      <c r="W459" s="301" t="s">
        <v>29</v>
      </c>
      <c r="X459" s="32"/>
      <c r="Y459" s="32"/>
      <c r="Z459" s="32"/>
      <c r="AA459" s="32"/>
      <c r="AB459" s="32"/>
      <c r="AC459" s="76" t="s">
        <v>141</v>
      </c>
      <c r="AD459" s="32"/>
      <c r="AE459" s="351" t="s">
        <v>208</v>
      </c>
      <c r="AF459" s="352">
        <v>43955</v>
      </c>
      <c r="AG459" s="32"/>
      <c r="AH459" s="32"/>
      <c r="AI459" s="32"/>
      <c r="AJ459" s="32"/>
      <c r="AK459" s="32"/>
      <c r="AL459" s="32"/>
      <c r="AM459" s="54" t="s">
        <v>209</v>
      </c>
      <c r="AN459" s="142">
        <v>43964</v>
      </c>
      <c r="AO459" s="54" t="s">
        <v>63</v>
      </c>
      <c r="AP459" s="53" t="s">
        <v>56</v>
      </c>
      <c r="AQ459" s="32" t="s">
        <v>210</v>
      </c>
      <c r="AR459" s="384"/>
      <c r="AS459" s="384"/>
      <c r="AT459" s="384"/>
      <c r="AU459" s="384"/>
      <c r="AV459" s="384"/>
      <c r="AW459" s="32"/>
      <c r="AX459" s="32"/>
      <c r="AY459" s="32"/>
      <c r="AZ459" s="32">
        <f t="shared" si="11"/>
        <v>5</v>
      </c>
    </row>
    <row r="460" spans="5:52" ht="19.95" customHeight="1">
      <c r="E460" s="32"/>
      <c r="F460" s="32"/>
      <c r="G460" s="32"/>
      <c r="H460" s="513" t="s">
        <v>977</v>
      </c>
      <c r="I460" s="394" t="s">
        <v>2374</v>
      </c>
      <c r="J460" s="394" t="s">
        <v>3039</v>
      </c>
      <c r="K460" s="32"/>
      <c r="L460" s="32"/>
      <c r="M460" s="32"/>
      <c r="N460" s="394">
        <v>15249070</v>
      </c>
      <c r="O460" s="54" t="s">
        <v>3304</v>
      </c>
      <c r="P460" s="32"/>
      <c r="Q460" s="394" t="s">
        <v>1609</v>
      </c>
      <c r="R460" s="394" t="s">
        <v>1866</v>
      </c>
      <c r="S460" s="32"/>
      <c r="T460" s="32"/>
      <c r="U460" s="32"/>
      <c r="V460" s="32"/>
      <c r="W460" s="301" t="s">
        <v>29</v>
      </c>
      <c r="X460" s="32"/>
      <c r="Y460" s="32"/>
      <c r="Z460" s="32"/>
      <c r="AA460" s="32"/>
      <c r="AB460" s="32"/>
      <c r="AC460" s="76" t="s">
        <v>141</v>
      </c>
      <c r="AD460" s="32"/>
      <c r="AE460" s="364" t="s">
        <v>208</v>
      </c>
      <c r="AF460" s="365">
        <v>43955</v>
      </c>
      <c r="AG460" s="32"/>
      <c r="AH460" s="32"/>
      <c r="AI460" s="32"/>
      <c r="AJ460" s="32"/>
      <c r="AK460" s="32"/>
      <c r="AL460" s="32"/>
      <c r="AM460" s="383" t="s">
        <v>209</v>
      </c>
      <c r="AN460" s="142">
        <v>43964</v>
      </c>
      <c r="AO460" s="383" t="s">
        <v>63</v>
      </c>
      <c r="AP460" s="53" t="s">
        <v>56</v>
      </c>
      <c r="AQ460" s="393" t="s">
        <v>264</v>
      </c>
      <c r="AR460" s="393"/>
      <c r="AS460" s="393"/>
      <c r="AT460" s="393"/>
      <c r="AU460" s="393"/>
      <c r="AV460" s="393"/>
      <c r="AW460" s="32"/>
      <c r="AX460" s="32"/>
      <c r="AY460" s="32"/>
      <c r="AZ460" s="32">
        <f t="shared" si="11"/>
        <v>5</v>
      </c>
    </row>
    <row r="461" spans="5:52" ht="19.95" customHeight="1">
      <c r="E461" s="32"/>
      <c r="F461" s="32"/>
      <c r="G461" s="32"/>
      <c r="H461" s="513" t="s">
        <v>978</v>
      </c>
      <c r="I461" s="392" t="s">
        <v>2375</v>
      </c>
      <c r="J461" s="392" t="s">
        <v>3040</v>
      </c>
      <c r="K461" s="32"/>
      <c r="L461" s="32"/>
      <c r="M461" s="32"/>
      <c r="N461" s="394">
        <v>15249076</v>
      </c>
      <c r="O461" s="54" t="s">
        <v>3304</v>
      </c>
      <c r="P461" s="32"/>
      <c r="Q461" s="392" t="s">
        <v>1610</v>
      </c>
      <c r="R461" s="392" t="s">
        <v>1867</v>
      </c>
      <c r="S461" s="32"/>
      <c r="T461" s="32"/>
      <c r="U461" s="32"/>
      <c r="V461" s="32"/>
      <c r="W461" s="301" t="s">
        <v>29</v>
      </c>
      <c r="X461" s="32"/>
      <c r="Y461" s="32"/>
      <c r="Z461" s="32"/>
      <c r="AA461" s="32"/>
      <c r="AB461" s="32"/>
      <c r="AC461" s="76" t="s">
        <v>141</v>
      </c>
      <c r="AD461" s="32"/>
      <c r="AE461" s="351" t="s">
        <v>208</v>
      </c>
      <c r="AF461" s="352">
        <v>43955</v>
      </c>
      <c r="AG461" s="32"/>
      <c r="AH461" s="32"/>
      <c r="AI461" s="32"/>
      <c r="AJ461" s="32"/>
      <c r="AK461" s="32"/>
      <c r="AL461" s="32"/>
      <c r="AM461" s="54" t="s">
        <v>209</v>
      </c>
      <c r="AN461" s="142">
        <v>43964</v>
      </c>
      <c r="AO461" s="54" t="s">
        <v>63</v>
      </c>
      <c r="AP461" s="53" t="s">
        <v>56</v>
      </c>
      <c r="AQ461" s="384" t="s">
        <v>265</v>
      </c>
      <c r="AR461" s="384"/>
      <c r="AS461" s="384"/>
      <c r="AT461" s="384"/>
      <c r="AU461" s="384"/>
      <c r="AV461" s="384"/>
      <c r="AW461" s="32"/>
      <c r="AX461" s="32"/>
      <c r="AY461" s="32"/>
      <c r="AZ461" s="32">
        <f t="shared" si="11"/>
        <v>5</v>
      </c>
    </row>
    <row r="462" spans="5:52" ht="19.95" customHeight="1">
      <c r="E462" s="32"/>
      <c r="F462" s="32"/>
      <c r="G462" s="32"/>
      <c r="H462" s="513" t="s">
        <v>979</v>
      </c>
      <c r="I462" s="394" t="s">
        <v>2376</v>
      </c>
      <c r="J462" s="394" t="s">
        <v>3041</v>
      </c>
      <c r="K462" s="32"/>
      <c r="L462" s="32"/>
      <c r="M462" s="32"/>
      <c r="N462" s="394">
        <v>15249077</v>
      </c>
      <c r="O462" s="54" t="s">
        <v>3304</v>
      </c>
      <c r="P462" s="32"/>
      <c r="Q462" s="394" t="s">
        <v>1611</v>
      </c>
      <c r="R462" s="394" t="s">
        <v>1841</v>
      </c>
      <c r="S462" s="32"/>
      <c r="T462" s="32"/>
      <c r="U462" s="32"/>
      <c r="V462" s="32"/>
      <c r="W462" s="301" t="s">
        <v>29</v>
      </c>
      <c r="X462" s="32"/>
      <c r="Y462" s="32"/>
      <c r="Z462" s="32"/>
      <c r="AA462" s="32"/>
      <c r="AB462" s="32"/>
      <c r="AC462" s="76" t="s">
        <v>141</v>
      </c>
      <c r="AD462" s="32"/>
      <c r="AE462" s="364" t="s">
        <v>208</v>
      </c>
      <c r="AF462" s="365">
        <v>43955</v>
      </c>
      <c r="AG462" s="32"/>
      <c r="AH462" s="32"/>
      <c r="AI462" s="32"/>
      <c r="AJ462" s="32"/>
      <c r="AK462" s="32"/>
      <c r="AL462" s="32"/>
      <c r="AM462" s="383" t="s">
        <v>209</v>
      </c>
      <c r="AN462" s="142">
        <v>43964</v>
      </c>
      <c r="AO462" s="383" t="s">
        <v>63</v>
      </c>
      <c r="AP462" s="180" t="s">
        <v>59</v>
      </c>
      <c r="AQ462" s="394" t="s">
        <v>266</v>
      </c>
      <c r="AR462" s="393"/>
      <c r="AS462" s="393"/>
      <c r="AT462" s="393"/>
      <c r="AU462" s="393"/>
      <c r="AV462" s="393"/>
      <c r="AW462" s="32"/>
      <c r="AX462" s="32"/>
      <c r="AY462" s="32"/>
      <c r="AZ462" s="32">
        <f t="shared" si="11"/>
        <v>5</v>
      </c>
    </row>
    <row r="463" spans="5:52" ht="19.95" customHeight="1">
      <c r="E463" s="32"/>
      <c r="F463" s="32"/>
      <c r="G463" s="32"/>
      <c r="H463" s="513" t="s">
        <v>980</v>
      </c>
      <c r="I463" s="516" t="s">
        <v>2377</v>
      </c>
      <c r="J463" s="396" t="s">
        <v>3042</v>
      </c>
      <c r="K463" s="32"/>
      <c r="L463" s="32"/>
      <c r="M463" s="32"/>
      <c r="N463" s="396">
        <v>15249078</v>
      </c>
      <c r="O463" s="54" t="s">
        <v>3304</v>
      </c>
      <c r="P463" s="32"/>
      <c r="Q463" s="396" t="s">
        <v>1612</v>
      </c>
      <c r="R463" s="396" t="s">
        <v>1868</v>
      </c>
      <c r="S463" s="32"/>
      <c r="T463" s="32"/>
      <c r="U463" s="32"/>
      <c r="V463" s="32"/>
      <c r="W463" s="301" t="s">
        <v>29</v>
      </c>
      <c r="X463" s="32"/>
      <c r="Y463" s="32"/>
      <c r="Z463" s="32"/>
      <c r="AA463" s="32"/>
      <c r="AB463" s="32"/>
      <c r="AC463" s="76" t="s">
        <v>141</v>
      </c>
      <c r="AD463" s="32"/>
      <c r="AE463" s="366" t="s">
        <v>208</v>
      </c>
      <c r="AF463" s="367">
        <v>43955</v>
      </c>
      <c r="AG463" s="32"/>
      <c r="AH463" s="32"/>
      <c r="AI463" s="32"/>
      <c r="AJ463" s="32"/>
      <c r="AK463" s="32"/>
      <c r="AL463" s="32"/>
      <c r="AM463" s="53" t="s">
        <v>195</v>
      </c>
      <c r="AN463" s="367">
        <v>43958</v>
      </c>
      <c r="AO463" s="395" t="s">
        <v>63</v>
      </c>
      <c r="AP463" s="395" t="s">
        <v>56</v>
      </c>
      <c r="AQ463" s="396" t="s">
        <v>267</v>
      </c>
      <c r="AR463" s="395"/>
      <c r="AS463" s="395"/>
      <c r="AT463" s="395"/>
      <c r="AU463" s="395"/>
      <c r="AV463" s="395"/>
      <c r="AW463" s="32"/>
      <c r="AX463" s="32"/>
      <c r="AY463" s="32"/>
      <c r="AZ463" s="32">
        <f t="shared" si="11"/>
        <v>5</v>
      </c>
    </row>
    <row r="464" spans="5:52" ht="19.95" customHeight="1">
      <c r="E464" s="32"/>
      <c r="F464" s="32"/>
      <c r="G464" s="32"/>
      <c r="H464" s="513" t="s">
        <v>981</v>
      </c>
      <c r="I464" s="516" t="s">
        <v>2378</v>
      </c>
      <c r="J464" s="396" t="s">
        <v>3042</v>
      </c>
      <c r="K464" s="32"/>
      <c r="L464" s="32"/>
      <c r="M464" s="32"/>
      <c r="N464" s="396">
        <v>15249078</v>
      </c>
      <c r="O464" s="54" t="s">
        <v>3304</v>
      </c>
      <c r="P464" s="32"/>
      <c r="Q464" s="396" t="s">
        <v>1612</v>
      </c>
      <c r="R464" s="396" t="s">
        <v>1868</v>
      </c>
      <c r="S464" s="32"/>
      <c r="T464" s="32"/>
      <c r="U464" s="32"/>
      <c r="V464" s="32"/>
      <c r="W464" s="301" t="s">
        <v>29</v>
      </c>
      <c r="X464" s="32"/>
      <c r="Y464" s="32"/>
      <c r="Z464" s="32"/>
      <c r="AA464" s="32"/>
      <c r="AB464" s="32"/>
      <c r="AC464" s="76" t="s">
        <v>141</v>
      </c>
      <c r="AD464" s="32"/>
      <c r="AE464" s="366" t="s">
        <v>208</v>
      </c>
      <c r="AF464" s="367">
        <v>43955</v>
      </c>
      <c r="AG464" s="32"/>
      <c r="AH464" s="32"/>
      <c r="AI464" s="32"/>
      <c r="AJ464" s="32"/>
      <c r="AK464" s="32"/>
      <c r="AL464" s="32"/>
      <c r="AM464" s="53" t="s">
        <v>195</v>
      </c>
      <c r="AN464" s="367">
        <v>43958</v>
      </c>
      <c r="AO464" s="395" t="s">
        <v>63</v>
      </c>
      <c r="AP464" s="395" t="s">
        <v>56</v>
      </c>
      <c r="AQ464" s="396" t="s">
        <v>268</v>
      </c>
      <c r="AR464" s="395"/>
      <c r="AS464" s="395"/>
      <c r="AT464" s="395"/>
      <c r="AU464" s="395"/>
      <c r="AV464" s="395"/>
      <c r="AW464" s="32"/>
      <c r="AX464" s="32"/>
      <c r="AY464" s="32"/>
      <c r="AZ464" s="32">
        <f t="shared" si="11"/>
        <v>5</v>
      </c>
    </row>
    <row r="465" spans="5:52" ht="19.95" customHeight="1">
      <c r="E465" s="32"/>
      <c r="F465" s="32"/>
      <c r="G465" s="32"/>
      <c r="H465" s="513" t="s">
        <v>982</v>
      </c>
      <c r="I465" s="516" t="s">
        <v>2379</v>
      </c>
      <c r="J465" s="396" t="s">
        <v>3043</v>
      </c>
      <c r="K465" s="32"/>
      <c r="L465" s="32"/>
      <c r="M465" s="32"/>
      <c r="N465" s="396">
        <v>15249078</v>
      </c>
      <c r="O465" s="54" t="s">
        <v>3304</v>
      </c>
      <c r="P465" s="32"/>
      <c r="Q465" s="396" t="s">
        <v>1612</v>
      </c>
      <c r="R465" s="396" t="s">
        <v>1868</v>
      </c>
      <c r="S465" s="32"/>
      <c r="T465" s="32"/>
      <c r="U465" s="32"/>
      <c r="V465" s="32"/>
      <c r="W465" s="301" t="s">
        <v>29</v>
      </c>
      <c r="X465" s="32"/>
      <c r="Y465" s="32"/>
      <c r="Z465" s="32"/>
      <c r="AA465" s="32"/>
      <c r="AB465" s="32"/>
      <c r="AC465" s="76" t="s">
        <v>141</v>
      </c>
      <c r="AD465" s="32"/>
      <c r="AE465" s="366" t="s">
        <v>208</v>
      </c>
      <c r="AF465" s="367">
        <v>43959</v>
      </c>
      <c r="AG465" s="32"/>
      <c r="AH465" s="32"/>
      <c r="AI465" s="32"/>
      <c r="AJ465" s="32"/>
      <c r="AK465" s="32"/>
      <c r="AL465" s="32"/>
      <c r="AM465" s="54" t="s">
        <v>209</v>
      </c>
      <c r="AN465" s="367">
        <v>43964</v>
      </c>
      <c r="AO465" s="383" t="s">
        <v>63</v>
      </c>
      <c r="AP465" s="53" t="s">
        <v>56</v>
      </c>
      <c r="AQ465" s="396" t="s">
        <v>269</v>
      </c>
      <c r="AR465" s="395"/>
      <c r="AS465" s="395"/>
      <c r="AT465" s="395"/>
      <c r="AU465" s="395"/>
      <c r="AV465" s="395"/>
      <c r="AW465" s="32"/>
      <c r="AX465" s="32"/>
      <c r="AY465" s="32"/>
      <c r="AZ465" s="32">
        <f t="shared" ref="AZ465:AZ528" si="12">MONTH(AF465)</f>
        <v>5</v>
      </c>
    </row>
    <row r="466" spans="5:52" ht="19.95" customHeight="1">
      <c r="E466" s="32"/>
      <c r="F466" s="32"/>
      <c r="G466" s="32"/>
      <c r="H466" s="513" t="s">
        <v>983</v>
      </c>
      <c r="I466" s="516" t="s">
        <v>2380</v>
      </c>
      <c r="J466" s="396" t="s">
        <v>3044</v>
      </c>
      <c r="K466" s="32"/>
      <c r="L466" s="32"/>
      <c r="M466" s="32"/>
      <c r="N466" s="396">
        <v>15249078</v>
      </c>
      <c r="O466" s="54" t="s">
        <v>3304</v>
      </c>
      <c r="P466" s="32"/>
      <c r="Q466" s="396" t="s">
        <v>1612</v>
      </c>
      <c r="R466" s="396" t="s">
        <v>1869</v>
      </c>
      <c r="S466" s="32"/>
      <c r="T466" s="32"/>
      <c r="U466" s="32"/>
      <c r="V466" s="32"/>
      <c r="W466" s="301" t="s">
        <v>29</v>
      </c>
      <c r="X466" s="32"/>
      <c r="Y466" s="32"/>
      <c r="Z466" s="32"/>
      <c r="AA466" s="32"/>
      <c r="AB466" s="32"/>
      <c r="AC466" s="76" t="s">
        <v>141</v>
      </c>
      <c r="AD466" s="32"/>
      <c r="AE466" s="366" t="s">
        <v>208</v>
      </c>
      <c r="AF466" s="367">
        <v>43955</v>
      </c>
      <c r="AG466" s="32"/>
      <c r="AH466" s="32"/>
      <c r="AI466" s="32"/>
      <c r="AJ466" s="32"/>
      <c r="AK466" s="32"/>
      <c r="AL466" s="32"/>
      <c r="AM466" s="53" t="s">
        <v>195</v>
      </c>
      <c r="AN466" s="367">
        <v>43958</v>
      </c>
      <c r="AO466" s="395" t="s">
        <v>63</v>
      </c>
      <c r="AP466" s="395" t="s">
        <v>56</v>
      </c>
      <c r="AQ466" s="396" t="s">
        <v>270</v>
      </c>
      <c r="AR466" s="395"/>
      <c r="AS466" s="395"/>
      <c r="AT466" s="395"/>
      <c r="AU466" s="395"/>
      <c r="AV466" s="395"/>
      <c r="AW466" s="32"/>
      <c r="AX466" s="32"/>
      <c r="AY466" s="32"/>
      <c r="AZ466" s="32">
        <f t="shared" si="12"/>
        <v>5</v>
      </c>
    </row>
    <row r="467" spans="5:52" ht="19.95" customHeight="1">
      <c r="E467" s="32"/>
      <c r="F467" s="32"/>
      <c r="G467" s="32"/>
      <c r="H467" s="513" t="s">
        <v>984</v>
      </c>
      <c r="I467" s="516" t="s">
        <v>2381</v>
      </c>
      <c r="J467" s="396" t="s">
        <v>3044</v>
      </c>
      <c r="K467" s="32"/>
      <c r="L467" s="32"/>
      <c r="M467" s="32"/>
      <c r="N467" s="396">
        <v>15249078</v>
      </c>
      <c r="O467" s="54" t="s">
        <v>3304</v>
      </c>
      <c r="P467" s="32"/>
      <c r="Q467" s="396" t="s">
        <v>1612</v>
      </c>
      <c r="R467" s="396" t="s">
        <v>1869</v>
      </c>
      <c r="S467" s="32"/>
      <c r="T467" s="32"/>
      <c r="U467" s="32"/>
      <c r="V467" s="32"/>
      <c r="W467" s="301" t="s">
        <v>29</v>
      </c>
      <c r="X467" s="32"/>
      <c r="Y467" s="32"/>
      <c r="Z467" s="32"/>
      <c r="AA467" s="32"/>
      <c r="AB467" s="32"/>
      <c r="AC467" s="76" t="s">
        <v>141</v>
      </c>
      <c r="AD467" s="32"/>
      <c r="AE467" s="366" t="s">
        <v>208</v>
      </c>
      <c r="AF467" s="367">
        <v>43959</v>
      </c>
      <c r="AG467" s="32"/>
      <c r="AH467" s="32"/>
      <c r="AI467" s="32"/>
      <c r="AJ467" s="32"/>
      <c r="AK467" s="32"/>
      <c r="AL467" s="32"/>
      <c r="AM467" s="54" t="s">
        <v>209</v>
      </c>
      <c r="AN467" s="367">
        <v>43964</v>
      </c>
      <c r="AO467" s="383" t="s">
        <v>63</v>
      </c>
      <c r="AP467" s="53" t="s">
        <v>56</v>
      </c>
      <c r="AQ467" s="396" t="s">
        <v>269</v>
      </c>
      <c r="AR467" s="395"/>
      <c r="AS467" s="395"/>
      <c r="AT467" s="395"/>
      <c r="AU467" s="395"/>
      <c r="AV467" s="395"/>
      <c r="AW467" s="32"/>
      <c r="AX467" s="32"/>
      <c r="AY467" s="32"/>
      <c r="AZ467" s="32">
        <f t="shared" si="12"/>
        <v>5</v>
      </c>
    </row>
    <row r="468" spans="5:52" ht="19.95" customHeight="1">
      <c r="E468" s="32"/>
      <c r="F468" s="32"/>
      <c r="G468" s="32"/>
      <c r="H468" s="513" t="s">
        <v>985</v>
      </c>
      <c r="I468" s="516" t="s">
        <v>2382</v>
      </c>
      <c r="J468" s="396" t="s">
        <v>3045</v>
      </c>
      <c r="K468" s="32"/>
      <c r="L468" s="32"/>
      <c r="M468" s="32"/>
      <c r="N468" s="396">
        <v>15249078</v>
      </c>
      <c r="O468" s="54" t="s">
        <v>3304</v>
      </c>
      <c r="P468" s="32"/>
      <c r="Q468" s="396" t="s">
        <v>1612</v>
      </c>
      <c r="R468" s="396" t="s">
        <v>1869</v>
      </c>
      <c r="S468" s="32"/>
      <c r="T468" s="32"/>
      <c r="U468" s="32"/>
      <c r="V468" s="32"/>
      <c r="W468" s="301" t="s">
        <v>29</v>
      </c>
      <c r="X468" s="32"/>
      <c r="Y468" s="32"/>
      <c r="Z468" s="32"/>
      <c r="AA468" s="32"/>
      <c r="AB468" s="32"/>
      <c r="AC468" s="76" t="s">
        <v>141</v>
      </c>
      <c r="AD468" s="32"/>
      <c r="AE468" s="366" t="s">
        <v>208</v>
      </c>
      <c r="AF468" s="367">
        <v>43955</v>
      </c>
      <c r="AG468" s="32"/>
      <c r="AH468" s="32"/>
      <c r="AI468" s="32"/>
      <c r="AJ468" s="32"/>
      <c r="AK468" s="32"/>
      <c r="AL468" s="32"/>
      <c r="AM468" s="53" t="s">
        <v>195</v>
      </c>
      <c r="AN468" s="367">
        <v>43958</v>
      </c>
      <c r="AO468" s="395" t="s">
        <v>63</v>
      </c>
      <c r="AP468" s="395" t="s">
        <v>56</v>
      </c>
      <c r="AQ468" s="396" t="s">
        <v>271</v>
      </c>
      <c r="AR468" s="395"/>
      <c r="AS468" s="395"/>
      <c r="AT468" s="395"/>
      <c r="AU468" s="395"/>
      <c r="AV468" s="395"/>
      <c r="AW468" s="32"/>
      <c r="AX468" s="32"/>
      <c r="AY468" s="32"/>
      <c r="AZ468" s="32">
        <f t="shared" si="12"/>
        <v>5</v>
      </c>
    </row>
    <row r="469" spans="5:52" ht="19.95" customHeight="1">
      <c r="E469" s="32"/>
      <c r="F469" s="32"/>
      <c r="G469" s="32"/>
      <c r="H469" s="513" t="s">
        <v>986</v>
      </c>
      <c r="I469" s="394" t="s">
        <v>2383</v>
      </c>
      <c r="J469" s="394" t="s">
        <v>3046</v>
      </c>
      <c r="K469" s="32"/>
      <c r="L469" s="32"/>
      <c r="M469" s="32"/>
      <c r="N469" s="394">
        <v>15249079</v>
      </c>
      <c r="O469" s="54" t="s">
        <v>3304</v>
      </c>
      <c r="P469" s="32"/>
      <c r="Q469" s="394" t="s">
        <v>1613</v>
      </c>
      <c r="R469" s="394" t="s">
        <v>1841</v>
      </c>
      <c r="S469" s="32"/>
      <c r="T469" s="32"/>
      <c r="U469" s="32"/>
      <c r="V469" s="32"/>
      <c r="W469" s="301" t="s">
        <v>29</v>
      </c>
      <c r="X469" s="32"/>
      <c r="Y469" s="32"/>
      <c r="Z469" s="32"/>
      <c r="AA469" s="32"/>
      <c r="AB469" s="32"/>
      <c r="AC469" s="76" t="s">
        <v>141</v>
      </c>
      <c r="AD469" s="32"/>
      <c r="AE469" s="364" t="s">
        <v>208</v>
      </c>
      <c r="AF469" s="365">
        <v>43955</v>
      </c>
      <c r="AG469" s="32"/>
      <c r="AH469" s="32"/>
      <c r="AI469" s="32"/>
      <c r="AJ469" s="32"/>
      <c r="AK469" s="32"/>
      <c r="AL469" s="32"/>
      <c r="AM469" s="383" t="s">
        <v>209</v>
      </c>
      <c r="AN469" s="365">
        <v>43964</v>
      </c>
      <c r="AO469" s="383" t="s">
        <v>63</v>
      </c>
      <c r="AP469" s="180" t="s">
        <v>59</v>
      </c>
      <c r="AQ469" s="394" t="s">
        <v>272</v>
      </c>
      <c r="AR469" s="393"/>
      <c r="AS469" s="393"/>
      <c r="AT469" s="393"/>
      <c r="AU469" s="393"/>
      <c r="AV469" s="393"/>
      <c r="AW469" s="32"/>
      <c r="AX469" s="32"/>
      <c r="AY469" s="32"/>
      <c r="AZ469" s="32">
        <f t="shared" si="12"/>
        <v>5</v>
      </c>
    </row>
    <row r="470" spans="5:52" ht="19.95" customHeight="1">
      <c r="E470" s="32"/>
      <c r="F470" s="32"/>
      <c r="G470" s="32"/>
      <c r="H470" s="513" t="s">
        <v>987</v>
      </c>
      <c r="I470" s="392" t="s">
        <v>2384</v>
      </c>
      <c r="J470" s="392" t="s">
        <v>3047</v>
      </c>
      <c r="K470" s="32"/>
      <c r="L470" s="32"/>
      <c r="M470" s="32"/>
      <c r="N470" s="394">
        <v>15249082</v>
      </c>
      <c r="O470" s="54" t="s">
        <v>3304</v>
      </c>
      <c r="P470" s="32"/>
      <c r="Q470" s="392" t="s">
        <v>1614</v>
      </c>
      <c r="R470" s="392" t="s">
        <v>1838</v>
      </c>
      <c r="S470" s="32"/>
      <c r="T470" s="32"/>
      <c r="U470" s="32"/>
      <c r="V470" s="32"/>
      <c r="W470" s="301" t="s">
        <v>29</v>
      </c>
      <c r="X470" s="32"/>
      <c r="Y470" s="32"/>
      <c r="Z470" s="32"/>
      <c r="AA470" s="32"/>
      <c r="AB470" s="32"/>
      <c r="AC470" s="76" t="s">
        <v>141</v>
      </c>
      <c r="AD470" s="32"/>
      <c r="AE470" s="351" t="s">
        <v>208</v>
      </c>
      <c r="AF470" s="352">
        <v>43955</v>
      </c>
      <c r="AG470" s="32"/>
      <c r="AH470" s="32"/>
      <c r="AI470" s="32"/>
      <c r="AJ470" s="32"/>
      <c r="AK470" s="32"/>
      <c r="AL470" s="32"/>
      <c r="AM470" s="54" t="s">
        <v>209</v>
      </c>
      <c r="AN470" s="365">
        <v>43964</v>
      </c>
      <c r="AO470" s="54" t="s">
        <v>63</v>
      </c>
      <c r="AP470" s="53" t="s">
        <v>56</v>
      </c>
      <c r="AQ470" s="384" t="s">
        <v>210</v>
      </c>
      <c r="AR470" s="384"/>
      <c r="AS470" s="384"/>
      <c r="AT470" s="384"/>
      <c r="AU470" s="384"/>
      <c r="AV470" s="384"/>
      <c r="AW470" s="32"/>
      <c r="AX470" s="32"/>
      <c r="AY470" s="32"/>
      <c r="AZ470" s="32">
        <f t="shared" si="12"/>
        <v>5</v>
      </c>
    </row>
    <row r="471" spans="5:52" ht="19.95" customHeight="1">
      <c r="E471" s="32"/>
      <c r="F471" s="32"/>
      <c r="G471" s="32"/>
      <c r="H471" s="513" t="s">
        <v>988</v>
      </c>
      <c r="I471" s="394" t="s">
        <v>2385</v>
      </c>
      <c r="J471" s="394" t="s">
        <v>3048</v>
      </c>
      <c r="K471" s="32"/>
      <c r="L471" s="32"/>
      <c r="M471" s="32"/>
      <c r="N471" s="394">
        <v>15249083</v>
      </c>
      <c r="O471" s="54" t="s">
        <v>3304</v>
      </c>
      <c r="P471" s="32"/>
      <c r="Q471" s="394" t="s">
        <v>1615</v>
      </c>
      <c r="R471" s="394" t="s">
        <v>1838</v>
      </c>
      <c r="S471" s="32"/>
      <c r="T471" s="32"/>
      <c r="U471" s="32"/>
      <c r="V471" s="32"/>
      <c r="W471" s="301" t="s">
        <v>29</v>
      </c>
      <c r="X471" s="32"/>
      <c r="Y471" s="32"/>
      <c r="Z471" s="32"/>
      <c r="AA471" s="32"/>
      <c r="AB471" s="32"/>
      <c r="AC471" s="76" t="s">
        <v>141</v>
      </c>
      <c r="AD471" s="32"/>
      <c r="AE471" s="364" t="s">
        <v>208</v>
      </c>
      <c r="AF471" s="365">
        <v>43955</v>
      </c>
      <c r="AG471" s="32"/>
      <c r="AH471" s="32"/>
      <c r="AI471" s="32"/>
      <c r="AJ471" s="32"/>
      <c r="AK471" s="32"/>
      <c r="AL471" s="32"/>
      <c r="AM471" s="383" t="s">
        <v>209</v>
      </c>
      <c r="AN471" s="365">
        <v>43964</v>
      </c>
      <c r="AO471" s="383" t="s">
        <v>63</v>
      </c>
      <c r="AP471" s="180" t="s">
        <v>59</v>
      </c>
      <c r="AQ471" s="394" t="s">
        <v>273</v>
      </c>
      <c r="AR471" s="393"/>
      <c r="AS471" s="393"/>
      <c r="AT471" s="393"/>
      <c r="AU471" s="393"/>
      <c r="AV471" s="393"/>
      <c r="AW471" s="32"/>
      <c r="AX471" s="32"/>
      <c r="AY471" s="32"/>
      <c r="AZ471" s="32">
        <f t="shared" si="12"/>
        <v>5</v>
      </c>
    </row>
    <row r="472" spans="5:52" ht="19.95" customHeight="1">
      <c r="E472" s="32"/>
      <c r="F472" s="32"/>
      <c r="G472" s="32"/>
      <c r="H472" s="513" t="s">
        <v>989</v>
      </c>
      <c r="I472" s="392" t="s">
        <v>2386</v>
      </c>
      <c r="J472" s="392" t="s">
        <v>3049</v>
      </c>
      <c r="K472" s="32"/>
      <c r="L472" s="32"/>
      <c r="M472" s="32"/>
      <c r="N472" s="394">
        <v>15249085</v>
      </c>
      <c r="O472" s="54" t="s">
        <v>3304</v>
      </c>
      <c r="P472" s="32"/>
      <c r="Q472" s="392" t="s">
        <v>1616</v>
      </c>
      <c r="R472" s="392" t="s">
        <v>1838</v>
      </c>
      <c r="S472" s="32"/>
      <c r="T472" s="32"/>
      <c r="U472" s="32"/>
      <c r="V472" s="32"/>
      <c r="W472" s="301" t="s">
        <v>29</v>
      </c>
      <c r="X472" s="32"/>
      <c r="Y472" s="32"/>
      <c r="Z472" s="32"/>
      <c r="AA472" s="32"/>
      <c r="AB472" s="32"/>
      <c r="AC472" s="76" t="s">
        <v>141</v>
      </c>
      <c r="AD472" s="32"/>
      <c r="AE472" s="351" t="s">
        <v>208</v>
      </c>
      <c r="AF472" s="352">
        <v>43955</v>
      </c>
      <c r="AG472" s="32"/>
      <c r="AH472" s="32"/>
      <c r="AI472" s="32"/>
      <c r="AJ472" s="32"/>
      <c r="AK472" s="32"/>
      <c r="AL472" s="32"/>
      <c r="AM472" s="54" t="s">
        <v>209</v>
      </c>
      <c r="AN472" s="365">
        <v>43964</v>
      </c>
      <c r="AO472" s="54" t="s">
        <v>63</v>
      </c>
      <c r="AP472" s="53" t="s">
        <v>56</v>
      </c>
      <c r="AQ472" s="384" t="s">
        <v>210</v>
      </c>
      <c r="AR472" s="384"/>
      <c r="AS472" s="384"/>
      <c r="AT472" s="384"/>
      <c r="AU472" s="384"/>
      <c r="AV472" s="384"/>
      <c r="AW472" s="32"/>
      <c r="AX472" s="32"/>
      <c r="AY472" s="32"/>
      <c r="AZ472" s="32">
        <f t="shared" si="12"/>
        <v>5</v>
      </c>
    </row>
    <row r="473" spans="5:52" ht="19.95" customHeight="1">
      <c r="E473" s="32"/>
      <c r="F473" s="32"/>
      <c r="G473" s="32"/>
      <c r="H473" s="513" t="s">
        <v>990</v>
      </c>
      <c r="I473" s="392" t="s">
        <v>2386</v>
      </c>
      <c r="J473" s="392" t="s">
        <v>3050</v>
      </c>
      <c r="K473" s="32"/>
      <c r="L473" s="32"/>
      <c r="M473" s="32"/>
      <c r="N473" s="394">
        <v>15249086</v>
      </c>
      <c r="O473" s="54" t="s">
        <v>3304</v>
      </c>
      <c r="P473" s="32"/>
      <c r="Q473" s="392" t="s">
        <v>1617</v>
      </c>
      <c r="R473" s="392" t="s">
        <v>1838</v>
      </c>
      <c r="S473" s="32"/>
      <c r="T473" s="32"/>
      <c r="U473" s="32"/>
      <c r="V473" s="32"/>
      <c r="W473" s="301" t="s">
        <v>29</v>
      </c>
      <c r="X473" s="32"/>
      <c r="Y473" s="32"/>
      <c r="Z473" s="32"/>
      <c r="AA473" s="32"/>
      <c r="AB473" s="32"/>
      <c r="AC473" s="76" t="s">
        <v>141</v>
      </c>
      <c r="AD473" s="32"/>
      <c r="AE473" s="351" t="s">
        <v>208</v>
      </c>
      <c r="AF473" s="352">
        <v>43955</v>
      </c>
      <c r="AG473" s="32"/>
      <c r="AH473" s="32"/>
      <c r="AI473" s="32"/>
      <c r="AJ473" s="32"/>
      <c r="AK473" s="32"/>
      <c r="AL473" s="32"/>
      <c r="AM473" s="54" t="s">
        <v>209</v>
      </c>
      <c r="AN473" s="365">
        <v>43964</v>
      </c>
      <c r="AO473" s="54" t="s">
        <v>63</v>
      </c>
      <c r="AP473" s="53" t="s">
        <v>56</v>
      </c>
      <c r="AQ473" s="384" t="s">
        <v>210</v>
      </c>
      <c r="AR473" s="384"/>
      <c r="AS473" s="384"/>
      <c r="AT473" s="384"/>
      <c r="AU473" s="384"/>
      <c r="AV473" s="384"/>
      <c r="AW473" s="32"/>
      <c r="AX473" s="32"/>
      <c r="AY473" s="32"/>
      <c r="AZ473" s="32">
        <f t="shared" si="12"/>
        <v>5</v>
      </c>
    </row>
    <row r="474" spans="5:52" ht="19.95" customHeight="1">
      <c r="E474" s="32"/>
      <c r="F474" s="32"/>
      <c r="G474" s="32"/>
      <c r="H474" s="513" t="s">
        <v>991</v>
      </c>
      <c r="I474" s="54" t="s">
        <v>2387</v>
      </c>
      <c r="J474" s="54" t="s">
        <v>3051</v>
      </c>
      <c r="K474" s="32"/>
      <c r="L474" s="32"/>
      <c r="M474" s="32"/>
      <c r="N474" s="100">
        <v>15249101</v>
      </c>
      <c r="O474" s="54" t="s">
        <v>3304</v>
      </c>
      <c r="P474" s="32"/>
      <c r="Q474" s="54" t="s">
        <v>1618</v>
      </c>
      <c r="R474" s="54" t="s">
        <v>1870</v>
      </c>
      <c r="S474" s="32"/>
      <c r="T474" s="32"/>
      <c r="U474" s="32"/>
      <c r="V474" s="32"/>
      <c r="W474" s="301" t="s">
        <v>29</v>
      </c>
      <c r="X474" s="32"/>
      <c r="Y474" s="32"/>
      <c r="Z474" s="32"/>
      <c r="AA474" s="32"/>
      <c r="AB474" s="32"/>
      <c r="AC474" s="76" t="s">
        <v>141</v>
      </c>
      <c r="AD474" s="32"/>
      <c r="AE474" s="351" t="s">
        <v>209</v>
      </c>
      <c r="AF474" s="352">
        <v>43955</v>
      </c>
      <c r="AG474" s="32"/>
      <c r="AH474" s="32"/>
      <c r="AI474" s="32"/>
      <c r="AJ474" s="32"/>
      <c r="AK474" s="32"/>
      <c r="AL474" s="32"/>
      <c r="AM474" s="384" t="s">
        <v>208</v>
      </c>
      <c r="AN474" s="110">
        <v>43962</v>
      </c>
      <c r="AO474" s="384" t="s">
        <v>63</v>
      </c>
      <c r="AP474" s="384" t="s">
        <v>56</v>
      </c>
      <c r="AQ474" s="384"/>
      <c r="AR474" s="384"/>
      <c r="AS474" s="384"/>
      <c r="AT474" s="384"/>
      <c r="AU474" s="384"/>
      <c r="AV474" s="384"/>
      <c r="AW474" s="32"/>
      <c r="AX474" s="32"/>
      <c r="AY474" s="32"/>
      <c r="AZ474" s="32">
        <f t="shared" si="12"/>
        <v>5</v>
      </c>
    </row>
    <row r="475" spans="5:52" ht="19.95" customHeight="1">
      <c r="E475" s="32"/>
      <c r="F475" s="32"/>
      <c r="G475" s="32"/>
      <c r="H475" s="513" t="s">
        <v>992</v>
      </c>
      <c r="I475" s="54" t="s">
        <v>2388</v>
      </c>
      <c r="J475" s="54" t="s">
        <v>3051</v>
      </c>
      <c r="K475" s="32"/>
      <c r="L475" s="32"/>
      <c r="M475" s="32"/>
      <c r="N475" s="100">
        <v>15249101</v>
      </c>
      <c r="O475" s="54" t="s">
        <v>3304</v>
      </c>
      <c r="P475" s="32"/>
      <c r="Q475" s="54" t="s">
        <v>1618</v>
      </c>
      <c r="R475" s="54" t="s">
        <v>1871</v>
      </c>
      <c r="S475" s="32"/>
      <c r="T475" s="32"/>
      <c r="U475" s="32"/>
      <c r="V475" s="32"/>
      <c r="W475" s="301" t="s">
        <v>29</v>
      </c>
      <c r="X475" s="32"/>
      <c r="Y475" s="32"/>
      <c r="Z475" s="32"/>
      <c r="AA475" s="32"/>
      <c r="AB475" s="32"/>
      <c r="AC475" s="76" t="s">
        <v>141</v>
      </c>
      <c r="AD475" s="32"/>
      <c r="AE475" s="351" t="s">
        <v>209</v>
      </c>
      <c r="AF475" s="352">
        <v>43959</v>
      </c>
      <c r="AG475" s="32"/>
      <c r="AH475" s="32"/>
      <c r="AI475" s="32"/>
      <c r="AJ475" s="32"/>
      <c r="AK475" s="32"/>
      <c r="AL475" s="32"/>
      <c r="AM475" s="384" t="s">
        <v>208</v>
      </c>
      <c r="AN475" s="110">
        <v>43962</v>
      </c>
      <c r="AO475" s="384" t="s">
        <v>63</v>
      </c>
      <c r="AP475" s="384" t="s">
        <v>56</v>
      </c>
      <c r="AQ475" s="384"/>
      <c r="AR475" s="384"/>
      <c r="AS475" s="384"/>
      <c r="AT475" s="384"/>
      <c r="AU475" s="384"/>
      <c r="AV475" s="384"/>
      <c r="AW475" s="32"/>
      <c r="AX475" s="32"/>
      <c r="AY475" s="32"/>
      <c r="AZ475" s="32">
        <f t="shared" si="12"/>
        <v>5</v>
      </c>
    </row>
    <row r="476" spans="5:52" ht="19.95" customHeight="1">
      <c r="E476" s="32"/>
      <c r="F476" s="32"/>
      <c r="G476" s="32"/>
      <c r="H476" s="513" t="s">
        <v>993</v>
      </c>
      <c r="I476" s="517" t="s">
        <v>2389</v>
      </c>
      <c r="J476" s="517" t="s">
        <v>3052</v>
      </c>
      <c r="K476" s="32"/>
      <c r="L476" s="32"/>
      <c r="M476" s="32"/>
      <c r="N476" s="546">
        <v>15249102</v>
      </c>
      <c r="O476" s="54" t="s">
        <v>3304</v>
      </c>
      <c r="P476" s="32"/>
      <c r="Q476" s="517" t="s">
        <v>1619</v>
      </c>
      <c r="R476" s="517" t="s">
        <v>1872</v>
      </c>
      <c r="S476" s="32"/>
      <c r="T476" s="32"/>
      <c r="U476" s="32"/>
      <c r="V476" s="32"/>
      <c r="W476" s="301" t="s">
        <v>29</v>
      </c>
      <c r="X476" s="32"/>
      <c r="Y476" s="32"/>
      <c r="Z476" s="32"/>
      <c r="AA476" s="32"/>
      <c r="AB476" s="32"/>
      <c r="AC476" s="76" t="s">
        <v>141</v>
      </c>
      <c r="AD476" s="32"/>
      <c r="AE476" s="368" t="s">
        <v>209</v>
      </c>
      <c r="AF476" s="369">
        <v>43955</v>
      </c>
      <c r="AG476" s="32"/>
      <c r="AH476" s="32"/>
      <c r="AI476" s="32"/>
      <c r="AJ476" s="32"/>
      <c r="AK476" s="32"/>
      <c r="AL476" s="32"/>
      <c r="AM476" s="384" t="s">
        <v>208</v>
      </c>
      <c r="AN476" s="110">
        <v>43962</v>
      </c>
      <c r="AO476" s="397" t="s">
        <v>59</v>
      </c>
      <c r="AP476" s="397" t="s">
        <v>56</v>
      </c>
      <c r="AQ476" s="397" t="s">
        <v>274</v>
      </c>
      <c r="AR476" s="397"/>
      <c r="AS476" s="397"/>
      <c r="AT476" s="397"/>
      <c r="AU476" s="397"/>
      <c r="AV476" s="397"/>
      <c r="AW476" s="32"/>
      <c r="AX476" s="32"/>
      <c r="AY476" s="32"/>
      <c r="AZ476" s="32">
        <f t="shared" si="12"/>
        <v>5</v>
      </c>
    </row>
    <row r="477" spans="5:52" ht="19.95" customHeight="1">
      <c r="E477" s="32"/>
      <c r="F477" s="32"/>
      <c r="G477" s="32"/>
      <c r="H477" s="513" t="s">
        <v>994</v>
      </c>
      <c r="I477" s="518" t="s">
        <v>2390</v>
      </c>
      <c r="J477" s="518" t="s">
        <v>3053</v>
      </c>
      <c r="K477" s="32"/>
      <c r="L477" s="32"/>
      <c r="M477" s="32"/>
      <c r="N477" s="547">
        <v>15249103</v>
      </c>
      <c r="O477" s="54" t="s">
        <v>3304</v>
      </c>
      <c r="P477" s="32"/>
      <c r="Q477" s="518" t="s">
        <v>1620</v>
      </c>
      <c r="R477" s="518" t="s">
        <v>1873</v>
      </c>
      <c r="S477" s="32"/>
      <c r="T477" s="32"/>
      <c r="U477" s="32"/>
      <c r="V477" s="32"/>
      <c r="W477" s="301" t="s">
        <v>29</v>
      </c>
      <c r="X477" s="32"/>
      <c r="Y477" s="32"/>
      <c r="Z477" s="32"/>
      <c r="AA477" s="32"/>
      <c r="AB477" s="32"/>
      <c r="AC477" s="76" t="s">
        <v>141</v>
      </c>
      <c r="AD477" s="32"/>
      <c r="AE477" s="370" t="s">
        <v>209</v>
      </c>
      <c r="AF477" s="371">
        <v>43955</v>
      </c>
      <c r="AG477" s="32"/>
      <c r="AH477" s="32"/>
      <c r="AI477" s="32"/>
      <c r="AJ477" s="32"/>
      <c r="AK477" s="32"/>
      <c r="AL477" s="32"/>
      <c r="AM477" s="384" t="s">
        <v>208</v>
      </c>
      <c r="AN477" s="110">
        <v>43962</v>
      </c>
      <c r="AO477" s="375" t="s">
        <v>59</v>
      </c>
      <c r="AP477" s="375" t="s">
        <v>56</v>
      </c>
      <c r="AQ477" s="375" t="s">
        <v>274</v>
      </c>
      <c r="AR477" s="381" t="s">
        <v>195</v>
      </c>
      <c r="AS477" s="350">
        <v>43965</v>
      </c>
      <c r="AT477" s="381" t="s">
        <v>56</v>
      </c>
      <c r="AU477" s="375"/>
      <c r="AV477" s="375"/>
      <c r="AW477" s="32"/>
      <c r="AX477" s="32"/>
      <c r="AY477" s="32"/>
      <c r="AZ477" s="32">
        <f t="shared" si="12"/>
        <v>5</v>
      </c>
    </row>
    <row r="478" spans="5:52" ht="19.95" customHeight="1">
      <c r="E478" s="32"/>
      <c r="F478" s="32"/>
      <c r="G478" s="32"/>
      <c r="H478" s="513" t="s">
        <v>995</v>
      </c>
      <c r="I478" s="390" t="s">
        <v>2391</v>
      </c>
      <c r="J478" s="390" t="s">
        <v>3054</v>
      </c>
      <c r="K478" s="32"/>
      <c r="L478" s="32"/>
      <c r="M478" s="32"/>
      <c r="N478" s="438">
        <v>15249104</v>
      </c>
      <c r="O478" s="54" t="s">
        <v>3304</v>
      </c>
      <c r="P478" s="32"/>
      <c r="Q478" s="390" t="s">
        <v>1621</v>
      </c>
      <c r="R478" s="390" t="s">
        <v>1874</v>
      </c>
      <c r="S478" s="32"/>
      <c r="T478" s="32"/>
      <c r="U478" s="32"/>
      <c r="V478" s="32"/>
      <c r="W478" s="301" t="s">
        <v>29</v>
      </c>
      <c r="X478" s="32"/>
      <c r="Y478" s="32"/>
      <c r="Z478" s="32"/>
      <c r="AA478" s="32"/>
      <c r="AB478" s="32"/>
      <c r="AC478" s="76" t="s">
        <v>141</v>
      </c>
      <c r="AD478" s="32"/>
      <c r="AE478" s="360" t="s">
        <v>209</v>
      </c>
      <c r="AF478" s="361">
        <v>43955</v>
      </c>
      <c r="AG478" s="32"/>
      <c r="AH478" s="32"/>
      <c r="AI478" s="32"/>
      <c r="AJ478" s="32"/>
      <c r="AK478" s="32"/>
      <c r="AL478" s="32"/>
      <c r="AM478" s="398" t="s">
        <v>208</v>
      </c>
      <c r="AN478" s="361">
        <v>43962</v>
      </c>
      <c r="AO478" s="398" t="s">
        <v>63</v>
      </c>
      <c r="AP478" s="398" t="s">
        <v>56</v>
      </c>
      <c r="AQ478" s="390" t="s">
        <v>275</v>
      </c>
      <c r="AR478" s="381" t="s">
        <v>195</v>
      </c>
      <c r="AS478" s="350">
        <v>43965</v>
      </c>
      <c r="AT478" s="381" t="s">
        <v>56</v>
      </c>
      <c r="AU478" s="391"/>
      <c r="AV478" s="391"/>
      <c r="AW478" s="32"/>
      <c r="AX478" s="32"/>
      <c r="AY478" s="32"/>
      <c r="AZ478" s="32">
        <f t="shared" si="12"/>
        <v>5</v>
      </c>
    </row>
    <row r="479" spans="5:52" ht="19.95" customHeight="1">
      <c r="E479" s="32"/>
      <c r="F479" s="32"/>
      <c r="G479" s="32"/>
      <c r="H479" s="513" t="s">
        <v>996</v>
      </c>
      <c r="I479" s="390" t="s">
        <v>2392</v>
      </c>
      <c r="J479" s="390" t="s">
        <v>3054</v>
      </c>
      <c r="K479" s="32"/>
      <c r="L479" s="32"/>
      <c r="M479" s="32"/>
      <c r="N479" s="438">
        <v>15249104</v>
      </c>
      <c r="O479" s="54" t="s">
        <v>3304</v>
      </c>
      <c r="P479" s="32"/>
      <c r="Q479" s="390" t="s">
        <v>1621</v>
      </c>
      <c r="R479" s="390" t="s">
        <v>1874</v>
      </c>
      <c r="S479" s="32"/>
      <c r="T479" s="32"/>
      <c r="U479" s="32"/>
      <c r="V479" s="32"/>
      <c r="W479" s="301" t="s">
        <v>29</v>
      </c>
      <c r="X479" s="32"/>
      <c r="Y479" s="32"/>
      <c r="Z479" s="32"/>
      <c r="AA479" s="32"/>
      <c r="AB479" s="32"/>
      <c r="AC479" s="76" t="s">
        <v>141</v>
      </c>
      <c r="AD479" s="32"/>
      <c r="AE479" s="360" t="s">
        <v>209</v>
      </c>
      <c r="AF479" s="361">
        <v>43965</v>
      </c>
      <c r="AG479" s="32"/>
      <c r="AH479" s="32"/>
      <c r="AI479" s="32"/>
      <c r="AJ479" s="32"/>
      <c r="AK479" s="32"/>
      <c r="AL479" s="32"/>
      <c r="AM479" s="398" t="s">
        <v>209</v>
      </c>
      <c r="AN479" s="361">
        <v>43966</v>
      </c>
      <c r="AO479" s="398" t="s">
        <v>56</v>
      </c>
      <c r="AP479" s="54" t="s">
        <v>56</v>
      </c>
      <c r="AQ479" s="390"/>
      <c r="AR479" s="381" t="s">
        <v>195</v>
      </c>
      <c r="AS479" s="350">
        <v>43965</v>
      </c>
      <c r="AT479" s="381" t="s">
        <v>56</v>
      </c>
      <c r="AU479" s="391"/>
      <c r="AV479" s="391"/>
      <c r="AW479" s="32"/>
      <c r="AX479" s="32"/>
      <c r="AY479" s="32"/>
      <c r="AZ479" s="32">
        <f t="shared" si="12"/>
        <v>5</v>
      </c>
    </row>
    <row r="480" spans="5:52" ht="19.95" customHeight="1">
      <c r="E480" s="32"/>
      <c r="F480" s="32"/>
      <c r="G480" s="32"/>
      <c r="H480" s="513" t="s">
        <v>997</v>
      </c>
      <c r="I480" s="390" t="s">
        <v>2393</v>
      </c>
      <c r="J480" s="390" t="s">
        <v>3054</v>
      </c>
      <c r="K480" s="32"/>
      <c r="L480" s="32"/>
      <c r="M480" s="32"/>
      <c r="N480" s="438">
        <v>15249104</v>
      </c>
      <c r="O480" s="54" t="s">
        <v>3304</v>
      </c>
      <c r="P480" s="32"/>
      <c r="Q480" s="390" t="s">
        <v>1621</v>
      </c>
      <c r="R480" s="390" t="s">
        <v>1874</v>
      </c>
      <c r="S480" s="32"/>
      <c r="T480" s="32"/>
      <c r="U480" s="32"/>
      <c r="V480" s="32"/>
      <c r="W480" s="301" t="s">
        <v>29</v>
      </c>
      <c r="X480" s="32"/>
      <c r="Y480" s="32"/>
      <c r="Z480" s="32"/>
      <c r="AA480" s="32"/>
      <c r="AB480" s="32"/>
      <c r="AC480" s="76" t="s">
        <v>141</v>
      </c>
      <c r="AD480" s="32"/>
      <c r="AE480" s="360" t="s">
        <v>209</v>
      </c>
      <c r="AF480" s="361">
        <v>43965</v>
      </c>
      <c r="AG480" s="32"/>
      <c r="AH480" s="32"/>
      <c r="AI480" s="32"/>
      <c r="AJ480" s="32"/>
      <c r="AK480" s="32"/>
      <c r="AL480" s="32"/>
      <c r="AM480" s="398" t="s">
        <v>209</v>
      </c>
      <c r="AN480" s="361">
        <v>43966</v>
      </c>
      <c r="AO480" s="398" t="s">
        <v>56</v>
      </c>
      <c r="AP480" s="54" t="s">
        <v>56</v>
      </c>
      <c r="AQ480" s="390"/>
      <c r="AR480" s="381" t="s">
        <v>195</v>
      </c>
      <c r="AS480" s="350">
        <v>43965</v>
      </c>
      <c r="AT480" s="381" t="s">
        <v>56</v>
      </c>
      <c r="AU480" s="391"/>
      <c r="AV480" s="391"/>
      <c r="AW480" s="32"/>
      <c r="AX480" s="32"/>
      <c r="AY480" s="32"/>
      <c r="AZ480" s="32">
        <f t="shared" si="12"/>
        <v>5</v>
      </c>
    </row>
    <row r="481" spans="5:52" ht="19.95" customHeight="1">
      <c r="E481" s="32"/>
      <c r="F481" s="32"/>
      <c r="G481" s="32"/>
      <c r="H481" s="513" t="s">
        <v>998</v>
      </c>
      <c r="I481" s="390" t="s">
        <v>2394</v>
      </c>
      <c r="J481" s="390" t="s">
        <v>3054</v>
      </c>
      <c r="K481" s="32"/>
      <c r="L481" s="32"/>
      <c r="M481" s="32"/>
      <c r="N481" s="438">
        <v>15249104</v>
      </c>
      <c r="O481" s="54" t="s">
        <v>3304</v>
      </c>
      <c r="P481" s="32"/>
      <c r="Q481" s="390" t="s">
        <v>1621</v>
      </c>
      <c r="R481" s="390" t="s">
        <v>1874</v>
      </c>
      <c r="S481" s="32"/>
      <c r="T481" s="32"/>
      <c r="U481" s="32"/>
      <c r="V481" s="32"/>
      <c r="W481" s="301" t="s">
        <v>29</v>
      </c>
      <c r="X481" s="32"/>
      <c r="Y481" s="32"/>
      <c r="Z481" s="32"/>
      <c r="AA481" s="32"/>
      <c r="AB481" s="32"/>
      <c r="AC481" s="76" t="s">
        <v>141</v>
      </c>
      <c r="AD481" s="32"/>
      <c r="AE481" s="360" t="s">
        <v>209</v>
      </c>
      <c r="AF481" s="361">
        <v>43965</v>
      </c>
      <c r="AG481" s="32"/>
      <c r="AH481" s="32"/>
      <c r="AI481" s="32"/>
      <c r="AJ481" s="32"/>
      <c r="AK481" s="32"/>
      <c r="AL481" s="32"/>
      <c r="AM481" s="398" t="s">
        <v>209</v>
      </c>
      <c r="AN481" s="361">
        <v>43966</v>
      </c>
      <c r="AO481" s="398" t="s">
        <v>56</v>
      </c>
      <c r="AP481" s="54" t="s">
        <v>56</v>
      </c>
      <c r="AQ481" s="390"/>
      <c r="AR481" s="381" t="s">
        <v>195</v>
      </c>
      <c r="AS481" s="350">
        <v>43965</v>
      </c>
      <c r="AT481" s="381" t="s">
        <v>56</v>
      </c>
      <c r="AU481" s="391"/>
      <c r="AV481" s="391"/>
      <c r="AW481" s="32"/>
      <c r="AX481" s="32"/>
      <c r="AY481" s="32"/>
      <c r="AZ481" s="32">
        <f t="shared" si="12"/>
        <v>5</v>
      </c>
    </row>
    <row r="482" spans="5:52" ht="19.95" customHeight="1">
      <c r="E482" s="32"/>
      <c r="F482" s="32"/>
      <c r="G482" s="32"/>
      <c r="H482" s="513" t="s">
        <v>999</v>
      </c>
      <c r="I482" s="390" t="s">
        <v>2395</v>
      </c>
      <c r="J482" s="390" t="s">
        <v>3055</v>
      </c>
      <c r="K482" s="32"/>
      <c r="L482" s="32"/>
      <c r="M482" s="32"/>
      <c r="N482" s="438">
        <v>15249105</v>
      </c>
      <c r="O482" s="54" t="s">
        <v>3304</v>
      </c>
      <c r="P482" s="32"/>
      <c r="Q482" s="390" t="s">
        <v>1622</v>
      </c>
      <c r="R482" s="390" t="s">
        <v>1875</v>
      </c>
      <c r="S482" s="32"/>
      <c r="T482" s="32"/>
      <c r="U482" s="32"/>
      <c r="V482" s="32"/>
      <c r="W482" s="301" t="s">
        <v>29</v>
      </c>
      <c r="X482" s="32"/>
      <c r="Y482" s="32"/>
      <c r="Z482" s="32"/>
      <c r="AA482" s="32"/>
      <c r="AB482" s="32"/>
      <c r="AC482" s="76" t="s">
        <v>141</v>
      </c>
      <c r="AD482" s="32"/>
      <c r="AE482" s="360" t="s">
        <v>209</v>
      </c>
      <c r="AF482" s="361">
        <v>43955</v>
      </c>
      <c r="AG482" s="32"/>
      <c r="AH482" s="32"/>
      <c r="AI482" s="32"/>
      <c r="AJ482" s="32"/>
      <c r="AK482" s="32"/>
      <c r="AL482" s="32"/>
      <c r="AM482" s="398" t="s">
        <v>208</v>
      </c>
      <c r="AN482" s="361">
        <v>43962</v>
      </c>
      <c r="AO482" s="398" t="s">
        <v>63</v>
      </c>
      <c r="AP482" s="391" t="s">
        <v>56</v>
      </c>
      <c r="AQ482" s="390" t="s">
        <v>276</v>
      </c>
      <c r="AR482" s="381" t="s">
        <v>195</v>
      </c>
      <c r="AS482" s="350">
        <v>43965</v>
      </c>
      <c r="AT482" s="381" t="s">
        <v>56</v>
      </c>
      <c r="AU482" s="391"/>
      <c r="AV482" s="391"/>
      <c r="AW482" s="32"/>
      <c r="AX482" s="32"/>
      <c r="AY482" s="32"/>
      <c r="AZ482" s="32">
        <f t="shared" si="12"/>
        <v>5</v>
      </c>
    </row>
    <row r="483" spans="5:52" ht="19.95" customHeight="1">
      <c r="E483" s="32"/>
      <c r="F483" s="32"/>
      <c r="G483" s="32"/>
      <c r="H483" s="513" t="s">
        <v>1000</v>
      </c>
      <c r="I483" s="390" t="s">
        <v>2396</v>
      </c>
      <c r="J483" s="390" t="s">
        <v>3055</v>
      </c>
      <c r="K483" s="32"/>
      <c r="L483" s="32"/>
      <c r="M483" s="32"/>
      <c r="N483" s="438">
        <v>15249105</v>
      </c>
      <c r="O483" s="54" t="s">
        <v>3304</v>
      </c>
      <c r="P483" s="32"/>
      <c r="Q483" s="390" t="s">
        <v>1622</v>
      </c>
      <c r="R483" s="390" t="s">
        <v>1875</v>
      </c>
      <c r="S483" s="32"/>
      <c r="T483" s="32"/>
      <c r="U483" s="32"/>
      <c r="V483" s="32"/>
      <c r="W483" s="301" t="s">
        <v>29</v>
      </c>
      <c r="X483" s="32"/>
      <c r="Y483" s="32"/>
      <c r="Z483" s="32"/>
      <c r="AA483" s="32"/>
      <c r="AB483" s="32"/>
      <c r="AC483" s="76" t="s">
        <v>141</v>
      </c>
      <c r="AD483" s="32"/>
      <c r="AE483" s="360" t="s">
        <v>209</v>
      </c>
      <c r="AF483" s="361">
        <v>43965</v>
      </c>
      <c r="AG483" s="32"/>
      <c r="AH483" s="32"/>
      <c r="AI483" s="32"/>
      <c r="AJ483" s="32"/>
      <c r="AK483" s="32"/>
      <c r="AL483" s="32"/>
      <c r="AM483" s="398" t="s">
        <v>209</v>
      </c>
      <c r="AN483" s="361">
        <v>43966</v>
      </c>
      <c r="AO483" s="398" t="s">
        <v>56</v>
      </c>
      <c r="AP483" s="54" t="s">
        <v>56</v>
      </c>
      <c r="AQ483" s="391"/>
      <c r="AR483" s="381" t="s">
        <v>195</v>
      </c>
      <c r="AS483" s="350">
        <v>43965</v>
      </c>
      <c r="AT483" s="381" t="s">
        <v>56</v>
      </c>
      <c r="AU483" s="391"/>
      <c r="AV483" s="391"/>
      <c r="AW483" s="32"/>
      <c r="AX483" s="32"/>
      <c r="AY483" s="32"/>
      <c r="AZ483" s="32">
        <f t="shared" si="12"/>
        <v>5</v>
      </c>
    </row>
    <row r="484" spans="5:52" ht="19.95" customHeight="1">
      <c r="E484" s="32"/>
      <c r="F484" s="32"/>
      <c r="G484" s="32"/>
      <c r="H484" s="513" t="s">
        <v>1001</v>
      </c>
      <c r="I484" s="54" t="s">
        <v>2397</v>
      </c>
      <c r="J484" s="54" t="s">
        <v>3056</v>
      </c>
      <c r="K484" s="32"/>
      <c r="L484" s="32"/>
      <c r="M484" s="32"/>
      <c r="N484" s="68">
        <v>15249106</v>
      </c>
      <c r="O484" s="54" t="s">
        <v>3304</v>
      </c>
      <c r="P484" s="32"/>
      <c r="Q484" s="54" t="s">
        <v>1623</v>
      </c>
      <c r="R484" s="54" t="s">
        <v>1875</v>
      </c>
      <c r="S484" s="32"/>
      <c r="T484" s="32"/>
      <c r="U484" s="32"/>
      <c r="V484" s="32"/>
      <c r="W484" s="301" t="s">
        <v>29</v>
      </c>
      <c r="X484" s="32"/>
      <c r="Y484" s="32"/>
      <c r="Z484" s="32"/>
      <c r="AA484" s="32"/>
      <c r="AB484" s="32"/>
      <c r="AC484" s="76" t="s">
        <v>141</v>
      </c>
      <c r="AD484" s="32"/>
      <c r="AE484" s="332" t="s">
        <v>209</v>
      </c>
      <c r="AF484" s="142">
        <v>43955</v>
      </c>
      <c r="AG484" s="32"/>
      <c r="AH484" s="32"/>
      <c r="AI484" s="32"/>
      <c r="AJ484" s="32"/>
      <c r="AK484" s="32"/>
      <c r="AL484" s="32"/>
      <c r="AM484" s="384" t="s">
        <v>208</v>
      </c>
      <c r="AN484" s="110">
        <v>43962</v>
      </c>
      <c r="AO484" s="384" t="s">
        <v>63</v>
      </c>
      <c r="AP484" s="384" t="s">
        <v>56</v>
      </c>
      <c r="AQ484" s="32"/>
      <c r="AR484" s="32"/>
      <c r="AS484" s="32"/>
      <c r="AT484" s="32"/>
      <c r="AU484" s="32"/>
      <c r="AV484" s="32"/>
      <c r="AW484" s="32"/>
      <c r="AX484" s="32"/>
      <c r="AY484" s="32"/>
      <c r="AZ484" s="32">
        <f t="shared" si="12"/>
        <v>5</v>
      </c>
    </row>
    <row r="485" spans="5:52" ht="19.95" customHeight="1">
      <c r="E485" s="32"/>
      <c r="F485" s="32"/>
      <c r="G485" s="32"/>
      <c r="H485" s="513" t="s">
        <v>1002</v>
      </c>
      <c r="I485" s="390" t="s">
        <v>2398</v>
      </c>
      <c r="J485" s="390" t="s">
        <v>3057</v>
      </c>
      <c r="K485" s="32"/>
      <c r="L485" s="32"/>
      <c r="M485" s="32"/>
      <c r="N485" s="438">
        <v>15249107</v>
      </c>
      <c r="O485" s="54" t="s">
        <v>3304</v>
      </c>
      <c r="P485" s="32"/>
      <c r="Q485" s="390" t="s">
        <v>1624</v>
      </c>
      <c r="R485" s="390" t="s">
        <v>1875</v>
      </c>
      <c r="S485" s="32"/>
      <c r="T485" s="32"/>
      <c r="U485" s="32"/>
      <c r="V485" s="32"/>
      <c r="W485" s="301" t="s">
        <v>29</v>
      </c>
      <c r="X485" s="32"/>
      <c r="Y485" s="32"/>
      <c r="Z485" s="32"/>
      <c r="AA485" s="32"/>
      <c r="AB485" s="32"/>
      <c r="AC485" s="76" t="s">
        <v>141</v>
      </c>
      <c r="AD485" s="32"/>
      <c r="AE485" s="332" t="s">
        <v>209</v>
      </c>
      <c r="AF485" s="142">
        <v>43955</v>
      </c>
      <c r="AG485" s="32"/>
      <c r="AH485" s="32"/>
      <c r="AI485" s="32"/>
      <c r="AJ485" s="32"/>
      <c r="AK485" s="32"/>
      <c r="AL485" s="32"/>
      <c r="AM485" s="384" t="s">
        <v>208</v>
      </c>
      <c r="AN485" s="110">
        <v>43962</v>
      </c>
      <c r="AO485" s="384" t="s">
        <v>63</v>
      </c>
      <c r="AP485" s="32" t="s">
        <v>56</v>
      </c>
      <c r="AQ485" s="31" t="s">
        <v>276</v>
      </c>
      <c r="AR485" s="32"/>
      <c r="AS485" s="32"/>
      <c r="AT485" s="32"/>
      <c r="AU485" s="32"/>
      <c r="AV485" s="32"/>
      <c r="AW485" s="32"/>
      <c r="AX485" s="32"/>
      <c r="AY485" s="32"/>
      <c r="AZ485" s="32">
        <f t="shared" si="12"/>
        <v>5</v>
      </c>
    </row>
    <row r="486" spans="5:52" ht="19.95" customHeight="1">
      <c r="E486" s="32"/>
      <c r="F486" s="32"/>
      <c r="G486" s="32"/>
      <c r="H486" s="513" t="s">
        <v>1003</v>
      </c>
      <c r="I486" s="390" t="s">
        <v>2399</v>
      </c>
      <c r="J486" s="390" t="s">
        <v>3058</v>
      </c>
      <c r="K486" s="32"/>
      <c r="L486" s="32"/>
      <c r="M486" s="32"/>
      <c r="N486" s="438">
        <v>15249107</v>
      </c>
      <c r="O486" s="54" t="s">
        <v>3304</v>
      </c>
      <c r="P486" s="32"/>
      <c r="Q486" s="519" t="s">
        <v>1624</v>
      </c>
      <c r="R486" s="390" t="s">
        <v>1875</v>
      </c>
      <c r="S486" s="32"/>
      <c r="T486" s="32"/>
      <c r="U486" s="32"/>
      <c r="V486" s="32"/>
      <c r="W486" s="301" t="s">
        <v>29</v>
      </c>
      <c r="X486" s="32"/>
      <c r="Y486" s="32"/>
      <c r="Z486" s="32"/>
      <c r="AA486" s="32"/>
      <c r="AB486" s="32"/>
      <c r="AC486" s="76" t="s">
        <v>141</v>
      </c>
      <c r="AD486" s="32"/>
      <c r="AE486" s="332" t="s">
        <v>209</v>
      </c>
      <c r="AF486" s="142">
        <v>43955</v>
      </c>
      <c r="AG486" s="32"/>
      <c r="AH486" s="32"/>
      <c r="AI486" s="32"/>
      <c r="AJ486" s="32"/>
      <c r="AK486" s="32"/>
      <c r="AL486" s="32"/>
      <c r="AM486" s="384" t="s">
        <v>209</v>
      </c>
      <c r="AN486" s="110">
        <v>43966</v>
      </c>
      <c r="AO486" s="384" t="s">
        <v>56</v>
      </c>
      <c r="AP486" s="54" t="s">
        <v>56</v>
      </c>
      <c r="AQ486" s="32"/>
      <c r="AR486" s="32"/>
      <c r="AS486" s="32"/>
      <c r="AT486" s="32"/>
      <c r="AU486" s="32"/>
      <c r="AV486" s="32"/>
      <c r="AW486" s="32"/>
      <c r="AX486" s="32"/>
      <c r="AY486" s="32"/>
      <c r="AZ486" s="32">
        <f t="shared" si="12"/>
        <v>5</v>
      </c>
    </row>
    <row r="487" spans="5:52" ht="19.95" customHeight="1">
      <c r="E487" s="32"/>
      <c r="F487" s="32"/>
      <c r="G487" s="32"/>
      <c r="H487" s="513" t="s">
        <v>1004</v>
      </c>
      <c r="I487" s="390" t="s">
        <v>2400</v>
      </c>
      <c r="J487" s="390" t="s">
        <v>3058</v>
      </c>
      <c r="K487" s="32"/>
      <c r="L487" s="32"/>
      <c r="M487" s="32"/>
      <c r="N487" s="438">
        <v>15249107</v>
      </c>
      <c r="O487" s="54" t="s">
        <v>3304</v>
      </c>
      <c r="P487" s="32"/>
      <c r="Q487" s="519" t="s">
        <v>1624</v>
      </c>
      <c r="R487" s="390" t="s">
        <v>1875</v>
      </c>
      <c r="S487" s="32"/>
      <c r="T487" s="32"/>
      <c r="U487" s="32"/>
      <c r="V487" s="32"/>
      <c r="W487" s="301" t="s">
        <v>29</v>
      </c>
      <c r="X487" s="32"/>
      <c r="Y487" s="32"/>
      <c r="Z487" s="32"/>
      <c r="AA487" s="32"/>
      <c r="AB487" s="32"/>
      <c r="AC487" s="76" t="s">
        <v>141</v>
      </c>
      <c r="AD487" s="32"/>
      <c r="AE487" s="332" t="s">
        <v>209</v>
      </c>
      <c r="AF487" s="361">
        <v>43965</v>
      </c>
      <c r="AG487" s="32"/>
      <c r="AH487" s="32"/>
      <c r="AI487" s="32"/>
      <c r="AJ487" s="32"/>
      <c r="AK487" s="32"/>
      <c r="AL487" s="32"/>
      <c r="AM487" s="384" t="s">
        <v>209</v>
      </c>
      <c r="AN487" s="110">
        <v>43966</v>
      </c>
      <c r="AO487" s="384" t="s">
        <v>56</v>
      </c>
      <c r="AP487" s="54" t="s">
        <v>56</v>
      </c>
      <c r="AQ487" s="32"/>
      <c r="AR487" s="32"/>
      <c r="AS487" s="32"/>
      <c r="AT487" s="32"/>
      <c r="AU487" s="32"/>
      <c r="AV487" s="32"/>
      <c r="AW487" s="32"/>
      <c r="AX487" s="32"/>
      <c r="AY487" s="32"/>
      <c r="AZ487" s="32">
        <f t="shared" si="12"/>
        <v>5</v>
      </c>
    </row>
    <row r="488" spans="5:52" ht="19.95" customHeight="1">
      <c r="E488" s="32"/>
      <c r="F488" s="32"/>
      <c r="G488" s="32"/>
      <c r="H488" s="513" t="s">
        <v>1005</v>
      </c>
      <c r="I488" s="390" t="s">
        <v>2401</v>
      </c>
      <c r="J488" s="390" t="s">
        <v>3059</v>
      </c>
      <c r="K488" s="32"/>
      <c r="L488" s="32"/>
      <c r="M488" s="32"/>
      <c r="N488" s="438">
        <v>15249108</v>
      </c>
      <c r="O488" s="54" t="s">
        <v>3304</v>
      </c>
      <c r="P488" s="32"/>
      <c r="Q488" s="519" t="s">
        <v>1625</v>
      </c>
      <c r="R488" s="390" t="s">
        <v>1876</v>
      </c>
      <c r="S488" s="32"/>
      <c r="T488" s="32"/>
      <c r="U488" s="32"/>
      <c r="V488" s="32"/>
      <c r="W488" s="301" t="s">
        <v>29</v>
      </c>
      <c r="X488" s="32"/>
      <c r="Y488" s="32"/>
      <c r="Z488" s="32"/>
      <c r="AA488" s="32"/>
      <c r="AB488" s="32"/>
      <c r="AC488" s="76" t="s">
        <v>141</v>
      </c>
      <c r="AD488" s="32"/>
      <c r="AE488" s="332" t="s">
        <v>209</v>
      </c>
      <c r="AF488" s="142">
        <v>43955</v>
      </c>
      <c r="AG488" s="32"/>
      <c r="AH488" s="32"/>
      <c r="AI488" s="32"/>
      <c r="AJ488" s="32"/>
      <c r="AK488" s="32"/>
      <c r="AL488" s="32"/>
      <c r="AM488" s="384" t="s">
        <v>208</v>
      </c>
      <c r="AN488" s="110">
        <v>43962</v>
      </c>
      <c r="AO488" s="384" t="s">
        <v>63</v>
      </c>
      <c r="AP488" s="32" t="s">
        <v>56</v>
      </c>
      <c r="AQ488" s="31" t="s">
        <v>277</v>
      </c>
      <c r="AR488" s="32"/>
      <c r="AS488" s="32"/>
      <c r="AT488" s="32"/>
      <c r="AU488" s="32"/>
      <c r="AV488" s="32"/>
      <c r="AW488" s="32"/>
      <c r="AX488" s="32"/>
      <c r="AY488" s="32"/>
      <c r="AZ488" s="32">
        <f t="shared" si="12"/>
        <v>5</v>
      </c>
    </row>
    <row r="489" spans="5:52" ht="19.95" customHeight="1">
      <c r="E489" s="32"/>
      <c r="F489" s="32"/>
      <c r="G489" s="32"/>
      <c r="H489" s="513" t="s">
        <v>1006</v>
      </c>
      <c r="I489" s="390" t="s">
        <v>2402</v>
      </c>
      <c r="J489" s="390" t="s">
        <v>3059</v>
      </c>
      <c r="K489" s="32"/>
      <c r="L489" s="32"/>
      <c r="M489" s="32"/>
      <c r="N489" s="438">
        <v>15249108</v>
      </c>
      <c r="O489" s="54" t="s">
        <v>3304</v>
      </c>
      <c r="P489" s="32"/>
      <c r="Q489" s="519" t="s">
        <v>1625</v>
      </c>
      <c r="R489" s="390" t="s">
        <v>1876</v>
      </c>
      <c r="S489" s="32"/>
      <c r="T489" s="32"/>
      <c r="U489" s="32"/>
      <c r="V489" s="32"/>
      <c r="W489" s="301" t="s">
        <v>29</v>
      </c>
      <c r="X489" s="32"/>
      <c r="Y489" s="32"/>
      <c r="Z489" s="32"/>
      <c r="AA489" s="32"/>
      <c r="AB489" s="32"/>
      <c r="AC489" s="76" t="s">
        <v>141</v>
      </c>
      <c r="AD489" s="32"/>
      <c r="AE489" s="332" t="s">
        <v>209</v>
      </c>
      <c r="AF489" s="142">
        <v>43955</v>
      </c>
      <c r="AG489" s="32"/>
      <c r="AH489" s="32"/>
      <c r="AI489" s="32"/>
      <c r="AJ489" s="32"/>
      <c r="AK489" s="32"/>
      <c r="AL489" s="32"/>
      <c r="AM489" s="384" t="s">
        <v>208</v>
      </c>
      <c r="AN489" s="110">
        <v>43962</v>
      </c>
      <c r="AO489" s="384" t="s">
        <v>63</v>
      </c>
      <c r="AP489" s="384" t="s">
        <v>56</v>
      </c>
      <c r="AQ489" s="32"/>
      <c r="AR489" s="32"/>
      <c r="AS489" s="32"/>
      <c r="AT489" s="32"/>
      <c r="AU489" s="32"/>
      <c r="AV489" s="32"/>
      <c r="AW489" s="32"/>
      <c r="AX489" s="32"/>
      <c r="AY489" s="32"/>
      <c r="AZ489" s="32">
        <f t="shared" si="12"/>
        <v>5</v>
      </c>
    </row>
    <row r="490" spans="5:52" ht="19.95" customHeight="1">
      <c r="E490" s="32"/>
      <c r="F490" s="32"/>
      <c r="G490" s="32"/>
      <c r="H490" s="513" t="s">
        <v>1007</v>
      </c>
      <c r="I490" s="390" t="s">
        <v>2401</v>
      </c>
      <c r="J490" s="390" t="s">
        <v>3059</v>
      </c>
      <c r="K490" s="32"/>
      <c r="L490" s="32"/>
      <c r="M490" s="32"/>
      <c r="N490" s="438">
        <v>15249108</v>
      </c>
      <c r="O490" s="54" t="s">
        <v>3304</v>
      </c>
      <c r="P490" s="32"/>
      <c r="Q490" s="519" t="s">
        <v>1625</v>
      </c>
      <c r="R490" s="390" t="s">
        <v>1877</v>
      </c>
      <c r="S490" s="32"/>
      <c r="T490" s="32"/>
      <c r="U490" s="32"/>
      <c r="V490" s="32"/>
      <c r="W490" s="301" t="s">
        <v>29</v>
      </c>
      <c r="X490" s="32"/>
      <c r="Y490" s="32"/>
      <c r="Z490" s="32"/>
      <c r="AA490" s="32"/>
      <c r="AB490" s="32"/>
      <c r="AC490" s="76" t="s">
        <v>141</v>
      </c>
      <c r="AD490" s="32"/>
      <c r="AE490" s="332" t="s">
        <v>209</v>
      </c>
      <c r="AF490" s="361">
        <v>43965</v>
      </c>
      <c r="AG490" s="32"/>
      <c r="AH490" s="32"/>
      <c r="AI490" s="32"/>
      <c r="AJ490" s="32"/>
      <c r="AK490" s="32"/>
      <c r="AL490" s="32"/>
      <c r="AM490" s="384" t="s">
        <v>209</v>
      </c>
      <c r="AN490" s="110">
        <v>43966</v>
      </c>
      <c r="AO490" s="384" t="s">
        <v>56</v>
      </c>
      <c r="AP490" s="54" t="s">
        <v>56</v>
      </c>
      <c r="AQ490" s="32"/>
      <c r="AR490" s="32"/>
      <c r="AS490" s="32"/>
      <c r="AT490" s="32"/>
      <c r="AU490" s="32"/>
      <c r="AV490" s="32"/>
      <c r="AW490" s="32"/>
      <c r="AX490" s="32"/>
      <c r="AY490" s="32"/>
      <c r="AZ490" s="32">
        <f t="shared" si="12"/>
        <v>5</v>
      </c>
    </row>
    <row r="491" spans="5:52" ht="19.95" customHeight="1">
      <c r="E491" s="32"/>
      <c r="F491" s="32"/>
      <c r="G491" s="32"/>
      <c r="H491" s="513" t="s">
        <v>1008</v>
      </c>
      <c r="I491" s="390" t="s">
        <v>2403</v>
      </c>
      <c r="J491" s="390" t="s">
        <v>3059</v>
      </c>
      <c r="K491" s="32"/>
      <c r="L491" s="32"/>
      <c r="M491" s="32"/>
      <c r="N491" s="438">
        <v>15249108</v>
      </c>
      <c r="O491" s="54" t="s">
        <v>3304</v>
      </c>
      <c r="P491" s="32"/>
      <c r="Q491" s="519" t="s">
        <v>1625</v>
      </c>
      <c r="R491" s="390" t="s">
        <v>1877</v>
      </c>
      <c r="S491" s="32"/>
      <c r="T491" s="32"/>
      <c r="U491" s="32"/>
      <c r="V491" s="32"/>
      <c r="W491" s="301" t="s">
        <v>29</v>
      </c>
      <c r="X491" s="32"/>
      <c r="Y491" s="32"/>
      <c r="Z491" s="32"/>
      <c r="AA491" s="32"/>
      <c r="AB491" s="32"/>
      <c r="AC491" s="76" t="s">
        <v>141</v>
      </c>
      <c r="AD491" s="32"/>
      <c r="AE491" s="332" t="s">
        <v>209</v>
      </c>
      <c r="AF491" s="361">
        <v>43965</v>
      </c>
      <c r="AG491" s="32"/>
      <c r="AH491" s="32"/>
      <c r="AI491" s="32"/>
      <c r="AJ491" s="32"/>
      <c r="AK491" s="32"/>
      <c r="AL491" s="32"/>
      <c r="AM491" s="384" t="s">
        <v>209</v>
      </c>
      <c r="AN491" s="110">
        <v>43966</v>
      </c>
      <c r="AO491" s="384" t="s">
        <v>56</v>
      </c>
      <c r="AP491" s="54" t="s">
        <v>56</v>
      </c>
      <c r="AQ491" s="32"/>
      <c r="AR491" s="32"/>
      <c r="AS491" s="32"/>
      <c r="AT491" s="32"/>
      <c r="AU491" s="32"/>
      <c r="AV491" s="32"/>
      <c r="AW491" s="32"/>
      <c r="AX491" s="32"/>
      <c r="AY491" s="32"/>
      <c r="AZ491" s="32">
        <f t="shared" si="12"/>
        <v>5</v>
      </c>
    </row>
    <row r="492" spans="5:52" ht="19.95" customHeight="1">
      <c r="E492" s="32"/>
      <c r="F492" s="32"/>
      <c r="G492" s="32"/>
      <c r="H492" s="513" t="s">
        <v>1009</v>
      </c>
      <c r="I492" s="54" t="s">
        <v>2404</v>
      </c>
      <c r="J492" s="54" t="s">
        <v>3060</v>
      </c>
      <c r="K492" s="32"/>
      <c r="L492" s="32"/>
      <c r="M492" s="32"/>
      <c r="N492" s="100">
        <v>15249110</v>
      </c>
      <c r="O492" s="54" t="s">
        <v>3304</v>
      </c>
      <c r="P492" s="32"/>
      <c r="Q492" s="54" t="s">
        <v>1626</v>
      </c>
      <c r="R492" s="54" t="s">
        <v>1878</v>
      </c>
      <c r="S492" s="32"/>
      <c r="T492" s="32"/>
      <c r="U492" s="32"/>
      <c r="V492" s="32"/>
      <c r="W492" s="301" t="s">
        <v>29</v>
      </c>
      <c r="X492" s="32"/>
      <c r="Y492" s="32"/>
      <c r="Z492" s="32"/>
      <c r="AA492" s="32"/>
      <c r="AB492" s="32"/>
      <c r="AC492" s="76" t="s">
        <v>141</v>
      </c>
      <c r="AD492" s="32"/>
      <c r="AE492" s="332" t="s">
        <v>209</v>
      </c>
      <c r="AF492" s="142">
        <v>43955</v>
      </c>
      <c r="AG492" s="32"/>
      <c r="AH492" s="32"/>
      <c r="AI492" s="32"/>
      <c r="AJ492" s="32"/>
      <c r="AK492" s="32"/>
      <c r="AL492" s="32"/>
      <c r="AM492" s="384" t="s">
        <v>208</v>
      </c>
      <c r="AN492" s="110">
        <v>43962</v>
      </c>
      <c r="AO492" s="384" t="s">
        <v>63</v>
      </c>
      <c r="AP492" s="384" t="s">
        <v>56</v>
      </c>
      <c r="AQ492" s="53"/>
      <c r="AR492" s="53"/>
      <c r="AS492" s="53"/>
      <c r="AT492" s="53"/>
      <c r="AU492" s="53"/>
      <c r="AV492" s="53"/>
      <c r="AW492" s="32"/>
      <c r="AX492" s="32"/>
      <c r="AY492" s="32"/>
      <c r="AZ492" s="32">
        <f t="shared" si="12"/>
        <v>5</v>
      </c>
    </row>
    <row r="493" spans="5:52" ht="19.95" customHeight="1">
      <c r="E493" s="32"/>
      <c r="F493" s="32"/>
      <c r="G493" s="32"/>
      <c r="H493" s="513" t="s">
        <v>1010</v>
      </c>
      <c r="I493" s="54" t="s">
        <v>2404</v>
      </c>
      <c r="J493" s="54" t="s">
        <v>3061</v>
      </c>
      <c r="K493" s="32"/>
      <c r="L493" s="32"/>
      <c r="M493" s="32"/>
      <c r="N493" s="100">
        <v>15249110</v>
      </c>
      <c r="O493" s="54" t="s">
        <v>3304</v>
      </c>
      <c r="P493" s="32"/>
      <c r="Q493" s="54" t="s">
        <v>1626</v>
      </c>
      <c r="R493" s="54" t="s">
        <v>1879</v>
      </c>
      <c r="S493" s="32"/>
      <c r="T493" s="32"/>
      <c r="U493" s="32"/>
      <c r="V493" s="32"/>
      <c r="W493" s="301" t="s">
        <v>29</v>
      </c>
      <c r="X493" s="32"/>
      <c r="Y493" s="32"/>
      <c r="Z493" s="32"/>
      <c r="AA493" s="32"/>
      <c r="AB493" s="32"/>
      <c r="AC493" s="76" t="s">
        <v>141</v>
      </c>
      <c r="AD493" s="32"/>
      <c r="AE493" s="332" t="s">
        <v>209</v>
      </c>
      <c r="AF493" s="142">
        <v>43955</v>
      </c>
      <c r="AG493" s="32"/>
      <c r="AH493" s="32"/>
      <c r="AI493" s="32"/>
      <c r="AJ493" s="32"/>
      <c r="AK493" s="32"/>
      <c r="AL493" s="32"/>
      <c r="AM493" s="384" t="s">
        <v>208</v>
      </c>
      <c r="AN493" s="110">
        <v>43962</v>
      </c>
      <c r="AO493" s="384" t="s">
        <v>63</v>
      </c>
      <c r="AP493" s="384" t="s">
        <v>56</v>
      </c>
      <c r="AQ493" s="53"/>
      <c r="AR493" s="53"/>
      <c r="AS493" s="53"/>
      <c r="AT493" s="53"/>
      <c r="AU493" s="53"/>
      <c r="AV493" s="53"/>
      <c r="AW493" s="32"/>
      <c r="AX493" s="32"/>
      <c r="AY493" s="32"/>
      <c r="AZ493" s="32">
        <f t="shared" si="12"/>
        <v>5</v>
      </c>
    </row>
    <row r="494" spans="5:52" ht="19.95" customHeight="1">
      <c r="E494" s="32"/>
      <c r="F494" s="32"/>
      <c r="G494" s="32"/>
      <c r="H494" s="513" t="s">
        <v>1011</v>
      </c>
      <c r="I494" s="54" t="s">
        <v>2404</v>
      </c>
      <c r="J494" s="54" t="s">
        <v>3061</v>
      </c>
      <c r="K494" s="32"/>
      <c r="L494" s="32"/>
      <c r="M494" s="32"/>
      <c r="N494" s="100">
        <v>15249110</v>
      </c>
      <c r="O494" s="54" t="s">
        <v>3304</v>
      </c>
      <c r="P494" s="32"/>
      <c r="Q494" s="54" t="s">
        <v>1626</v>
      </c>
      <c r="R494" s="54" t="s">
        <v>1880</v>
      </c>
      <c r="S494" s="32"/>
      <c r="T494" s="32"/>
      <c r="U494" s="32"/>
      <c r="V494" s="32"/>
      <c r="W494" s="301" t="s">
        <v>29</v>
      </c>
      <c r="X494" s="32"/>
      <c r="Y494" s="32"/>
      <c r="Z494" s="32"/>
      <c r="AA494" s="32"/>
      <c r="AB494" s="32"/>
      <c r="AC494" s="76" t="s">
        <v>141</v>
      </c>
      <c r="AD494" s="32"/>
      <c r="AE494" s="332" t="s">
        <v>209</v>
      </c>
      <c r="AF494" s="142">
        <v>43959</v>
      </c>
      <c r="AG494" s="32"/>
      <c r="AH494" s="32"/>
      <c r="AI494" s="32"/>
      <c r="AJ494" s="32"/>
      <c r="AK494" s="32"/>
      <c r="AL494" s="32"/>
      <c r="AM494" s="384" t="s">
        <v>208</v>
      </c>
      <c r="AN494" s="110">
        <v>43962</v>
      </c>
      <c r="AO494" s="384" t="s">
        <v>63</v>
      </c>
      <c r="AP494" s="384" t="s">
        <v>56</v>
      </c>
      <c r="AQ494" s="53"/>
      <c r="AR494" s="53"/>
      <c r="AS494" s="53"/>
      <c r="AT494" s="53"/>
      <c r="AU494" s="53"/>
      <c r="AV494" s="53"/>
      <c r="AW494" s="32"/>
      <c r="AX494" s="32"/>
      <c r="AY494" s="32"/>
      <c r="AZ494" s="32">
        <f t="shared" si="12"/>
        <v>5</v>
      </c>
    </row>
    <row r="495" spans="5:52" ht="19.95" customHeight="1">
      <c r="E495" s="32"/>
      <c r="F495" s="32"/>
      <c r="G495" s="32"/>
      <c r="H495" s="513" t="s">
        <v>1012</v>
      </c>
      <c r="I495" s="54" t="s">
        <v>2405</v>
      </c>
      <c r="J495" s="54" t="s">
        <v>3062</v>
      </c>
      <c r="K495" s="32"/>
      <c r="L495" s="32"/>
      <c r="M495" s="32"/>
      <c r="N495" s="100">
        <v>15249110</v>
      </c>
      <c r="O495" s="54" t="s">
        <v>3304</v>
      </c>
      <c r="P495" s="32"/>
      <c r="Q495" s="54" t="s">
        <v>1626</v>
      </c>
      <c r="R495" s="54" t="s">
        <v>1881</v>
      </c>
      <c r="S495" s="32"/>
      <c r="T495" s="32"/>
      <c r="U495" s="32"/>
      <c r="V495" s="32"/>
      <c r="W495" s="301" t="s">
        <v>29</v>
      </c>
      <c r="X495" s="32"/>
      <c r="Y495" s="32"/>
      <c r="Z495" s="32"/>
      <c r="AA495" s="32"/>
      <c r="AB495" s="32"/>
      <c r="AC495" s="76" t="s">
        <v>141</v>
      </c>
      <c r="AD495" s="32"/>
      <c r="AE495" s="332" t="s">
        <v>209</v>
      </c>
      <c r="AF495" s="142">
        <v>43959</v>
      </c>
      <c r="AG495" s="32"/>
      <c r="AH495" s="32"/>
      <c r="AI495" s="32"/>
      <c r="AJ495" s="32"/>
      <c r="AK495" s="32"/>
      <c r="AL495" s="32"/>
      <c r="AM495" s="384" t="s">
        <v>208</v>
      </c>
      <c r="AN495" s="110">
        <v>43962</v>
      </c>
      <c r="AO495" s="384" t="s">
        <v>63</v>
      </c>
      <c r="AP495" s="384" t="s">
        <v>56</v>
      </c>
      <c r="AQ495" s="53"/>
      <c r="AR495" s="53"/>
      <c r="AS495" s="53"/>
      <c r="AT495" s="53"/>
      <c r="AU495" s="53"/>
      <c r="AV495" s="53"/>
      <c r="AW495" s="32"/>
      <c r="AX495" s="32"/>
      <c r="AY495" s="32"/>
      <c r="AZ495" s="32">
        <f t="shared" si="12"/>
        <v>5</v>
      </c>
    </row>
    <row r="496" spans="5:52" ht="19.95" customHeight="1">
      <c r="E496" s="32"/>
      <c r="F496" s="32"/>
      <c r="G496" s="32"/>
      <c r="H496" s="513" t="s">
        <v>1013</v>
      </c>
      <c r="I496" s="54" t="s">
        <v>2405</v>
      </c>
      <c r="J496" s="54" t="s">
        <v>3061</v>
      </c>
      <c r="K496" s="32"/>
      <c r="L496" s="32"/>
      <c r="M496" s="32"/>
      <c r="N496" s="100">
        <v>15249110</v>
      </c>
      <c r="O496" s="54" t="s">
        <v>3304</v>
      </c>
      <c r="P496" s="32"/>
      <c r="Q496" s="54" t="s">
        <v>1626</v>
      </c>
      <c r="R496" s="54" t="s">
        <v>1882</v>
      </c>
      <c r="S496" s="32"/>
      <c r="T496" s="32"/>
      <c r="U496" s="32"/>
      <c r="V496" s="32"/>
      <c r="W496" s="301" t="s">
        <v>29</v>
      </c>
      <c r="X496" s="32"/>
      <c r="Y496" s="32"/>
      <c r="Z496" s="32"/>
      <c r="AA496" s="32"/>
      <c r="AB496" s="32"/>
      <c r="AC496" s="76" t="s">
        <v>141</v>
      </c>
      <c r="AD496" s="32"/>
      <c r="AE496" s="332" t="s">
        <v>209</v>
      </c>
      <c r="AF496" s="142">
        <v>43959</v>
      </c>
      <c r="AG496" s="32"/>
      <c r="AH496" s="32"/>
      <c r="AI496" s="32"/>
      <c r="AJ496" s="32"/>
      <c r="AK496" s="32"/>
      <c r="AL496" s="32"/>
      <c r="AM496" s="384" t="s">
        <v>208</v>
      </c>
      <c r="AN496" s="110">
        <v>43962</v>
      </c>
      <c r="AO496" s="384" t="s">
        <v>63</v>
      </c>
      <c r="AP496" s="384" t="s">
        <v>56</v>
      </c>
      <c r="AQ496" s="53"/>
      <c r="AR496" s="53"/>
      <c r="AS496" s="53"/>
      <c r="AT496" s="53"/>
      <c r="AU496" s="53"/>
      <c r="AV496" s="53"/>
      <c r="AW496" s="32"/>
      <c r="AX496" s="32"/>
      <c r="AY496" s="32"/>
      <c r="AZ496" s="32">
        <f t="shared" si="12"/>
        <v>5</v>
      </c>
    </row>
    <row r="497" spans="5:52" ht="19.95" customHeight="1">
      <c r="E497" s="32"/>
      <c r="F497" s="32"/>
      <c r="G497" s="32"/>
      <c r="H497" s="513" t="s">
        <v>1014</v>
      </c>
      <c r="I497" s="54" t="s">
        <v>2405</v>
      </c>
      <c r="J497" s="54" t="s">
        <v>3061</v>
      </c>
      <c r="K497" s="32"/>
      <c r="L497" s="32"/>
      <c r="M497" s="32"/>
      <c r="N497" s="100">
        <v>15249110</v>
      </c>
      <c r="O497" s="54" t="s">
        <v>3304</v>
      </c>
      <c r="P497" s="32"/>
      <c r="Q497" s="54" t="s">
        <v>1626</v>
      </c>
      <c r="R497" s="54" t="s">
        <v>1883</v>
      </c>
      <c r="S497" s="32"/>
      <c r="T497" s="32"/>
      <c r="U497" s="32"/>
      <c r="V497" s="32"/>
      <c r="W497" s="301" t="s">
        <v>29</v>
      </c>
      <c r="X497" s="32"/>
      <c r="Y497" s="32"/>
      <c r="Z497" s="32"/>
      <c r="AA497" s="32"/>
      <c r="AB497" s="32"/>
      <c r="AC497" s="76" t="s">
        <v>141</v>
      </c>
      <c r="AD497" s="32"/>
      <c r="AE497" s="332" t="s">
        <v>209</v>
      </c>
      <c r="AF497" s="142">
        <v>43959</v>
      </c>
      <c r="AG497" s="32"/>
      <c r="AH497" s="32"/>
      <c r="AI497" s="32"/>
      <c r="AJ497" s="32"/>
      <c r="AK497" s="32"/>
      <c r="AL497" s="32"/>
      <c r="AM497" s="384" t="s">
        <v>208</v>
      </c>
      <c r="AN497" s="110">
        <v>43962</v>
      </c>
      <c r="AO497" s="384" t="s">
        <v>63</v>
      </c>
      <c r="AP497" s="384" t="s">
        <v>56</v>
      </c>
      <c r="AQ497" s="53"/>
      <c r="AR497" s="53"/>
      <c r="AS497" s="53"/>
      <c r="AT497" s="53"/>
      <c r="AU497" s="53"/>
      <c r="AV497" s="53"/>
      <c r="AW497" s="32"/>
      <c r="AX497" s="32"/>
      <c r="AY497" s="32"/>
      <c r="AZ497" s="32">
        <f t="shared" si="12"/>
        <v>5</v>
      </c>
    </row>
    <row r="498" spans="5:52" ht="19.95" customHeight="1">
      <c r="E498" s="32"/>
      <c r="F498" s="32"/>
      <c r="G498" s="32"/>
      <c r="H498" s="513" t="s">
        <v>1015</v>
      </c>
      <c r="I498" s="54" t="s">
        <v>2406</v>
      </c>
      <c r="J498" s="54" t="s">
        <v>3063</v>
      </c>
      <c r="K498" s="32"/>
      <c r="L498" s="32"/>
      <c r="M498" s="32"/>
      <c r="N498" s="68">
        <v>15249111</v>
      </c>
      <c r="O498" s="54" t="s">
        <v>3304</v>
      </c>
      <c r="P498" s="32"/>
      <c r="Q498" s="54" t="s">
        <v>1627</v>
      </c>
      <c r="R498" s="54" t="s">
        <v>1884</v>
      </c>
      <c r="S498" s="32"/>
      <c r="T498" s="32"/>
      <c r="U498" s="32"/>
      <c r="V498" s="32"/>
      <c r="W498" s="301" t="s">
        <v>29</v>
      </c>
      <c r="X498" s="32"/>
      <c r="Y498" s="32"/>
      <c r="Z498" s="32"/>
      <c r="AA498" s="32"/>
      <c r="AB498" s="32"/>
      <c r="AC498" s="76" t="s">
        <v>141</v>
      </c>
      <c r="AD498" s="32"/>
      <c r="AE498" s="332" t="s">
        <v>209</v>
      </c>
      <c r="AF498" s="142">
        <v>43955</v>
      </c>
      <c r="AG498" s="32"/>
      <c r="AH498" s="32"/>
      <c r="AI498" s="32"/>
      <c r="AJ498" s="32"/>
      <c r="AK498" s="32"/>
      <c r="AL498" s="32"/>
      <c r="AM498" s="384" t="s">
        <v>208</v>
      </c>
      <c r="AN498" s="110">
        <v>43962</v>
      </c>
      <c r="AO498" s="384" t="s">
        <v>63</v>
      </c>
      <c r="AP498" s="384" t="s">
        <v>56</v>
      </c>
      <c r="AQ498" s="32"/>
      <c r="AR498" s="32"/>
      <c r="AS498" s="32"/>
      <c r="AT498" s="32"/>
      <c r="AU498" s="32"/>
      <c r="AV498" s="32"/>
      <c r="AW498" s="32"/>
      <c r="AX498" s="32"/>
      <c r="AY498" s="32"/>
      <c r="AZ498" s="32">
        <f t="shared" si="12"/>
        <v>5</v>
      </c>
    </row>
    <row r="499" spans="5:52" ht="19.95" customHeight="1">
      <c r="E499" s="32"/>
      <c r="F499" s="32"/>
      <c r="G499" s="32"/>
      <c r="H499" s="513" t="s">
        <v>1016</v>
      </c>
      <c r="I499" s="54" t="s">
        <v>2407</v>
      </c>
      <c r="J499" s="54" t="s">
        <v>3064</v>
      </c>
      <c r="K499" s="32"/>
      <c r="L499" s="32"/>
      <c r="M499" s="32"/>
      <c r="N499" s="68">
        <v>15249112</v>
      </c>
      <c r="O499" s="54" t="s">
        <v>3304</v>
      </c>
      <c r="P499" s="32"/>
      <c r="Q499" s="390" t="s">
        <v>1628</v>
      </c>
      <c r="R499" s="54" t="s">
        <v>1885</v>
      </c>
      <c r="S499" s="32"/>
      <c r="T499" s="32"/>
      <c r="U499" s="32"/>
      <c r="V499" s="32"/>
      <c r="W499" s="301" t="s">
        <v>29</v>
      </c>
      <c r="X499" s="32"/>
      <c r="Y499" s="32"/>
      <c r="Z499" s="32"/>
      <c r="AA499" s="32"/>
      <c r="AB499" s="32"/>
      <c r="AC499" s="76" t="s">
        <v>141</v>
      </c>
      <c r="AD499" s="32"/>
      <c r="AE499" s="332" t="s">
        <v>209</v>
      </c>
      <c r="AF499" s="142">
        <v>43955</v>
      </c>
      <c r="AG499" s="32"/>
      <c r="AH499" s="32"/>
      <c r="AI499" s="32"/>
      <c r="AJ499" s="32"/>
      <c r="AK499" s="32"/>
      <c r="AL499" s="32"/>
      <c r="AM499" s="384" t="s">
        <v>208</v>
      </c>
      <c r="AN499" s="110">
        <v>43962</v>
      </c>
      <c r="AO499" s="384" t="s">
        <v>63</v>
      </c>
      <c r="AP499" s="384" t="s">
        <v>56</v>
      </c>
      <c r="AQ499" s="32"/>
      <c r="AR499" s="32"/>
      <c r="AS499" s="32"/>
      <c r="AT499" s="32"/>
      <c r="AU499" s="32"/>
      <c r="AV499" s="32"/>
      <c r="AW499" s="32"/>
      <c r="AX499" s="32"/>
      <c r="AY499" s="32"/>
      <c r="AZ499" s="32">
        <f t="shared" si="12"/>
        <v>5</v>
      </c>
    </row>
    <row r="500" spans="5:52" ht="19.95" customHeight="1">
      <c r="E500" s="32"/>
      <c r="F500" s="32"/>
      <c r="G500" s="32"/>
      <c r="H500" s="513" t="s">
        <v>1017</v>
      </c>
      <c r="I500" s="390" t="s">
        <v>2407</v>
      </c>
      <c r="J500" s="390" t="s">
        <v>3065</v>
      </c>
      <c r="K500" s="32"/>
      <c r="L500" s="32"/>
      <c r="M500" s="32"/>
      <c r="N500" s="438">
        <v>15249112</v>
      </c>
      <c r="O500" s="54" t="s">
        <v>3304</v>
      </c>
      <c r="P500" s="32"/>
      <c r="Q500" s="390" t="s">
        <v>1628</v>
      </c>
      <c r="R500" s="390" t="s">
        <v>1886</v>
      </c>
      <c r="S500" s="32"/>
      <c r="T500" s="32"/>
      <c r="U500" s="32"/>
      <c r="V500" s="32"/>
      <c r="W500" s="301" t="s">
        <v>29</v>
      </c>
      <c r="X500" s="32"/>
      <c r="Y500" s="32"/>
      <c r="Z500" s="32"/>
      <c r="AA500" s="32"/>
      <c r="AB500" s="32"/>
      <c r="AC500" s="76" t="s">
        <v>141</v>
      </c>
      <c r="AD500" s="32"/>
      <c r="AE500" s="332" t="s">
        <v>209</v>
      </c>
      <c r="AF500" s="142">
        <v>43955</v>
      </c>
      <c r="AG500" s="32"/>
      <c r="AH500" s="32"/>
      <c r="AI500" s="32"/>
      <c r="AJ500" s="32"/>
      <c r="AK500" s="32"/>
      <c r="AL500" s="32"/>
      <c r="AM500" s="384" t="s">
        <v>208</v>
      </c>
      <c r="AN500" s="110">
        <v>43962</v>
      </c>
      <c r="AO500" s="384" t="s">
        <v>63</v>
      </c>
      <c r="AP500" s="384" t="s">
        <v>56</v>
      </c>
      <c r="AQ500" s="32"/>
      <c r="AR500" s="32"/>
      <c r="AS500" s="32"/>
      <c r="AT500" s="32"/>
      <c r="AU500" s="32"/>
      <c r="AV500" s="32"/>
      <c r="AW500" s="32"/>
      <c r="AX500" s="32"/>
      <c r="AY500" s="32"/>
      <c r="AZ500" s="32">
        <f t="shared" si="12"/>
        <v>5</v>
      </c>
    </row>
    <row r="501" spans="5:52" ht="19.95" customHeight="1">
      <c r="E501" s="32"/>
      <c r="F501" s="32"/>
      <c r="G501" s="32"/>
      <c r="H501" s="513" t="s">
        <v>1018</v>
      </c>
      <c r="I501" s="390" t="s">
        <v>2407</v>
      </c>
      <c r="J501" s="390" t="s">
        <v>3065</v>
      </c>
      <c r="K501" s="32"/>
      <c r="L501" s="32"/>
      <c r="M501" s="32"/>
      <c r="N501" s="438">
        <v>15249112</v>
      </c>
      <c r="O501" s="54" t="s">
        <v>3304</v>
      </c>
      <c r="P501" s="32"/>
      <c r="Q501" s="390" t="s">
        <v>1628</v>
      </c>
      <c r="R501" s="390" t="s">
        <v>1887</v>
      </c>
      <c r="S501" s="32"/>
      <c r="T501" s="32"/>
      <c r="U501" s="32"/>
      <c r="V501" s="32"/>
      <c r="W501" s="301" t="s">
        <v>29</v>
      </c>
      <c r="X501" s="32"/>
      <c r="Y501" s="32"/>
      <c r="Z501" s="32"/>
      <c r="AA501" s="32"/>
      <c r="AB501" s="32"/>
      <c r="AC501" s="76" t="s">
        <v>141</v>
      </c>
      <c r="AD501" s="32"/>
      <c r="AE501" s="332" t="s">
        <v>209</v>
      </c>
      <c r="AF501" s="142">
        <v>43965</v>
      </c>
      <c r="AG501" s="32"/>
      <c r="AH501" s="32"/>
      <c r="AI501" s="32"/>
      <c r="AJ501" s="32"/>
      <c r="AK501" s="32"/>
      <c r="AL501" s="32"/>
      <c r="AM501" s="384" t="s">
        <v>209</v>
      </c>
      <c r="AN501" s="110">
        <v>43966</v>
      </c>
      <c r="AO501" s="384" t="s">
        <v>56</v>
      </c>
      <c r="AP501" s="54" t="s">
        <v>56</v>
      </c>
      <c r="AQ501" s="32"/>
      <c r="AR501" s="32"/>
      <c r="AS501" s="32"/>
      <c r="AT501" s="32"/>
      <c r="AU501" s="32"/>
      <c r="AV501" s="32"/>
      <c r="AW501" s="32"/>
      <c r="AX501" s="32"/>
      <c r="AY501" s="32"/>
      <c r="AZ501" s="32">
        <f t="shared" si="12"/>
        <v>5</v>
      </c>
    </row>
    <row r="502" spans="5:52" ht="19.95" customHeight="1">
      <c r="E502" s="32"/>
      <c r="F502" s="32"/>
      <c r="G502" s="32"/>
      <c r="H502" s="513" t="s">
        <v>1019</v>
      </c>
      <c r="I502" s="54" t="s">
        <v>2408</v>
      </c>
      <c r="J502" s="54" t="s">
        <v>3066</v>
      </c>
      <c r="K502" s="32"/>
      <c r="L502" s="32"/>
      <c r="M502" s="32"/>
      <c r="N502" s="68">
        <v>15249113</v>
      </c>
      <c r="O502" s="54" t="s">
        <v>3304</v>
      </c>
      <c r="P502" s="32"/>
      <c r="Q502" s="54" t="s">
        <v>1629</v>
      </c>
      <c r="R502" s="54" t="s">
        <v>1888</v>
      </c>
      <c r="S502" s="32"/>
      <c r="T502" s="32"/>
      <c r="U502" s="32"/>
      <c r="V502" s="32"/>
      <c r="W502" s="301" t="s">
        <v>29</v>
      </c>
      <c r="X502" s="32"/>
      <c r="Y502" s="32"/>
      <c r="Z502" s="32"/>
      <c r="AA502" s="32"/>
      <c r="AB502" s="32"/>
      <c r="AC502" s="76" t="s">
        <v>141</v>
      </c>
      <c r="AD502" s="32"/>
      <c r="AE502" s="332" t="s">
        <v>209</v>
      </c>
      <c r="AF502" s="142">
        <v>43955</v>
      </c>
      <c r="AG502" s="32"/>
      <c r="AH502" s="32"/>
      <c r="AI502" s="32"/>
      <c r="AJ502" s="32"/>
      <c r="AK502" s="32"/>
      <c r="AL502" s="32"/>
      <c r="AM502" s="384" t="s">
        <v>208</v>
      </c>
      <c r="AN502" s="110">
        <v>43962</v>
      </c>
      <c r="AO502" s="384" t="s">
        <v>63</v>
      </c>
      <c r="AP502" s="384" t="s">
        <v>56</v>
      </c>
      <c r="AQ502" s="32"/>
      <c r="AR502" s="32"/>
      <c r="AS502" s="32"/>
      <c r="AT502" s="32"/>
      <c r="AU502" s="32"/>
      <c r="AV502" s="32"/>
      <c r="AW502" s="32"/>
      <c r="AX502" s="32"/>
      <c r="AY502" s="32"/>
      <c r="AZ502" s="32">
        <f t="shared" si="12"/>
        <v>5</v>
      </c>
    </row>
    <row r="503" spans="5:52" ht="19.95" customHeight="1">
      <c r="E503" s="32"/>
      <c r="F503" s="32"/>
      <c r="G503" s="32"/>
      <c r="H503" s="513" t="s">
        <v>1020</v>
      </c>
      <c r="I503" s="390" t="s">
        <v>2408</v>
      </c>
      <c r="J503" s="390" t="s">
        <v>3067</v>
      </c>
      <c r="K503" s="32"/>
      <c r="L503" s="32"/>
      <c r="M503" s="32"/>
      <c r="N503" s="438">
        <v>15249113</v>
      </c>
      <c r="O503" s="54" t="s">
        <v>3304</v>
      </c>
      <c r="P503" s="32"/>
      <c r="Q503" s="390" t="s">
        <v>1629</v>
      </c>
      <c r="R503" s="390" t="s">
        <v>1889</v>
      </c>
      <c r="S503" s="32"/>
      <c r="T503" s="32"/>
      <c r="U503" s="32"/>
      <c r="V503" s="32"/>
      <c r="W503" s="301" t="s">
        <v>29</v>
      </c>
      <c r="X503" s="32"/>
      <c r="Y503" s="32"/>
      <c r="Z503" s="32"/>
      <c r="AA503" s="32"/>
      <c r="AB503" s="32"/>
      <c r="AC503" s="76" t="s">
        <v>141</v>
      </c>
      <c r="AD503" s="32"/>
      <c r="AE503" s="332" t="s">
        <v>209</v>
      </c>
      <c r="AF503" s="142">
        <v>43955</v>
      </c>
      <c r="AG503" s="32"/>
      <c r="AH503" s="32"/>
      <c r="AI503" s="32"/>
      <c r="AJ503" s="32"/>
      <c r="AK503" s="32"/>
      <c r="AL503" s="32"/>
      <c r="AM503" s="384" t="s">
        <v>208</v>
      </c>
      <c r="AN503" s="110">
        <v>43962</v>
      </c>
      <c r="AO503" s="384" t="s">
        <v>63</v>
      </c>
      <c r="AP503" s="384" t="s">
        <v>56</v>
      </c>
      <c r="AQ503" s="32"/>
      <c r="AR503" s="32"/>
      <c r="AS503" s="32"/>
      <c r="AT503" s="32"/>
      <c r="AU503" s="32"/>
      <c r="AV503" s="32"/>
      <c r="AW503" s="32"/>
      <c r="AX503" s="32"/>
      <c r="AY503" s="32"/>
      <c r="AZ503" s="32">
        <f t="shared" si="12"/>
        <v>5</v>
      </c>
    </row>
    <row r="504" spans="5:52" ht="19.95" customHeight="1">
      <c r="E504" s="32"/>
      <c r="F504" s="32"/>
      <c r="G504" s="32"/>
      <c r="H504" s="513" t="s">
        <v>1021</v>
      </c>
      <c r="I504" s="390" t="s">
        <v>2408</v>
      </c>
      <c r="J504" s="390" t="s">
        <v>3067</v>
      </c>
      <c r="K504" s="32"/>
      <c r="L504" s="32"/>
      <c r="M504" s="32"/>
      <c r="N504" s="438">
        <v>15249113</v>
      </c>
      <c r="O504" s="54" t="s">
        <v>3304</v>
      </c>
      <c r="P504" s="32"/>
      <c r="Q504" s="390" t="s">
        <v>1629</v>
      </c>
      <c r="R504" s="390" t="s">
        <v>1890</v>
      </c>
      <c r="S504" s="32"/>
      <c r="T504" s="32"/>
      <c r="U504" s="32"/>
      <c r="V504" s="32"/>
      <c r="W504" s="301" t="s">
        <v>29</v>
      </c>
      <c r="X504" s="32"/>
      <c r="Y504" s="32"/>
      <c r="Z504" s="32"/>
      <c r="AA504" s="32"/>
      <c r="AB504" s="32"/>
      <c r="AC504" s="76" t="s">
        <v>141</v>
      </c>
      <c r="AD504" s="32"/>
      <c r="AE504" s="332" t="s">
        <v>209</v>
      </c>
      <c r="AF504" s="142">
        <v>43965</v>
      </c>
      <c r="AG504" s="32"/>
      <c r="AH504" s="32"/>
      <c r="AI504" s="32"/>
      <c r="AJ504" s="32"/>
      <c r="AK504" s="32"/>
      <c r="AL504" s="32"/>
      <c r="AM504" s="384" t="s">
        <v>209</v>
      </c>
      <c r="AN504" s="110">
        <v>43966</v>
      </c>
      <c r="AO504" s="384" t="s">
        <v>56</v>
      </c>
      <c r="AP504" s="54" t="s">
        <v>56</v>
      </c>
      <c r="AQ504" s="32"/>
      <c r="AR504" s="32"/>
      <c r="AS504" s="32"/>
      <c r="AT504" s="32"/>
      <c r="AU504" s="32"/>
      <c r="AV504" s="32"/>
      <c r="AW504" s="32"/>
      <c r="AX504" s="32"/>
      <c r="AY504" s="32"/>
      <c r="AZ504" s="32">
        <f t="shared" si="12"/>
        <v>5</v>
      </c>
    </row>
    <row r="505" spans="5:52" ht="19.95" customHeight="1">
      <c r="E505" s="32"/>
      <c r="F505" s="32"/>
      <c r="G505" s="32"/>
      <c r="H505" s="513" t="s">
        <v>1022</v>
      </c>
      <c r="I505" s="54" t="s">
        <v>2409</v>
      </c>
      <c r="J505" s="54" t="s">
        <v>3068</v>
      </c>
      <c r="K505" s="32"/>
      <c r="L505" s="32"/>
      <c r="M505" s="32"/>
      <c r="N505" s="68">
        <v>15249114</v>
      </c>
      <c r="O505" s="54" t="s">
        <v>3304</v>
      </c>
      <c r="P505" s="32"/>
      <c r="Q505" s="54" t="s">
        <v>1630</v>
      </c>
      <c r="R505" s="54" t="s">
        <v>1891</v>
      </c>
      <c r="S505" s="32"/>
      <c r="T505" s="32"/>
      <c r="U505" s="32"/>
      <c r="V505" s="32"/>
      <c r="W505" s="301" t="s">
        <v>29</v>
      </c>
      <c r="X505" s="32"/>
      <c r="Y505" s="32"/>
      <c r="Z505" s="32"/>
      <c r="AA505" s="32"/>
      <c r="AB505" s="32"/>
      <c r="AC505" s="76" t="s">
        <v>141</v>
      </c>
      <c r="AD505" s="32"/>
      <c r="AE505" s="332" t="s">
        <v>209</v>
      </c>
      <c r="AF505" s="142">
        <v>43955</v>
      </c>
      <c r="AG505" s="32"/>
      <c r="AH505" s="32"/>
      <c r="AI505" s="32"/>
      <c r="AJ505" s="32"/>
      <c r="AK505" s="32"/>
      <c r="AL505" s="32"/>
      <c r="AM505" s="384" t="s">
        <v>208</v>
      </c>
      <c r="AN505" s="110">
        <v>43962</v>
      </c>
      <c r="AO505" s="384" t="s">
        <v>63</v>
      </c>
      <c r="AP505" s="384" t="s">
        <v>56</v>
      </c>
      <c r="AQ505" s="32"/>
      <c r="AR505" s="381" t="s">
        <v>195</v>
      </c>
      <c r="AS505" s="350">
        <v>43965</v>
      </c>
      <c r="AT505" s="381" t="s">
        <v>56</v>
      </c>
      <c r="AU505" s="32"/>
      <c r="AV505" s="32"/>
      <c r="AW505" s="32"/>
      <c r="AX505" s="32"/>
      <c r="AY505" s="32"/>
      <c r="AZ505" s="32">
        <f t="shared" si="12"/>
        <v>5</v>
      </c>
    </row>
    <row r="506" spans="5:52" ht="19.95" customHeight="1">
      <c r="E506" s="32"/>
      <c r="F506" s="32"/>
      <c r="G506" s="32"/>
      <c r="H506" s="513" t="s">
        <v>1023</v>
      </c>
      <c r="I506" s="390" t="s">
        <v>2409</v>
      </c>
      <c r="J506" s="390" t="s">
        <v>3069</v>
      </c>
      <c r="K506" s="32"/>
      <c r="L506" s="32"/>
      <c r="M506" s="32"/>
      <c r="N506" s="438">
        <v>15249114</v>
      </c>
      <c r="O506" s="54" t="s">
        <v>3304</v>
      </c>
      <c r="P506" s="32"/>
      <c r="Q506" s="390" t="s">
        <v>1630</v>
      </c>
      <c r="R506" s="390" t="s">
        <v>1886</v>
      </c>
      <c r="S506" s="32"/>
      <c r="T506" s="32"/>
      <c r="U506" s="32"/>
      <c r="V506" s="32"/>
      <c r="W506" s="301" t="s">
        <v>29</v>
      </c>
      <c r="X506" s="32"/>
      <c r="Y506" s="32"/>
      <c r="Z506" s="32"/>
      <c r="AA506" s="32"/>
      <c r="AB506" s="32"/>
      <c r="AC506" s="76" t="s">
        <v>141</v>
      </c>
      <c r="AD506" s="32"/>
      <c r="AE506" s="332" t="s">
        <v>209</v>
      </c>
      <c r="AF506" s="142">
        <v>43955</v>
      </c>
      <c r="AG506" s="32"/>
      <c r="AH506" s="32"/>
      <c r="AI506" s="32"/>
      <c r="AJ506" s="32"/>
      <c r="AK506" s="32"/>
      <c r="AL506" s="32"/>
      <c r="AM506" s="384" t="s">
        <v>208</v>
      </c>
      <c r="AN506" s="110">
        <v>43962</v>
      </c>
      <c r="AO506" s="384" t="s">
        <v>63</v>
      </c>
      <c r="AP506" s="384" t="s">
        <v>56</v>
      </c>
      <c r="AQ506" s="32"/>
      <c r="AR506" s="32"/>
      <c r="AS506" s="32"/>
      <c r="AT506" s="32"/>
      <c r="AU506" s="32"/>
      <c r="AV506" s="32"/>
      <c r="AW506" s="32"/>
      <c r="AX506" s="32"/>
      <c r="AY506" s="32"/>
      <c r="AZ506" s="32">
        <f t="shared" si="12"/>
        <v>5</v>
      </c>
    </row>
    <row r="507" spans="5:52" ht="19.95" customHeight="1">
      <c r="E507" s="32"/>
      <c r="F507" s="32"/>
      <c r="G507" s="32"/>
      <c r="H507" s="513" t="s">
        <v>1024</v>
      </c>
      <c r="I507" s="390" t="s">
        <v>2409</v>
      </c>
      <c r="J507" s="390" t="s">
        <v>3069</v>
      </c>
      <c r="K507" s="32"/>
      <c r="L507" s="32"/>
      <c r="M507" s="32"/>
      <c r="N507" s="438">
        <v>15249114</v>
      </c>
      <c r="O507" s="54" t="s">
        <v>3304</v>
      </c>
      <c r="P507" s="32"/>
      <c r="Q507" s="390" t="s">
        <v>1630</v>
      </c>
      <c r="R507" s="390" t="s">
        <v>1892</v>
      </c>
      <c r="S507" s="32"/>
      <c r="T507" s="32"/>
      <c r="U507" s="32"/>
      <c r="V507" s="32"/>
      <c r="W507" s="301" t="s">
        <v>29</v>
      </c>
      <c r="X507" s="32"/>
      <c r="Y507" s="32"/>
      <c r="Z507" s="32"/>
      <c r="AA507" s="32"/>
      <c r="AB507" s="32"/>
      <c r="AC507" s="76" t="s">
        <v>141</v>
      </c>
      <c r="AD507" s="32"/>
      <c r="AE507" s="332" t="s">
        <v>209</v>
      </c>
      <c r="AF507" s="142">
        <v>43965</v>
      </c>
      <c r="AG507" s="32"/>
      <c r="AH507" s="32"/>
      <c r="AI507" s="32"/>
      <c r="AJ507" s="32"/>
      <c r="AK507" s="32"/>
      <c r="AL507" s="32"/>
      <c r="AM507" s="384" t="s">
        <v>209</v>
      </c>
      <c r="AN507" s="110">
        <v>43966</v>
      </c>
      <c r="AO507" s="384" t="s">
        <v>56</v>
      </c>
      <c r="AP507" s="54" t="s">
        <v>56</v>
      </c>
      <c r="AQ507" s="32"/>
      <c r="AR507" s="32"/>
      <c r="AS507" s="32"/>
      <c r="AT507" s="32"/>
      <c r="AU507" s="32"/>
      <c r="AV507" s="32"/>
      <c r="AW507" s="32"/>
      <c r="AX507" s="32"/>
      <c r="AY507" s="32"/>
      <c r="AZ507" s="32">
        <f t="shared" si="12"/>
        <v>5</v>
      </c>
    </row>
    <row r="508" spans="5:52" ht="19.95" customHeight="1">
      <c r="E508" s="32"/>
      <c r="F508" s="32"/>
      <c r="G508" s="32"/>
      <c r="H508" s="513" t="s">
        <v>1025</v>
      </c>
      <c r="I508" s="54" t="s">
        <v>2410</v>
      </c>
      <c r="J508" s="54" t="s">
        <v>3070</v>
      </c>
      <c r="K508" s="32"/>
      <c r="L508" s="32"/>
      <c r="M508" s="32"/>
      <c r="N508" s="100">
        <v>15249115</v>
      </c>
      <c r="O508" s="54" t="s">
        <v>3304</v>
      </c>
      <c r="P508" s="32"/>
      <c r="Q508" s="54" t="s">
        <v>1631</v>
      </c>
      <c r="R508" s="54" t="s">
        <v>1893</v>
      </c>
      <c r="S508" s="32"/>
      <c r="T508" s="32"/>
      <c r="U508" s="32"/>
      <c r="V508" s="32"/>
      <c r="W508" s="301" t="s">
        <v>29</v>
      </c>
      <c r="X508" s="32"/>
      <c r="Y508" s="32"/>
      <c r="Z508" s="32"/>
      <c r="AA508" s="32"/>
      <c r="AB508" s="32"/>
      <c r="AC508" s="76" t="s">
        <v>141</v>
      </c>
      <c r="AD508" s="32"/>
      <c r="AE508" s="332" t="s">
        <v>209</v>
      </c>
      <c r="AF508" s="142">
        <v>43955</v>
      </c>
      <c r="AG508" s="32"/>
      <c r="AH508" s="32"/>
      <c r="AI508" s="32"/>
      <c r="AJ508" s="32"/>
      <c r="AK508" s="32"/>
      <c r="AL508" s="32"/>
      <c r="AM508" s="384" t="s">
        <v>208</v>
      </c>
      <c r="AN508" s="110">
        <v>43962</v>
      </c>
      <c r="AO508" s="384" t="s">
        <v>63</v>
      </c>
      <c r="AP508" s="384" t="s">
        <v>56</v>
      </c>
      <c r="AQ508" s="53"/>
      <c r="AR508" s="381" t="s">
        <v>195</v>
      </c>
      <c r="AS508" s="350">
        <v>43965</v>
      </c>
      <c r="AT508" s="381" t="s">
        <v>56</v>
      </c>
      <c r="AU508" s="53"/>
      <c r="AV508" s="53"/>
      <c r="AW508" s="32"/>
      <c r="AX508" s="32"/>
      <c r="AY508" s="32"/>
      <c r="AZ508" s="32">
        <f t="shared" si="12"/>
        <v>5</v>
      </c>
    </row>
    <row r="509" spans="5:52" ht="19.95" customHeight="1">
      <c r="E509" s="32"/>
      <c r="F509" s="32"/>
      <c r="G509" s="32"/>
      <c r="H509" s="513" t="s">
        <v>1026</v>
      </c>
      <c r="I509" s="390" t="s">
        <v>2410</v>
      </c>
      <c r="J509" s="390" t="s">
        <v>3071</v>
      </c>
      <c r="K509" s="32"/>
      <c r="L509" s="32"/>
      <c r="M509" s="32"/>
      <c r="N509" s="438">
        <v>15249115</v>
      </c>
      <c r="O509" s="54" t="s">
        <v>3304</v>
      </c>
      <c r="P509" s="32"/>
      <c r="Q509" s="390" t="s">
        <v>1631</v>
      </c>
      <c r="R509" s="390" t="s">
        <v>1894</v>
      </c>
      <c r="S509" s="32"/>
      <c r="T509" s="32"/>
      <c r="U509" s="32"/>
      <c r="V509" s="32"/>
      <c r="W509" s="301" t="s">
        <v>29</v>
      </c>
      <c r="X509" s="32"/>
      <c r="Y509" s="32"/>
      <c r="Z509" s="32"/>
      <c r="AA509" s="32"/>
      <c r="AB509" s="32"/>
      <c r="AC509" s="76" t="s">
        <v>141</v>
      </c>
      <c r="AD509" s="32"/>
      <c r="AE509" s="332" t="s">
        <v>209</v>
      </c>
      <c r="AF509" s="142">
        <v>43955</v>
      </c>
      <c r="AG509" s="32"/>
      <c r="AH509" s="32"/>
      <c r="AI509" s="32"/>
      <c r="AJ509" s="32"/>
      <c r="AK509" s="32"/>
      <c r="AL509" s="32"/>
      <c r="AM509" s="384" t="s">
        <v>208</v>
      </c>
      <c r="AN509" s="110">
        <v>43962</v>
      </c>
      <c r="AO509" s="384" t="s">
        <v>63</v>
      </c>
      <c r="AP509" s="384" t="s">
        <v>56</v>
      </c>
      <c r="AQ509" s="32"/>
      <c r="AR509" s="381" t="s">
        <v>195</v>
      </c>
      <c r="AS509" s="350">
        <v>43965</v>
      </c>
      <c r="AT509" s="381" t="s">
        <v>56</v>
      </c>
      <c r="AU509" s="32"/>
      <c r="AV509" s="32"/>
      <c r="AW509" s="32"/>
      <c r="AX509" s="32"/>
      <c r="AY509" s="32"/>
      <c r="AZ509" s="32">
        <f t="shared" si="12"/>
        <v>5</v>
      </c>
    </row>
    <row r="510" spans="5:52" ht="19.95" customHeight="1">
      <c r="E510" s="32"/>
      <c r="F510" s="32"/>
      <c r="G510" s="32"/>
      <c r="H510" s="513" t="s">
        <v>1027</v>
      </c>
      <c r="I510" s="390" t="s">
        <v>2410</v>
      </c>
      <c r="J510" s="390" t="s">
        <v>3071</v>
      </c>
      <c r="K510" s="32"/>
      <c r="L510" s="32"/>
      <c r="M510" s="32"/>
      <c r="N510" s="438">
        <v>15249115</v>
      </c>
      <c r="O510" s="54" t="s">
        <v>3304</v>
      </c>
      <c r="P510" s="32"/>
      <c r="Q510" s="390" t="s">
        <v>1631</v>
      </c>
      <c r="R510" s="390" t="s">
        <v>1895</v>
      </c>
      <c r="S510" s="32"/>
      <c r="T510" s="32"/>
      <c r="U510" s="32"/>
      <c r="V510" s="32"/>
      <c r="W510" s="301" t="s">
        <v>29</v>
      </c>
      <c r="X510" s="32"/>
      <c r="Y510" s="32"/>
      <c r="Z510" s="32"/>
      <c r="AA510" s="32"/>
      <c r="AB510" s="32"/>
      <c r="AC510" s="76" t="s">
        <v>141</v>
      </c>
      <c r="AD510" s="32"/>
      <c r="AE510" s="332" t="s">
        <v>209</v>
      </c>
      <c r="AF510" s="142">
        <v>43965</v>
      </c>
      <c r="AG510" s="32"/>
      <c r="AH510" s="32"/>
      <c r="AI510" s="32"/>
      <c r="AJ510" s="32"/>
      <c r="AK510" s="32"/>
      <c r="AL510" s="32"/>
      <c r="AM510" s="384" t="s">
        <v>209</v>
      </c>
      <c r="AN510" s="110">
        <v>43966</v>
      </c>
      <c r="AO510" s="384" t="s">
        <v>56</v>
      </c>
      <c r="AP510" s="54" t="s">
        <v>56</v>
      </c>
      <c r="AQ510" s="32"/>
      <c r="AR510" s="381" t="s">
        <v>195</v>
      </c>
      <c r="AS510" s="350">
        <v>43965</v>
      </c>
      <c r="AT510" s="381" t="s">
        <v>56</v>
      </c>
      <c r="AU510" s="32"/>
      <c r="AV510" s="32"/>
      <c r="AW510" s="32"/>
      <c r="AX510" s="32"/>
      <c r="AY510" s="32"/>
      <c r="AZ510" s="32">
        <f t="shared" si="12"/>
        <v>5</v>
      </c>
    </row>
    <row r="511" spans="5:52" ht="19.95" customHeight="1">
      <c r="E511" s="32"/>
      <c r="F511" s="32"/>
      <c r="G511" s="32"/>
      <c r="H511" s="513" t="s">
        <v>1028</v>
      </c>
      <c r="I511" s="54" t="s">
        <v>2411</v>
      </c>
      <c r="J511" s="54" t="s">
        <v>3072</v>
      </c>
      <c r="K511" s="32"/>
      <c r="L511" s="32"/>
      <c r="M511" s="32"/>
      <c r="N511" s="68">
        <v>15249116</v>
      </c>
      <c r="O511" s="54" t="s">
        <v>3304</v>
      </c>
      <c r="P511" s="32"/>
      <c r="Q511" s="54" t="s">
        <v>1632</v>
      </c>
      <c r="R511" s="54" t="s">
        <v>1891</v>
      </c>
      <c r="S511" s="32"/>
      <c r="T511" s="32"/>
      <c r="U511" s="32"/>
      <c r="V511" s="32"/>
      <c r="W511" s="301" t="s">
        <v>29</v>
      </c>
      <c r="X511" s="32"/>
      <c r="Y511" s="32"/>
      <c r="Z511" s="32"/>
      <c r="AA511" s="32"/>
      <c r="AB511" s="32"/>
      <c r="AC511" s="76" t="s">
        <v>141</v>
      </c>
      <c r="AD511" s="32"/>
      <c r="AE511" s="332" t="s">
        <v>209</v>
      </c>
      <c r="AF511" s="142">
        <v>43955</v>
      </c>
      <c r="AG511" s="32"/>
      <c r="AH511" s="32"/>
      <c r="AI511" s="32"/>
      <c r="AJ511" s="32"/>
      <c r="AK511" s="32"/>
      <c r="AL511" s="32"/>
      <c r="AM511" s="384" t="s">
        <v>208</v>
      </c>
      <c r="AN511" s="110">
        <v>43962</v>
      </c>
      <c r="AO511" s="384" t="s">
        <v>63</v>
      </c>
      <c r="AP511" s="384" t="s">
        <v>56</v>
      </c>
      <c r="AQ511" s="32"/>
      <c r="AR511" s="381" t="s">
        <v>195</v>
      </c>
      <c r="AS511" s="350">
        <v>43965</v>
      </c>
      <c r="AT511" s="381" t="s">
        <v>56</v>
      </c>
      <c r="AU511" s="32"/>
      <c r="AV511" s="32"/>
      <c r="AW511" s="32"/>
      <c r="AX511" s="32"/>
      <c r="AY511" s="32"/>
      <c r="AZ511" s="32">
        <f t="shared" si="12"/>
        <v>5</v>
      </c>
    </row>
    <row r="512" spans="5:52" ht="19.95" customHeight="1">
      <c r="E512" s="32"/>
      <c r="F512" s="32"/>
      <c r="G512" s="32"/>
      <c r="H512" s="513" t="s">
        <v>1029</v>
      </c>
      <c r="I512" s="390" t="s">
        <v>2411</v>
      </c>
      <c r="J512" s="390" t="s">
        <v>3073</v>
      </c>
      <c r="K512" s="32"/>
      <c r="L512" s="32"/>
      <c r="M512" s="32"/>
      <c r="N512" s="438">
        <v>15249116</v>
      </c>
      <c r="O512" s="54" t="s">
        <v>3304</v>
      </c>
      <c r="P512" s="32"/>
      <c r="Q512" s="390" t="s">
        <v>1632</v>
      </c>
      <c r="R512" s="390" t="s">
        <v>1896</v>
      </c>
      <c r="S512" s="32"/>
      <c r="T512" s="32"/>
      <c r="U512" s="32"/>
      <c r="V512" s="32"/>
      <c r="W512" s="301" t="s">
        <v>29</v>
      </c>
      <c r="X512" s="32"/>
      <c r="Y512" s="32"/>
      <c r="Z512" s="32"/>
      <c r="AA512" s="32"/>
      <c r="AB512" s="32"/>
      <c r="AC512" s="76" t="s">
        <v>141</v>
      </c>
      <c r="AD512" s="32"/>
      <c r="AE512" s="332" t="s">
        <v>209</v>
      </c>
      <c r="AF512" s="142">
        <v>43955</v>
      </c>
      <c r="AG512" s="32"/>
      <c r="AH512" s="32"/>
      <c r="AI512" s="32"/>
      <c r="AJ512" s="32"/>
      <c r="AK512" s="32"/>
      <c r="AL512" s="32"/>
      <c r="AM512" s="384" t="s">
        <v>208</v>
      </c>
      <c r="AN512" s="110">
        <v>43962</v>
      </c>
      <c r="AO512" s="384" t="s">
        <v>63</v>
      </c>
      <c r="AP512" s="384" t="s">
        <v>56</v>
      </c>
      <c r="AQ512" s="32"/>
      <c r="AR512" s="381" t="s">
        <v>195</v>
      </c>
      <c r="AS512" s="350">
        <v>43965</v>
      </c>
      <c r="AT512" s="381" t="s">
        <v>56</v>
      </c>
      <c r="AU512" s="32"/>
      <c r="AV512" s="32"/>
      <c r="AW512" s="32"/>
      <c r="AX512" s="32"/>
      <c r="AY512" s="32"/>
      <c r="AZ512" s="32">
        <f t="shared" si="12"/>
        <v>5</v>
      </c>
    </row>
    <row r="513" spans="5:52" ht="19.95" customHeight="1">
      <c r="E513" s="32"/>
      <c r="F513" s="32"/>
      <c r="G513" s="32"/>
      <c r="H513" s="513" t="s">
        <v>1030</v>
      </c>
      <c r="I513" s="390" t="s">
        <v>2411</v>
      </c>
      <c r="J513" s="390" t="s">
        <v>3073</v>
      </c>
      <c r="K513" s="32"/>
      <c r="L513" s="32"/>
      <c r="M513" s="32"/>
      <c r="N513" s="438">
        <v>15249116</v>
      </c>
      <c r="O513" s="54" t="s">
        <v>3304</v>
      </c>
      <c r="P513" s="32"/>
      <c r="Q513" s="390" t="s">
        <v>1632</v>
      </c>
      <c r="R513" s="390" t="s">
        <v>1897</v>
      </c>
      <c r="S513" s="32"/>
      <c r="T513" s="32"/>
      <c r="U513" s="32"/>
      <c r="V513" s="32"/>
      <c r="W513" s="301" t="s">
        <v>29</v>
      </c>
      <c r="X513" s="32"/>
      <c r="Y513" s="32"/>
      <c r="Z513" s="32"/>
      <c r="AA513" s="32"/>
      <c r="AB513" s="32"/>
      <c r="AC513" s="76" t="s">
        <v>141</v>
      </c>
      <c r="AD513" s="32"/>
      <c r="AE513" s="332" t="s">
        <v>209</v>
      </c>
      <c r="AF513" s="142">
        <v>43965</v>
      </c>
      <c r="AG513" s="32"/>
      <c r="AH513" s="32"/>
      <c r="AI513" s="32"/>
      <c r="AJ513" s="32"/>
      <c r="AK513" s="32"/>
      <c r="AL513" s="32"/>
      <c r="AM513" s="384" t="s">
        <v>209</v>
      </c>
      <c r="AN513" s="110">
        <v>43966</v>
      </c>
      <c r="AO513" s="384" t="s">
        <v>56</v>
      </c>
      <c r="AP513" s="54" t="s">
        <v>56</v>
      </c>
      <c r="AQ513" s="32"/>
      <c r="AR513" s="381" t="s">
        <v>195</v>
      </c>
      <c r="AS513" s="350">
        <v>43965</v>
      </c>
      <c r="AT513" s="381" t="s">
        <v>56</v>
      </c>
      <c r="AU513" s="32"/>
      <c r="AV513" s="32"/>
      <c r="AW513" s="32"/>
      <c r="AX513" s="32"/>
      <c r="AY513" s="32"/>
      <c r="AZ513" s="32">
        <f t="shared" si="12"/>
        <v>5</v>
      </c>
    </row>
    <row r="514" spans="5:52" ht="19.95" customHeight="1">
      <c r="E514" s="32"/>
      <c r="F514" s="32"/>
      <c r="G514" s="32"/>
      <c r="H514" s="513" t="s">
        <v>1031</v>
      </c>
      <c r="I514" s="54" t="s">
        <v>2412</v>
      </c>
      <c r="J514" s="54" t="s">
        <v>3074</v>
      </c>
      <c r="K514" s="32"/>
      <c r="L514" s="32"/>
      <c r="M514" s="32"/>
      <c r="N514" s="68">
        <v>15249117</v>
      </c>
      <c r="O514" s="54" t="s">
        <v>3304</v>
      </c>
      <c r="P514" s="32"/>
      <c r="Q514" s="54" t="s">
        <v>1633</v>
      </c>
      <c r="R514" s="54" t="s">
        <v>1898</v>
      </c>
      <c r="S514" s="32"/>
      <c r="T514" s="32"/>
      <c r="U514" s="32"/>
      <c r="V514" s="32"/>
      <c r="W514" s="301" t="s">
        <v>29</v>
      </c>
      <c r="X514" s="32"/>
      <c r="Y514" s="32"/>
      <c r="Z514" s="32"/>
      <c r="AA514" s="32"/>
      <c r="AB514" s="32"/>
      <c r="AC514" s="76" t="s">
        <v>141</v>
      </c>
      <c r="AD514" s="32"/>
      <c r="AE514" s="332" t="s">
        <v>209</v>
      </c>
      <c r="AF514" s="142">
        <v>43955</v>
      </c>
      <c r="AG514" s="32"/>
      <c r="AH514" s="32"/>
      <c r="AI514" s="32"/>
      <c r="AJ514" s="32"/>
      <c r="AK514" s="32"/>
      <c r="AL514" s="32"/>
      <c r="AM514" s="384" t="s">
        <v>208</v>
      </c>
      <c r="AN514" s="110">
        <v>43962</v>
      </c>
      <c r="AO514" s="384" t="s">
        <v>63</v>
      </c>
      <c r="AP514" s="384" t="s">
        <v>56</v>
      </c>
      <c r="AQ514" s="32"/>
      <c r="AR514" s="381" t="s">
        <v>195</v>
      </c>
      <c r="AS514" s="350">
        <v>43965</v>
      </c>
      <c r="AT514" s="381" t="s">
        <v>56</v>
      </c>
      <c r="AU514" s="32"/>
      <c r="AV514" s="32"/>
      <c r="AW514" s="32"/>
      <c r="AX514" s="32"/>
      <c r="AY514" s="32"/>
      <c r="AZ514" s="32">
        <f t="shared" si="12"/>
        <v>5</v>
      </c>
    </row>
    <row r="515" spans="5:52" ht="19.95" customHeight="1">
      <c r="E515" s="32"/>
      <c r="F515" s="32"/>
      <c r="G515" s="32"/>
      <c r="H515" s="513" t="s">
        <v>1032</v>
      </c>
      <c r="I515" s="54" t="s">
        <v>2412</v>
      </c>
      <c r="J515" s="54" t="s">
        <v>3075</v>
      </c>
      <c r="K515" s="32"/>
      <c r="L515" s="32"/>
      <c r="M515" s="32"/>
      <c r="N515" s="68">
        <v>15249117</v>
      </c>
      <c r="O515" s="54" t="s">
        <v>3304</v>
      </c>
      <c r="P515" s="32"/>
      <c r="Q515" s="54" t="s">
        <v>1633</v>
      </c>
      <c r="R515" s="54" t="s">
        <v>1899</v>
      </c>
      <c r="S515" s="32"/>
      <c r="T515" s="32"/>
      <c r="U515" s="32"/>
      <c r="V515" s="32"/>
      <c r="W515" s="301" t="s">
        <v>29</v>
      </c>
      <c r="X515" s="32"/>
      <c r="Y515" s="32"/>
      <c r="Z515" s="32"/>
      <c r="AA515" s="32"/>
      <c r="AB515" s="32"/>
      <c r="AC515" s="76" t="s">
        <v>141</v>
      </c>
      <c r="AD515" s="32"/>
      <c r="AE515" s="332" t="s">
        <v>209</v>
      </c>
      <c r="AF515" s="110">
        <v>43959</v>
      </c>
      <c r="AG515" s="32"/>
      <c r="AH515" s="32"/>
      <c r="AI515" s="32"/>
      <c r="AJ515" s="32"/>
      <c r="AK515" s="32"/>
      <c r="AL515" s="32"/>
      <c r="AM515" s="384" t="s">
        <v>208</v>
      </c>
      <c r="AN515" s="110">
        <v>43962</v>
      </c>
      <c r="AO515" s="384" t="s">
        <v>63</v>
      </c>
      <c r="AP515" s="384" t="s">
        <v>56</v>
      </c>
      <c r="AQ515" s="32"/>
      <c r="AR515" s="381" t="s">
        <v>195</v>
      </c>
      <c r="AS515" s="350">
        <v>43965</v>
      </c>
      <c r="AT515" s="381" t="s">
        <v>56</v>
      </c>
      <c r="AU515" s="32"/>
      <c r="AV515" s="32"/>
      <c r="AW515" s="32"/>
      <c r="AX515" s="32"/>
      <c r="AY515" s="32"/>
      <c r="AZ515" s="32">
        <f t="shared" si="12"/>
        <v>5</v>
      </c>
    </row>
    <row r="516" spans="5:52" ht="19.95" customHeight="1">
      <c r="E516" s="32"/>
      <c r="F516" s="32"/>
      <c r="G516" s="32"/>
      <c r="H516" s="513" t="s">
        <v>1033</v>
      </c>
      <c r="I516" s="54" t="s">
        <v>2412</v>
      </c>
      <c r="J516" s="54" t="s">
        <v>3076</v>
      </c>
      <c r="K516" s="32"/>
      <c r="L516" s="32"/>
      <c r="M516" s="32"/>
      <c r="N516" s="100">
        <v>15249117</v>
      </c>
      <c r="O516" s="54" t="s">
        <v>3304</v>
      </c>
      <c r="P516" s="32"/>
      <c r="Q516" s="54" t="s">
        <v>1633</v>
      </c>
      <c r="R516" s="54" t="s">
        <v>1900</v>
      </c>
      <c r="S516" s="32"/>
      <c r="T516" s="32"/>
      <c r="U516" s="32"/>
      <c r="V516" s="32"/>
      <c r="W516" s="301" t="s">
        <v>29</v>
      </c>
      <c r="X516" s="32"/>
      <c r="Y516" s="32"/>
      <c r="Z516" s="32"/>
      <c r="AA516" s="32"/>
      <c r="AB516" s="32"/>
      <c r="AC516" s="76" t="s">
        <v>141</v>
      </c>
      <c r="AD516" s="32"/>
      <c r="AE516" s="332" t="s">
        <v>208</v>
      </c>
      <c r="AF516" s="142">
        <v>43956</v>
      </c>
      <c r="AG516" s="32"/>
      <c r="AH516" s="32"/>
      <c r="AI516" s="32"/>
      <c r="AJ516" s="32"/>
      <c r="AK516" s="32"/>
      <c r="AL516" s="32"/>
      <c r="AM516" s="54" t="s">
        <v>209</v>
      </c>
      <c r="AN516" s="142">
        <v>43964</v>
      </c>
      <c r="AO516" s="54" t="s">
        <v>63</v>
      </c>
      <c r="AP516" s="53" t="s">
        <v>56</v>
      </c>
      <c r="AQ516" s="53" t="s">
        <v>210</v>
      </c>
      <c r="AR516" s="381" t="s">
        <v>195</v>
      </c>
      <c r="AS516" s="350">
        <v>43965</v>
      </c>
      <c r="AT516" s="381" t="s">
        <v>56</v>
      </c>
      <c r="AU516" s="53"/>
      <c r="AV516" s="53"/>
      <c r="AW516" s="32"/>
      <c r="AX516" s="32"/>
      <c r="AY516" s="32"/>
      <c r="AZ516" s="32">
        <f t="shared" si="12"/>
        <v>5</v>
      </c>
    </row>
    <row r="517" spans="5:52" ht="19.95" customHeight="1">
      <c r="E517" s="32"/>
      <c r="F517" s="32"/>
      <c r="G517" s="32"/>
      <c r="H517" s="513" t="s">
        <v>1034</v>
      </c>
      <c r="I517" s="54" t="s">
        <v>2413</v>
      </c>
      <c r="J517" s="54" t="s">
        <v>3077</v>
      </c>
      <c r="K517" s="32"/>
      <c r="L517" s="32"/>
      <c r="M517" s="32"/>
      <c r="N517" s="548">
        <v>15249087</v>
      </c>
      <c r="O517" s="54" t="s">
        <v>3304</v>
      </c>
      <c r="P517" s="32"/>
      <c r="Q517" s="54" t="s">
        <v>1634</v>
      </c>
      <c r="R517" s="54" t="s">
        <v>1841</v>
      </c>
      <c r="S517" s="32"/>
      <c r="T517" s="32"/>
      <c r="U517" s="32"/>
      <c r="V517" s="32"/>
      <c r="W517" s="301" t="s">
        <v>29</v>
      </c>
      <c r="X517" s="32"/>
      <c r="Y517" s="32"/>
      <c r="Z517" s="32"/>
      <c r="AA517" s="32"/>
      <c r="AB517" s="32"/>
      <c r="AC517" s="76" t="s">
        <v>141</v>
      </c>
      <c r="AD517" s="32"/>
      <c r="AE517" s="332" t="s">
        <v>208</v>
      </c>
      <c r="AF517" s="142">
        <v>43956</v>
      </c>
      <c r="AG517" s="32"/>
      <c r="AH517" s="32"/>
      <c r="AI517" s="32"/>
      <c r="AJ517" s="32"/>
      <c r="AK517" s="32"/>
      <c r="AL517" s="32"/>
      <c r="AM517" s="54" t="s">
        <v>209</v>
      </c>
      <c r="AN517" s="142">
        <v>43964</v>
      </c>
      <c r="AO517" s="54" t="s">
        <v>63</v>
      </c>
      <c r="AP517" s="53" t="s">
        <v>56</v>
      </c>
      <c r="AQ517" s="53" t="s">
        <v>210</v>
      </c>
      <c r="AR517" s="32"/>
      <c r="AS517" s="32"/>
      <c r="AT517" s="32"/>
      <c r="AU517" s="32"/>
      <c r="AV517" s="32"/>
      <c r="AW517" s="32"/>
      <c r="AX517" s="32"/>
      <c r="AY517" s="32"/>
      <c r="AZ517" s="32">
        <f t="shared" si="12"/>
        <v>5</v>
      </c>
    </row>
    <row r="518" spans="5:52" ht="19.95" customHeight="1">
      <c r="E518" s="32"/>
      <c r="F518" s="32"/>
      <c r="G518" s="32"/>
      <c r="H518" s="513" t="s">
        <v>1035</v>
      </c>
      <c r="I518" s="54" t="s">
        <v>2414</v>
      </c>
      <c r="J518" s="54" t="s">
        <v>3078</v>
      </c>
      <c r="K518" s="32"/>
      <c r="L518" s="32"/>
      <c r="M518" s="32"/>
      <c r="N518" s="548">
        <v>15249088</v>
      </c>
      <c r="O518" s="54" t="s">
        <v>3304</v>
      </c>
      <c r="P518" s="32"/>
      <c r="Q518" s="54" t="s">
        <v>1635</v>
      </c>
      <c r="R518" s="54" t="s">
        <v>1841</v>
      </c>
      <c r="S518" s="32"/>
      <c r="T518" s="32"/>
      <c r="U518" s="32"/>
      <c r="V518" s="32"/>
      <c r="W518" s="301" t="s">
        <v>29</v>
      </c>
      <c r="X518" s="32"/>
      <c r="Y518" s="32"/>
      <c r="Z518" s="32"/>
      <c r="AA518" s="32"/>
      <c r="AB518" s="32"/>
      <c r="AC518" s="76" t="s">
        <v>141</v>
      </c>
      <c r="AD518" s="32"/>
      <c r="AE518" s="332" t="s">
        <v>208</v>
      </c>
      <c r="AF518" s="142">
        <v>43956</v>
      </c>
      <c r="AG518" s="32"/>
      <c r="AH518" s="32"/>
      <c r="AI518" s="32"/>
      <c r="AJ518" s="32"/>
      <c r="AK518" s="32"/>
      <c r="AL518" s="32"/>
      <c r="AM518" s="54" t="s">
        <v>209</v>
      </c>
      <c r="AN518" s="142">
        <v>43964</v>
      </c>
      <c r="AO518" s="54" t="s">
        <v>63</v>
      </c>
      <c r="AP518" s="53" t="s">
        <v>56</v>
      </c>
      <c r="AQ518" s="53" t="s">
        <v>210</v>
      </c>
      <c r="AR518" s="32"/>
      <c r="AS518" s="32"/>
      <c r="AT518" s="32"/>
      <c r="AU518" s="32"/>
      <c r="AV518" s="32"/>
      <c r="AW518" s="32"/>
      <c r="AX518" s="32"/>
      <c r="AY518" s="32"/>
      <c r="AZ518" s="32">
        <f t="shared" si="12"/>
        <v>5</v>
      </c>
    </row>
    <row r="519" spans="5:52" ht="19.95" customHeight="1">
      <c r="E519" s="32"/>
      <c r="F519" s="32"/>
      <c r="G519" s="32"/>
      <c r="H519" s="513" t="s">
        <v>1036</v>
      </c>
      <c r="I519" s="54" t="s">
        <v>2415</v>
      </c>
      <c r="J519" s="54" t="s">
        <v>3079</v>
      </c>
      <c r="K519" s="32"/>
      <c r="L519" s="32"/>
      <c r="M519" s="32"/>
      <c r="N519" s="548">
        <v>15249089</v>
      </c>
      <c r="O519" s="54" t="s">
        <v>3304</v>
      </c>
      <c r="P519" s="32"/>
      <c r="Q519" s="54" t="s">
        <v>1636</v>
      </c>
      <c r="R519" s="54" t="s">
        <v>1841</v>
      </c>
      <c r="S519" s="32"/>
      <c r="T519" s="32"/>
      <c r="U519" s="32"/>
      <c r="V519" s="32"/>
      <c r="W519" s="301" t="s">
        <v>29</v>
      </c>
      <c r="X519" s="32"/>
      <c r="Y519" s="32"/>
      <c r="Z519" s="32"/>
      <c r="AA519" s="32"/>
      <c r="AB519" s="32"/>
      <c r="AC519" s="76" t="s">
        <v>141</v>
      </c>
      <c r="AD519" s="32"/>
      <c r="AE519" s="332" t="s">
        <v>208</v>
      </c>
      <c r="AF519" s="142">
        <v>43956</v>
      </c>
      <c r="AG519" s="32"/>
      <c r="AH519" s="32"/>
      <c r="AI519" s="32"/>
      <c r="AJ519" s="32"/>
      <c r="AK519" s="32"/>
      <c r="AL519" s="32"/>
      <c r="AM519" s="54" t="s">
        <v>209</v>
      </c>
      <c r="AN519" s="142">
        <v>43964</v>
      </c>
      <c r="AO519" s="54" t="s">
        <v>63</v>
      </c>
      <c r="AP519" s="53" t="s">
        <v>56</v>
      </c>
      <c r="AQ519" s="53" t="s">
        <v>210</v>
      </c>
      <c r="AR519" s="32"/>
      <c r="AS519" s="32"/>
      <c r="AT519" s="32"/>
      <c r="AU519" s="32"/>
      <c r="AV519" s="32"/>
      <c r="AW519" s="32"/>
      <c r="AX519" s="32"/>
      <c r="AY519" s="32"/>
      <c r="AZ519" s="32">
        <f t="shared" si="12"/>
        <v>5</v>
      </c>
    </row>
    <row r="520" spans="5:52" ht="19.95" customHeight="1">
      <c r="E520" s="32"/>
      <c r="F520" s="32"/>
      <c r="G520" s="32"/>
      <c r="H520" s="513" t="s">
        <v>1037</v>
      </c>
      <c r="I520" s="54" t="s">
        <v>2416</v>
      </c>
      <c r="J520" s="383" t="s">
        <v>3080</v>
      </c>
      <c r="K520" s="32"/>
      <c r="L520" s="32"/>
      <c r="M520" s="32"/>
      <c r="N520" s="548">
        <v>15249090</v>
      </c>
      <c r="O520" s="54" t="s">
        <v>3304</v>
      </c>
      <c r="P520" s="32"/>
      <c r="Q520" s="54" t="s">
        <v>1637</v>
      </c>
      <c r="R520" s="54" t="s">
        <v>1841</v>
      </c>
      <c r="S520" s="32"/>
      <c r="T520" s="32"/>
      <c r="U520" s="32"/>
      <c r="V520" s="32"/>
      <c r="W520" s="301" t="s">
        <v>29</v>
      </c>
      <c r="X520" s="32"/>
      <c r="Y520" s="32"/>
      <c r="Z520" s="32"/>
      <c r="AA520" s="32"/>
      <c r="AB520" s="32"/>
      <c r="AC520" s="76" t="s">
        <v>141</v>
      </c>
      <c r="AD520" s="32"/>
      <c r="AE520" s="332" t="s">
        <v>208</v>
      </c>
      <c r="AF520" s="142">
        <v>43956</v>
      </c>
      <c r="AG520" s="32"/>
      <c r="AH520" s="32"/>
      <c r="AI520" s="32"/>
      <c r="AJ520" s="32"/>
      <c r="AK520" s="32"/>
      <c r="AL520" s="32"/>
      <c r="AM520" s="54" t="s">
        <v>209</v>
      </c>
      <c r="AN520" s="142">
        <v>43964</v>
      </c>
      <c r="AO520" s="54" t="s">
        <v>63</v>
      </c>
      <c r="AP520" s="53" t="s">
        <v>56</v>
      </c>
      <c r="AQ520" s="53" t="s">
        <v>210</v>
      </c>
      <c r="AR520" s="32"/>
      <c r="AS520" s="32"/>
      <c r="AT520" s="32"/>
      <c r="AU520" s="32"/>
      <c r="AV520" s="32"/>
      <c r="AW520" s="32"/>
      <c r="AX520" s="32"/>
      <c r="AY520" s="32"/>
      <c r="AZ520" s="32">
        <f t="shared" si="12"/>
        <v>5</v>
      </c>
    </row>
    <row r="521" spans="5:52" ht="19.95" customHeight="1">
      <c r="E521" s="32"/>
      <c r="F521" s="32"/>
      <c r="G521" s="32"/>
      <c r="H521" s="513" t="s">
        <v>1038</v>
      </c>
      <c r="I521" s="54" t="s">
        <v>2417</v>
      </c>
      <c r="J521" s="54" t="s">
        <v>3081</v>
      </c>
      <c r="K521" s="32"/>
      <c r="L521" s="32"/>
      <c r="M521" s="32"/>
      <c r="N521" s="548">
        <v>15249091</v>
      </c>
      <c r="O521" s="54" t="s">
        <v>3304</v>
      </c>
      <c r="P521" s="32"/>
      <c r="Q521" s="54" t="s">
        <v>1638</v>
      </c>
      <c r="R521" s="54" t="s">
        <v>1841</v>
      </c>
      <c r="S521" s="32"/>
      <c r="T521" s="32"/>
      <c r="U521" s="32"/>
      <c r="V521" s="32"/>
      <c r="W521" s="301" t="s">
        <v>29</v>
      </c>
      <c r="X521" s="32"/>
      <c r="Y521" s="32"/>
      <c r="Z521" s="32"/>
      <c r="AA521" s="32"/>
      <c r="AB521" s="32"/>
      <c r="AC521" s="76" t="s">
        <v>141</v>
      </c>
      <c r="AD521" s="32"/>
      <c r="AE521" s="332" t="s">
        <v>208</v>
      </c>
      <c r="AF521" s="142">
        <v>43956</v>
      </c>
      <c r="AG521" s="32"/>
      <c r="AH521" s="32"/>
      <c r="AI521" s="32"/>
      <c r="AJ521" s="32"/>
      <c r="AK521" s="32"/>
      <c r="AL521" s="32"/>
      <c r="AM521" s="54" t="s">
        <v>209</v>
      </c>
      <c r="AN521" s="142">
        <v>43964</v>
      </c>
      <c r="AO521" s="54" t="s">
        <v>63</v>
      </c>
      <c r="AP521" s="53" t="s">
        <v>56</v>
      </c>
      <c r="AQ521" s="53" t="s">
        <v>210</v>
      </c>
      <c r="AR521" s="32"/>
      <c r="AS521" s="32"/>
      <c r="AT521" s="32"/>
      <c r="AU521" s="32"/>
      <c r="AV521" s="32"/>
      <c r="AW521" s="32"/>
      <c r="AX521" s="32"/>
      <c r="AY521" s="32"/>
      <c r="AZ521" s="32">
        <f t="shared" si="12"/>
        <v>5</v>
      </c>
    </row>
    <row r="522" spans="5:52" ht="19.95" customHeight="1">
      <c r="E522" s="32"/>
      <c r="F522" s="32"/>
      <c r="G522" s="32"/>
      <c r="H522" s="513" t="s">
        <v>1039</v>
      </c>
      <c r="I522" s="54" t="s">
        <v>2418</v>
      </c>
      <c r="J522" s="54" t="s">
        <v>3082</v>
      </c>
      <c r="K522" s="32"/>
      <c r="L522" s="32"/>
      <c r="M522" s="32"/>
      <c r="N522" s="548">
        <v>15249092</v>
      </c>
      <c r="O522" s="54" t="s">
        <v>3304</v>
      </c>
      <c r="P522" s="32"/>
      <c r="Q522" s="54" t="s">
        <v>1639</v>
      </c>
      <c r="R522" s="54" t="s">
        <v>1841</v>
      </c>
      <c r="S522" s="32"/>
      <c r="T522" s="32"/>
      <c r="U522" s="32"/>
      <c r="V522" s="32"/>
      <c r="W522" s="301" t="s">
        <v>29</v>
      </c>
      <c r="X522" s="32"/>
      <c r="Y522" s="32"/>
      <c r="Z522" s="32"/>
      <c r="AA522" s="32"/>
      <c r="AB522" s="32"/>
      <c r="AC522" s="76" t="s">
        <v>141</v>
      </c>
      <c r="AD522" s="32"/>
      <c r="AE522" s="332" t="s">
        <v>208</v>
      </c>
      <c r="AF522" s="142">
        <v>43956</v>
      </c>
      <c r="AG522" s="32"/>
      <c r="AH522" s="32"/>
      <c r="AI522" s="32"/>
      <c r="AJ522" s="32"/>
      <c r="AK522" s="32"/>
      <c r="AL522" s="32"/>
      <c r="AM522" s="54" t="s">
        <v>209</v>
      </c>
      <c r="AN522" s="142">
        <v>43964</v>
      </c>
      <c r="AO522" s="54" t="s">
        <v>63</v>
      </c>
      <c r="AP522" s="53" t="s">
        <v>56</v>
      </c>
      <c r="AQ522" s="53" t="s">
        <v>210</v>
      </c>
      <c r="AR522" s="32"/>
      <c r="AS522" s="32"/>
      <c r="AT522" s="32"/>
      <c r="AU522" s="32"/>
      <c r="AV522" s="32"/>
      <c r="AW522" s="32"/>
      <c r="AX522" s="32"/>
      <c r="AY522" s="32"/>
      <c r="AZ522" s="32">
        <f t="shared" si="12"/>
        <v>5</v>
      </c>
    </row>
    <row r="523" spans="5:52" ht="19.95" customHeight="1">
      <c r="E523" s="32"/>
      <c r="F523" s="32"/>
      <c r="G523" s="32"/>
      <c r="H523" s="513" t="s">
        <v>1040</v>
      </c>
      <c r="I523" s="54" t="s">
        <v>2419</v>
      </c>
      <c r="J523" s="54" t="s">
        <v>3083</v>
      </c>
      <c r="K523" s="32"/>
      <c r="L523" s="32"/>
      <c r="M523" s="32"/>
      <c r="N523" s="333">
        <v>15249093</v>
      </c>
      <c r="O523" s="54" t="s">
        <v>3304</v>
      </c>
      <c r="P523" s="32"/>
      <c r="Q523" s="54" t="s">
        <v>1640</v>
      </c>
      <c r="R523" s="54" t="s">
        <v>1841</v>
      </c>
      <c r="S523" s="32"/>
      <c r="T523" s="32"/>
      <c r="U523" s="32"/>
      <c r="V523" s="32"/>
      <c r="W523" s="301" t="s">
        <v>29</v>
      </c>
      <c r="X523" s="32"/>
      <c r="Y523" s="32"/>
      <c r="Z523" s="32"/>
      <c r="AA523" s="32"/>
      <c r="AB523" s="32"/>
      <c r="AC523" s="76" t="s">
        <v>141</v>
      </c>
      <c r="AD523" s="32"/>
      <c r="AE523" s="332" t="s">
        <v>208</v>
      </c>
      <c r="AF523" s="142">
        <v>43956</v>
      </c>
      <c r="AG523" s="32"/>
      <c r="AH523" s="32"/>
      <c r="AI523" s="32"/>
      <c r="AJ523" s="32"/>
      <c r="AK523" s="32"/>
      <c r="AL523" s="32"/>
      <c r="AM523" s="54" t="s">
        <v>208</v>
      </c>
      <c r="AN523" s="142">
        <v>43964</v>
      </c>
      <c r="AO523" s="54" t="s">
        <v>63</v>
      </c>
      <c r="AP523" s="53" t="s">
        <v>56</v>
      </c>
      <c r="AQ523" s="53" t="s">
        <v>278</v>
      </c>
      <c r="AR523" s="53"/>
      <c r="AS523" s="53"/>
      <c r="AT523" s="53"/>
      <c r="AU523" s="53"/>
      <c r="AV523" s="53"/>
      <c r="AW523" s="32"/>
      <c r="AX523" s="32"/>
      <c r="AY523" s="32"/>
      <c r="AZ523" s="32">
        <f t="shared" si="12"/>
        <v>5</v>
      </c>
    </row>
    <row r="524" spans="5:52" ht="19.95" customHeight="1">
      <c r="E524" s="32"/>
      <c r="F524" s="32"/>
      <c r="G524" s="32"/>
      <c r="H524" s="513" t="s">
        <v>1041</v>
      </c>
      <c r="I524" s="383" t="s">
        <v>2420</v>
      </c>
      <c r="J524" s="383" t="s">
        <v>3084</v>
      </c>
      <c r="K524" s="32"/>
      <c r="L524" s="32"/>
      <c r="M524" s="32"/>
      <c r="N524" s="548">
        <v>15249094</v>
      </c>
      <c r="O524" s="54" t="s">
        <v>3304</v>
      </c>
      <c r="P524" s="32"/>
      <c r="Q524" s="383" t="s">
        <v>1641</v>
      </c>
      <c r="R524" s="383" t="s">
        <v>1901</v>
      </c>
      <c r="S524" s="32"/>
      <c r="T524" s="32"/>
      <c r="U524" s="32"/>
      <c r="V524" s="32"/>
      <c r="W524" s="301" t="s">
        <v>29</v>
      </c>
      <c r="X524" s="32"/>
      <c r="Y524" s="32"/>
      <c r="Z524" s="32"/>
      <c r="AA524" s="32"/>
      <c r="AB524" s="32"/>
      <c r="AC524" s="76" t="s">
        <v>141</v>
      </c>
      <c r="AD524" s="32"/>
      <c r="AE524" s="347" t="s">
        <v>208</v>
      </c>
      <c r="AF524" s="348">
        <v>43956</v>
      </c>
      <c r="AG524" s="32"/>
      <c r="AH524" s="32"/>
      <c r="AI524" s="32"/>
      <c r="AJ524" s="32"/>
      <c r="AK524" s="32"/>
      <c r="AL524" s="32"/>
      <c r="AM524" s="383" t="s">
        <v>209</v>
      </c>
      <c r="AN524" s="142">
        <v>43964</v>
      </c>
      <c r="AO524" s="383" t="s">
        <v>63</v>
      </c>
      <c r="AP524" s="180" t="s">
        <v>56</v>
      </c>
      <c r="AQ524" s="180"/>
      <c r="AR524" s="180"/>
      <c r="AS524" s="180"/>
      <c r="AT524" s="180"/>
      <c r="AU524" s="180"/>
      <c r="AV524" s="180"/>
      <c r="AW524" s="32"/>
      <c r="AX524" s="32"/>
      <c r="AY524" s="32"/>
      <c r="AZ524" s="32">
        <f t="shared" si="12"/>
        <v>5</v>
      </c>
    </row>
    <row r="525" spans="5:52" ht="19.95" customHeight="1">
      <c r="E525" s="32"/>
      <c r="F525" s="32"/>
      <c r="G525" s="32"/>
      <c r="H525" s="513" t="s">
        <v>1042</v>
      </c>
      <c r="I525" s="54" t="s">
        <v>2421</v>
      </c>
      <c r="J525" s="54" t="s">
        <v>3085</v>
      </c>
      <c r="K525" s="32"/>
      <c r="L525" s="32"/>
      <c r="M525" s="32"/>
      <c r="N525">
        <v>15249095</v>
      </c>
      <c r="O525" s="54" t="s">
        <v>3304</v>
      </c>
      <c r="P525" s="32"/>
      <c r="Q525" s="54" t="s">
        <v>1642</v>
      </c>
      <c r="R525" s="54" t="s">
        <v>1856</v>
      </c>
      <c r="S525" s="32"/>
      <c r="T525" s="32"/>
      <c r="U525" s="32"/>
      <c r="V525" s="32"/>
      <c r="W525" s="301" t="s">
        <v>29</v>
      </c>
      <c r="X525" s="32"/>
      <c r="Y525" s="32"/>
      <c r="Z525" s="32"/>
      <c r="AA525" s="32"/>
      <c r="AB525" s="32"/>
      <c r="AC525" s="76" t="s">
        <v>141</v>
      </c>
      <c r="AD525" s="32"/>
      <c r="AE525" s="332" t="s">
        <v>208</v>
      </c>
      <c r="AF525" s="142">
        <v>43956</v>
      </c>
      <c r="AG525" s="32"/>
      <c r="AH525" s="32"/>
      <c r="AI525" s="32"/>
      <c r="AJ525" s="32"/>
      <c r="AK525" s="32"/>
      <c r="AL525" s="32"/>
      <c r="AM525" s="54" t="s">
        <v>209</v>
      </c>
      <c r="AN525" s="142">
        <v>43964</v>
      </c>
      <c r="AO525" s="54" t="s">
        <v>63</v>
      </c>
      <c r="AP525" s="53" t="s">
        <v>56</v>
      </c>
      <c r="AQ525" s="32" t="s">
        <v>210</v>
      </c>
      <c r="AR525" s="32"/>
      <c r="AS525" s="32"/>
      <c r="AT525" s="32"/>
      <c r="AU525" s="32"/>
      <c r="AV525" s="32"/>
      <c r="AW525" s="32"/>
      <c r="AX525" s="32"/>
      <c r="AY525" s="32"/>
      <c r="AZ525" s="32">
        <f t="shared" si="12"/>
        <v>5</v>
      </c>
    </row>
    <row r="526" spans="5:52" ht="19.95" customHeight="1">
      <c r="E526" s="32"/>
      <c r="F526" s="32"/>
      <c r="G526" s="32"/>
      <c r="H526" s="513" t="s">
        <v>1043</v>
      </c>
      <c r="I526" s="383" t="s">
        <v>2422</v>
      </c>
      <c r="J526" s="383" t="s">
        <v>3086</v>
      </c>
      <c r="K526" s="32"/>
      <c r="L526" s="32"/>
      <c r="M526" s="32"/>
      <c r="N526" s="548">
        <v>15249096</v>
      </c>
      <c r="O526" s="54" t="s">
        <v>3304</v>
      </c>
      <c r="P526" s="32"/>
      <c r="Q526" s="383" t="s">
        <v>1643</v>
      </c>
      <c r="R526" s="383" t="s">
        <v>1841</v>
      </c>
      <c r="S526" s="32"/>
      <c r="T526" s="32"/>
      <c r="U526" s="32"/>
      <c r="V526" s="32"/>
      <c r="W526" s="301" t="s">
        <v>29</v>
      </c>
      <c r="X526" s="32"/>
      <c r="Y526" s="32"/>
      <c r="Z526" s="32"/>
      <c r="AA526" s="32"/>
      <c r="AB526" s="32"/>
      <c r="AC526" s="76" t="s">
        <v>141</v>
      </c>
      <c r="AD526" s="32"/>
      <c r="AE526" s="347" t="s">
        <v>208</v>
      </c>
      <c r="AF526" s="348">
        <v>43956</v>
      </c>
      <c r="AG526" s="32"/>
      <c r="AH526" s="32"/>
      <c r="AI526" s="32"/>
      <c r="AJ526" s="32"/>
      <c r="AK526" s="32"/>
      <c r="AL526" s="32"/>
      <c r="AM526" s="383" t="s">
        <v>209</v>
      </c>
      <c r="AN526" s="142">
        <v>43964</v>
      </c>
      <c r="AO526" s="383" t="s">
        <v>63</v>
      </c>
      <c r="AP526" s="180" t="s">
        <v>59</v>
      </c>
      <c r="AQ526" s="180" t="s">
        <v>279</v>
      </c>
      <c r="AR526" s="180"/>
      <c r="AS526" s="180"/>
      <c r="AT526" s="180"/>
      <c r="AU526" s="180"/>
      <c r="AV526" s="180"/>
      <c r="AW526" s="32"/>
      <c r="AX526" s="32"/>
      <c r="AY526" s="32"/>
      <c r="AZ526" s="32">
        <f t="shared" si="12"/>
        <v>5</v>
      </c>
    </row>
    <row r="527" spans="5:52" ht="19.95" customHeight="1">
      <c r="E527" s="32"/>
      <c r="F527" s="32"/>
      <c r="G527" s="32"/>
      <c r="H527" s="513" t="s">
        <v>1044</v>
      </c>
      <c r="I527" s="383" t="s">
        <v>2423</v>
      </c>
      <c r="J527" s="383" t="s">
        <v>3087</v>
      </c>
      <c r="K527" s="32"/>
      <c r="L527" s="32"/>
      <c r="M527" s="32"/>
      <c r="N527" s="548">
        <v>15249096</v>
      </c>
      <c r="O527" s="54" t="s">
        <v>3304</v>
      </c>
      <c r="P527" s="32"/>
      <c r="Q527" s="383" t="s">
        <v>1643</v>
      </c>
      <c r="R527" s="383" t="s">
        <v>1841</v>
      </c>
      <c r="S527" s="32"/>
      <c r="T527" s="32"/>
      <c r="U527" s="32"/>
      <c r="V527" s="32"/>
      <c r="W527" s="301" t="s">
        <v>29</v>
      </c>
      <c r="X527" s="32"/>
      <c r="Y527" s="32"/>
      <c r="Z527" s="32"/>
      <c r="AA527" s="32"/>
      <c r="AB527" s="32"/>
      <c r="AC527" s="76" t="s">
        <v>141</v>
      </c>
      <c r="AD527" s="32"/>
      <c r="AE527" s="347" t="s">
        <v>208</v>
      </c>
      <c r="AF527" s="348">
        <v>43956</v>
      </c>
      <c r="AG527" s="32"/>
      <c r="AH527" s="32"/>
      <c r="AI527" s="32"/>
      <c r="AJ527" s="32"/>
      <c r="AK527" s="32"/>
      <c r="AL527" s="32"/>
      <c r="AM527" s="383" t="s">
        <v>209</v>
      </c>
      <c r="AN527" s="142">
        <v>43964</v>
      </c>
      <c r="AO527" s="383" t="s">
        <v>63</v>
      </c>
      <c r="AP527" s="180" t="s">
        <v>59</v>
      </c>
      <c r="AQ527" s="180" t="s">
        <v>279</v>
      </c>
      <c r="AR527" s="180"/>
      <c r="AS527" s="180"/>
      <c r="AT527" s="180"/>
      <c r="AU527" s="180"/>
      <c r="AV527" s="180"/>
      <c r="AW527" s="32"/>
      <c r="AX527" s="32"/>
      <c r="AY527" s="32"/>
      <c r="AZ527" s="32">
        <f t="shared" si="12"/>
        <v>5</v>
      </c>
    </row>
    <row r="528" spans="5:52" ht="19.95" customHeight="1">
      <c r="E528" s="32"/>
      <c r="F528" s="32"/>
      <c r="G528" s="32"/>
      <c r="H528" s="513" t="s">
        <v>1045</v>
      </c>
      <c r="I528" s="382" t="s">
        <v>2424</v>
      </c>
      <c r="J528" s="382" t="s">
        <v>3088</v>
      </c>
      <c r="K528" s="32"/>
      <c r="L528" s="32"/>
      <c r="M528" s="32"/>
      <c r="N528" s="549">
        <v>15249097</v>
      </c>
      <c r="O528" s="54" t="s">
        <v>3304</v>
      </c>
      <c r="P528" s="32"/>
      <c r="Q528" s="382" t="s">
        <v>1644</v>
      </c>
      <c r="R528" s="382" t="s">
        <v>1862</v>
      </c>
      <c r="S528" s="32"/>
      <c r="T528" s="32"/>
      <c r="U528" s="32"/>
      <c r="V528" s="32"/>
      <c r="W528" s="301" t="s">
        <v>29</v>
      </c>
      <c r="X528" s="32"/>
      <c r="Y528" s="32"/>
      <c r="Z528" s="32"/>
      <c r="AA528" s="32"/>
      <c r="AB528" s="32"/>
      <c r="AC528" s="76" t="s">
        <v>141</v>
      </c>
      <c r="AD528" s="32"/>
      <c r="AE528" s="349" t="s">
        <v>208</v>
      </c>
      <c r="AF528" s="350">
        <v>43956</v>
      </c>
      <c r="AG528" s="32"/>
      <c r="AH528" s="32"/>
      <c r="AI528" s="32"/>
      <c r="AJ528" s="32"/>
      <c r="AK528" s="32"/>
      <c r="AL528" s="32"/>
      <c r="AM528" s="54" t="s">
        <v>209</v>
      </c>
      <c r="AN528" s="142">
        <v>43964</v>
      </c>
      <c r="AO528" s="54" t="s">
        <v>63</v>
      </c>
      <c r="AP528" s="53" t="s">
        <v>56</v>
      </c>
      <c r="AQ528" s="381" t="s">
        <v>210</v>
      </c>
      <c r="AR528" s="381"/>
      <c r="AS528" s="381"/>
      <c r="AT528" s="381"/>
      <c r="AU528" s="381"/>
      <c r="AV528" s="381"/>
      <c r="AW528" s="32"/>
      <c r="AX528" s="32"/>
      <c r="AY528" s="32"/>
      <c r="AZ528" s="32">
        <f t="shared" si="12"/>
        <v>5</v>
      </c>
    </row>
    <row r="529" spans="5:52" ht="19.95" customHeight="1">
      <c r="E529" s="32"/>
      <c r="F529" s="32"/>
      <c r="G529" s="32"/>
      <c r="H529" s="513" t="s">
        <v>1046</v>
      </c>
      <c r="I529" s="382" t="s">
        <v>2425</v>
      </c>
      <c r="J529" s="382" t="s">
        <v>3089</v>
      </c>
      <c r="K529" s="32"/>
      <c r="L529" s="32"/>
      <c r="M529" s="32"/>
      <c r="N529" s="549">
        <v>15249097</v>
      </c>
      <c r="O529" s="54" t="s">
        <v>3304</v>
      </c>
      <c r="P529" s="32"/>
      <c r="Q529" s="382" t="s">
        <v>1644</v>
      </c>
      <c r="R529" s="382" t="s">
        <v>1862</v>
      </c>
      <c r="S529" s="32"/>
      <c r="T529" s="32"/>
      <c r="U529" s="32"/>
      <c r="V529" s="32"/>
      <c r="W529" s="301" t="s">
        <v>29</v>
      </c>
      <c r="X529" s="32"/>
      <c r="Y529" s="32"/>
      <c r="Z529" s="32"/>
      <c r="AA529" s="32"/>
      <c r="AB529" s="32"/>
      <c r="AC529" s="76" t="s">
        <v>141</v>
      </c>
      <c r="AD529" s="32"/>
      <c r="AE529" s="349" t="s">
        <v>208</v>
      </c>
      <c r="AF529" s="350">
        <v>43956</v>
      </c>
      <c r="AG529" s="32"/>
      <c r="AH529" s="32"/>
      <c r="AI529" s="32"/>
      <c r="AJ529" s="32"/>
      <c r="AK529" s="32"/>
      <c r="AL529" s="32"/>
      <c r="AM529" s="54" t="s">
        <v>209</v>
      </c>
      <c r="AN529" s="142">
        <v>43964</v>
      </c>
      <c r="AO529" s="54" t="s">
        <v>63</v>
      </c>
      <c r="AP529" s="53" t="s">
        <v>56</v>
      </c>
      <c r="AQ529" s="381" t="s">
        <v>210</v>
      </c>
      <c r="AR529" s="381"/>
      <c r="AS529" s="381"/>
      <c r="AT529" s="381"/>
      <c r="AU529" s="381"/>
      <c r="AV529" s="381"/>
      <c r="AW529" s="32"/>
      <c r="AX529" s="32"/>
      <c r="AY529" s="32"/>
      <c r="AZ529" s="32">
        <f t="shared" ref="AZ529:AZ592" si="13">MONTH(AF529)</f>
        <v>5</v>
      </c>
    </row>
    <row r="530" spans="5:52" ht="19.95" customHeight="1">
      <c r="E530" s="32"/>
      <c r="F530" s="32"/>
      <c r="G530" s="32"/>
      <c r="H530" s="513" t="s">
        <v>1047</v>
      </c>
      <c r="I530" s="382" t="s">
        <v>2426</v>
      </c>
      <c r="J530" s="382" t="s">
        <v>3090</v>
      </c>
      <c r="K530" s="32"/>
      <c r="L530" s="32"/>
      <c r="M530" s="32"/>
      <c r="N530" s="549">
        <v>15249097</v>
      </c>
      <c r="O530" s="54" t="s">
        <v>3304</v>
      </c>
      <c r="P530" s="32"/>
      <c r="Q530" s="382" t="s">
        <v>1644</v>
      </c>
      <c r="R530" s="382" t="s">
        <v>1862</v>
      </c>
      <c r="S530" s="32"/>
      <c r="T530" s="32"/>
      <c r="U530" s="32"/>
      <c r="V530" s="32"/>
      <c r="W530" s="301" t="s">
        <v>29</v>
      </c>
      <c r="X530" s="32"/>
      <c r="Y530" s="32"/>
      <c r="Z530" s="32"/>
      <c r="AA530" s="32"/>
      <c r="AB530" s="32"/>
      <c r="AC530" s="76" t="s">
        <v>141</v>
      </c>
      <c r="AD530" s="32"/>
      <c r="AE530" s="349" t="s">
        <v>208</v>
      </c>
      <c r="AF530" s="350">
        <v>43956</v>
      </c>
      <c r="AG530" s="32"/>
      <c r="AH530" s="32"/>
      <c r="AI530" s="32"/>
      <c r="AJ530" s="32"/>
      <c r="AK530" s="32"/>
      <c r="AL530" s="32"/>
      <c r="AM530" s="54" t="s">
        <v>209</v>
      </c>
      <c r="AN530" s="142">
        <v>43964</v>
      </c>
      <c r="AO530" s="54" t="s">
        <v>63</v>
      </c>
      <c r="AP530" s="53" t="s">
        <v>56</v>
      </c>
      <c r="AQ530" s="381" t="s">
        <v>210</v>
      </c>
      <c r="AR530" s="381"/>
      <c r="AS530" s="381"/>
      <c r="AT530" s="381"/>
      <c r="AU530" s="381"/>
      <c r="AV530" s="381"/>
      <c r="AW530" s="32"/>
      <c r="AX530" s="32"/>
      <c r="AY530" s="32"/>
      <c r="AZ530" s="32">
        <f t="shared" si="13"/>
        <v>5</v>
      </c>
    </row>
    <row r="531" spans="5:52" ht="19.95" customHeight="1">
      <c r="E531" s="32"/>
      <c r="F531" s="32"/>
      <c r="G531" s="32"/>
      <c r="H531" s="513" t="s">
        <v>1048</v>
      </c>
      <c r="I531" s="382" t="s">
        <v>2427</v>
      </c>
      <c r="J531" s="382" t="s">
        <v>3090</v>
      </c>
      <c r="K531" s="32"/>
      <c r="L531" s="32"/>
      <c r="M531" s="32"/>
      <c r="N531" s="549">
        <v>15249097</v>
      </c>
      <c r="O531" s="54" t="s">
        <v>3304</v>
      </c>
      <c r="P531" s="32"/>
      <c r="Q531" s="382" t="s">
        <v>1644</v>
      </c>
      <c r="R531" s="382" t="s">
        <v>1862</v>
      </c>
      <c r="S531" s="32"/>
      <c r="T531" s="32"/>
      <c r="U531" s="32"/>
      <c r="V531" s="32"/>
      <c r="W531" s="301" t="s">
        <v>29</v>
      </c>
      <c r="X531" s="32"/>
      <c r="Y531" s="32"/>
      <c r="Z531" s="32"/>
      <c r="AA531" s="32"/>
      <c r="AB531" s="32"/>
      <c r="AC531" s="76" t="s">
        <v>141</v>
      </c>
      <c r="AD531" s="32"/>
      <c r="AE531" s="349" t="s">
        <v>208</v>
      </c>
      <c r="AF531" s="350">
        <v>43956</v>
      </c>
      <c r="AG531" s="32"/>
      <c r="AH531" s="32"/>
      <c r="AI531" s="32"/>
      <c r="AJ531" s="32"/>
      <c r="AK531" s="32"/>
      <c r="AL531" s="32"/>
      <c r="AM531" s="54" t="s">
        <v>209</v>
      </c>
      <c r="AN531" s="142">
        <v>43964</v>
      </c>
      <c r="AO531" s="54" t="s">
        <v>63</v>
      </c>
      <c r="AP531" s="53" t="s">
        <v>56</v>
      </c>
      <c r="AQ531" s="381" t="s">
        <v>210</v>
      </c>
      <c r="AR531" s="381"/>
      <c r="AS531" s="381"/>
      <c r="AT531" s="381"/>
      <c r="AU531" s="381"/>
      <c r="AV531" s="381"/>
      <c r="AW531" s="32"/>
      <c r="AX531" s="32"/>
      <c r="AY531" s="32"/>
      <c r="AZ531" s="32">
        <f t="shared" si="13"/>
        <v>5</v>
      </c>
    </row>
    <row r="532" spans="5:52" ht="19.95" customHeight="1">
      <c r="E532" s="32"/>
      <c r="F532" s="32"/>
      <c r="G532" s="32"/>
      <c r="H532" s="513" t="s">
        <v>1049</v>
      </c>
      <c r="I532" s="382" t="s">
        <v>2428</v>
      </c>
      <c r="J532" s="382" t="s">
        <v>3091</v>
      </c>
      <c r="K532" s="32"/>
      <c r="L532" s="32"/>
      <c r="M532" s="32"/>
      <c r="N532" s="549">
        <v>15249098</v>
      </c>
      <c r="O532" s="54" t="s">
        <v>3304</v>
      </c>
      <c r="P532" s="32"/>
      <c r="Q532" s="382" t="s">
        <v>1645</v>
      </c>
      <c r="R532" s="382" t="s">
        <v>1862</v>
      </c>
      <c r="S532" s="32"/>
      <c r="T532" s="32"/>
      <c r="U532" s="32"/>
      <c r="V532" s="32"/>
      <c r="W532" s="301" t="s">
        <v>29</v>
      </c>
      <c r="X532" s="32"/>
      <c r="Y532" s="32"/>
      <c r="Z532" s="32"/>
      <c r="AA532" s="32"/>
      <c r="AB532" s="32"/>
      <c r="AC532" s="76" t="s">
        <v>141</v>
      </c>
      <c r="AD532" s="32"/>
      <c r="AE532" s="349" t="s">
        <v>208</v>
      </c>
      <c r="AF532" s="350">
        <v>43956</v>
      </c>
      <c r="AG532" s="32"/>
      <c r="AH532" s="32"/>
      <c r="AI532" s="32"/>
      <c r="AJ532" s="32"/>
      <c r="AK532" s="32"/>
      <c r="AL532" s="32"/>
      <c r="AM532" s="54" t="s">
        <v>209</v>
      </c>
      <c r="AN532" s="142">
        <v>43964</v>
      </c>
      <c r="AO532" s="54" t="s">
        <v>63</v>
      </c>
      <c r="AP532" s="53" t="s">
        <v>56</v>
      </c>
      <c r="AQ532" s="381" t="s">
        <v>210</v>
      </c>
      <c r="AR532" s="381"/>
      <c r="AS532" s="381"/>
      <c r="AT532" s="381"/>
      <c r="AU532" s="381"/>
      <c r="AV532" s="381"/>
      <c r="AW532" s="32"/>
      <c r="AX532" s="32"/>
      <c r="AY532" s="32"/>
      <c r="AZ532" s="32">
        <f t="shared" si="13"/>
        <v>5</v>
      </c>
    </row>
    <row r="533" spans="5:52" ht="19.95" customHeight="1">
      <c r="E533" s="32"/>
      <c r="F533" s="32"/>
      <c r="G533" s="32"/>
      <c r="H533" s="513" t="s">
        <v>1050</v>
      </c>
      <c r="I533" s="382" t="s">
        <v>2429</v>
      </c>
      <c r="J533" s="382" t="s">
        <v>3091</v>
      </c>
      <c r="K533" s="32"/>
      <c r="L533" s="32"/>
      <c r="M533" s="32"/>
      <c r="N533" s="549">
        <v>15249098</v>
      </c>
      <c r="O533" s="54" t="s">
        <v>3304</v>
      </c>
      <c r="P533" s="32"/>
      <c r="Q533" s="382" t="s">
        <v>1645</v>
      </c>
      <c r="R533" s="382" t="s">
        <v>1862</v>
      </c>
      <c r="S533" s="32"/>
      <c r="T533" s="32"/>
      <c r="U533" s="32"/>
      <c r="V533" s="32"/>
      <c r="W533" s="301" t="s">
        <v>29</v>
      </c>
      <c r="X533" s="32"/>
      <c r="Y533" s="32"/>
      <c r="Z533" s="32"/>
      <c r="AA533" s="32"/>
      <c r="AB533" s="32"/>
      <c r="AC533" s="76" t="s">
        <v>141</v>
      </c>
      <c r="AD533" s="32"/>
      <c r="AE533" s="349" t="s">
        <v>208</v>
      </c>
      <c r="AF533" s="350">
        <v>43956</v>
      </c>
      <c r="AG533" s="32"/>
      <c r="AH533" s="32"/>
      <c r="AI533" s="32"/>
      <c r="AJ533" s="32"/>
      <c r="AK533" s="32"/>
      <c r="AL533" s="32"/>
      <c r="AM533" s="54" t="s">
        <v>209</v>
      </c>
      <c r="AN533" s="142">
        <v>43964</v>
      </c>
      <c r="AO533" s="54" t="s">
        <v>63</v>
      </c>
      <c r="AP533" s="53" t="s">
        <v>56</v>
      </c>
      <c r="AQ533" s="381" t="s">
        <v>210</v>
      </c>
      <c r="AR533" s="381"/>
      <c r="AS533" s="381"/>
      <c r="AT533" s="381"/>
      <c r="AU533" s="381"/>
      <c r="AV533" s="381"/>
      <c r="AW533" s="32"/>
      <c r="AX533" s="32"/>
      <c r="AY533" s="32"/>
      <c r="AZ533" s="32">
        <f t="shared" si="13"/>
        <v>5</v>
      </c>
    </row>
    <row r="534" spans="5:52" ht="19.95" customHeight="1">
      <c r="E534" s="32"/>
      <c r="F534" s="32"/>
      <c r="G534" s="32"/>
      <c r="H534" s="513" t="s">
        <v>1051</v>
      </c>
      <c r="I534" s="382" t="s">
        <v>2430</v>
      </c>
      <c r="J534" s="382" t="s">
        <v>3091</v>
      </c>
      <c r="K534" s="32"/>
      <c r="L534" s="32"/>
      <c r="M534" s="32"/>
      <c r="N534" s="549">
        <v>15249098</v>
      </c>
      <c r="O534" s="54" t="s">
        <v>3304</v>
      </c>
      <c r="P534" s="32"/>
      <c r="Q534" s="382" t="s">
        <v>1645</v>
      </c>
      <c r="R534" s="382" t="s">
        <v>1862</v>
      </c>
      <c r="S534" s="32"/>
      <c r="T534" s="32"/>
      <c r="U534" s="32"/>
      <c r="V534" s="32"/>
      <c r="W534" s="301" t="s">
        <v>29</v>
      </c>
      <c r="X534" s="32"/>
      <c r="Y534" s="32"/>
      <c r="Z534" s="32"/>
      <c r="AA534" s="32"/>
      <c r="AB534" s="32"/>
      <c r="AC534" s="76" t="s">
        <v>141</v>
      </c>
      <c r="AD534" s="32"/>
      <c r="AE534" s="349" t="s">
        <v>208</v>
      </c>
      <c r="AF534" s="350">
        <v>43956</v>
      </c>
      <c r="AG534" s="32"/>
      <c r="AH534" s="32"/>
      <c r="AI534" s="32"/>
      <c r="AJ534" s="32"/>
      <c r="AK534" s="32"/>
      <c r="AL534" s="32"/>
      <c r="AM534" s="54" t="s">
        <v>209</v>
      </c>
      <c r="AN534" s="142">
        <v>43964</v>
      </c>
      <c r="AO534" s="54" t="s">
        <v>63</v>
      </c>
      <c r="AP534" s="53" t="s">
        <v>56</v>
      </c>
      <c r="AQ534" s="381" t="s">
        <v>210</v>
      </c>
      <c r="AR534" s="381"/>
      <c r="AS534" s="381"/>
      <c r="AT534" s="381"/>
      <c r="AU534" s="381"/>
      <c r="AV534" s="381"/>
      <c r="AW534" s="32"/>
      <c r="AX534" s="32"/>
      <c r="AY534" s="32"/>
      <c r="AZ534" s="32">
        <f t="shared" si="13"/>
        <v>5</v>
      </c>
    </row>
    <row r="535" spans="5:52" ht="19.95" customHeight="1">
      <c r="E535" s="32"/>
      <c r="F535" s="32"/>
      <c r="G535" s="32"/>
      <c r="H535" s="513" t="s">
        <v>1052</v>
      </c>
      <c r="I535" s="382" t="s">
        <v>2431</v>
      </c>
      <c r="J535" s="382" t="s">
        <v>3091</v>
      </c>
      <c r="K535" s="32"/>
      <c r="L535" s="32"/>
      <c r="M535" s="32"/>
      <c r="N535" s="549">
        <v>15249098</v>
      </c>
      <c r="O535" s="54" t="s">
        <v>3304</v>
      </c>
      <c r="P535" s="32"/>
      <c r="Q535" s="382" t="s">
        <v>1645</v>
      </c>
      <c r="R535" s="382" t="s">
        <v>1862</v>
      </c>
      <c r="S535" s="32"/>
      <c r="T535" s="32"/>
      <c r="U535" s="32"/>
      <c r="V535" s="32"/>
      <c r="W535" s="301" t="s">
        <v>29</v>
      </c>
      <c r="X535" s="32"/>
      <c r="Y535" s="32"/>
      <c r="Z535" s="32"/>
      <c r="AA535" s="32"/>
      <c r="AB535" s="32"/>
      <c r="AC535" s="76" t="s">
        <v>141</v>
      </c>
      <c r="AD535" s="32"/>
      <c r="AE535" s="349" t="s">
        <v>208</v>
      </c>
      <c r="AF535" s="350">
        <v>43956</v>
      </c>
      <c r="AG535" s="32"/>
      <c r="AH535" s="32"/>
      <c r="AI535" s="32"/>
      <c r="AJ535" s="32"/>
      <c r="AK535" s="32"/>
      <c r="AL535" s="32"/>
      <c r="AM535" s="54" t="s">
        <v>209</v>
      </c>
      <c r="AN535" s="142">
        <v>43964</v>
      </c>
      <c r="AO535" s="54" t="s">
        <v>63</v>
      </c>
      <c r="AP535" s="53" t="s">
        <v>56</v>
      </c>
      <c r="AQ535" s="381" t="s">
        <v>210</v>
      </c>
      <c r="AR535" s="381"/>
      <c r="AS535" s="381"/>
      <c r="AT535" s="381"/>
      <c r="AU535" s="381"/>
      <c r="AV535" s="381"/>
      <c r="AW535" s="32"/>
      <c r="AX535" s="32"/>
      <c r="AY535" s="32"/>
      <c r="AZ535" s="32">
        <f t="shared" si="13"/>
        <v>5</v>
      </c>
    </row>
    <row r="536" spans="5:52" ht="19.95" customHeight="1">
      <c r="E536" s="32"/>
      <c r="F536" s="32"/>
      <c r="G536" s="32"/>
      <c r="H536" s="513" t="s">
        <v>1053</v>
      </c>
      <c r="I536" s="383" t="s">
        <v>2432</v>
      </c>
      <c r="J536" s="383" t="s">
        <v>3092</v>
      </c>
      <c r="K536" s="32"/>
      <c r="L536" s="32"/>
      <c r="M536" s="32"/>
      <c r="N536" s="548">
        <v>15249099</v>
      </c>
      <c r="O536" s="54" t="s">
        <v>3304</v>
      </c>
      <c r="P536" s="32"/>
      <c r="Q536" s="383" t="s">
        <v>1646</v>
      </c>
      <c r="R536" s="383" t="s">
        <v>1902</v>
      </c>
      <c r="S536" s="32"/>
      <c r="T536" s="32"/>
      <c r="U536" s="32"/>
      <c r="V536" s="32"/>
      <c r="W536" s="301" t="s">
        <v>29</v>
      </c>
      <c r="X536" s="32"/>
      <c r="Y536" s="32"/>
      <c r="Z536" s="32"/>
      <c r="AA536" s="32"/>
      <c r="AB536" s="32"/>
      <c r="AC536" s="76" t="s">
        <v>141</v>
      </c>
      <c r="AD536" s="32"/>
      <c r="AE536" s="347" t="s">
        <v>208</v>
      </c>
      <c r="AF536" s="348">
        <v>43956</v>
      </c>
      <c r="AG536" s="32"/>
      <c r="AH536" s="32"/>
      <c r="AI536" s="32"/>
      <c r="AJ536" s="32"/>
      <c r="AK536" s="32"/>
      <c r="AL536" s="32"/>
      <c r="AM536" s="383" t="s">
        <v>209</v>
      </c>
      <c r="AN536" s="142">
        <v>43964</v>
      </c>
      <c r="AO536" s="54" t="s">
        <v>63</v>
      </c>
      <c r="AP536" s="53" t="s">
        <v>59</v>
      </c>
      <c r="AQ536" s="381" t="s">
        <v>280</v>
      </c>
      <c r="AR536" s="381" t="s">
        <v>195</v>
      </c>
      <c r="AS536" s="350">
        <v>43965</v>
      </c>
      <c r="AT536" s="381" t="s">
        <v>56</v>
      </c>
      <c r="AU536" s="180"/>
      <c r="AV536" s="180"/>
      <c r="AW536" s="32"/>
      <c r="AX536" s="32"/>
      <c r="AY536" s="32"/>
      <c r="AZ536" s="32">
        <f t="shared" si="13"/>
        <v>5</v>
      </c>
    </row>
    <row r="537" spans="5:52" ht="19.95" customHeight="1">
      <c r="E537" s="32"/>
      <c r="F537" s="32"/>
      <c r="G537" s="32"/>
      <c r="H537" s="513" t="s">
        <v>1054</v>
      </c>
      <c r="I537" s="383" t="s">
        <v>2433</v>
      </c>
      <c r="J537" s="383" t="s">
        <v>3093</v>
      </c>
      <c r="K537" s="32"/>
      <c r="L537" s="32"/>
      <c r="M537" s="32"/>
      <c r="N537" s="548">
        <v>15249100</v>
      </c>
      <c r="O537" s="54" t="s">
        <v>3304</v>
      </c>
      <c r="P537" s="32"/>
      <c r="Q537" s="383" t="s">
        <v>1647</v>
      </c>
      <c r="R537" s="383" t="s">
        <v>1903</v>
      </c>
      <c r="S537" s="32"/>
      <c r="T537" s="32"/>
      <c r="U537" s="32"/>
      <c r="V537" s="32"/>
      <c r="W537" s="301" t="s">
        <v>29</v>
      </c>
      <c r="X537" s="32"/>
      <c r="Y537" s="32"/>
      <c r="Z537" s="32"/>
      <c r="AA537" s="32"/>
      <c r="AB537" s="32"/>
      <c r="AC537" s="76" t="s">
        <v>141</v>
      </c>
      <c r="AD537" s="32"/>
      <c r="AE537" s="347" t="s">
        <v>208</v>
      </c>
      <c r="AF537" s="348">
        <v>43956</v>
      </c>
      <c r="AG537" s="32"/>
      <c r="AH537" s="32"/>
      <c r="AI537" s="32"/>
      <c r="AJ537" s="32"/>
      <c r="AK537" s="32"/>
      <c r="AL537" s="32"/>
      <c r="AM537" s="383" t="s">
        <v>209</v>
      </c>
      <c r="AN537" s="142">
        <v>43964</v>
      </c>
      <c r="AO537" s="383" t="s">
        <v>63</v>
      </c>
      <c r="AP537" s="180" t="s">
        <v>56</v>
      </c>
      <c r="AQ537" s="180" t="s">
        <v>281</v>
      </c>
      <c r="AR537" s="381" t="s">
        <v>195</v>
      </c>
      <c r="AS537" s="350">
        <v>43965</v>
      </c>
      <c r="AT537" s="381" t="s">
        <v>56</v>
      </c>
      <c r="AU537" s="180"/>
      <c r="AV537" s="180"/>
      <c r="AW537" s="32"/>
      <c r="AX537" s="32"/>
      <c r="AY537" s="32"/>
      <c r="AZ537" s="32">
        <f t="shared" si="13"/>
        <v>5</v>
      </c>
    </row>
    <row r="538" spans="5:52" ht="19.95" customHeight="1">
      <c r="E538" s="32"/>
      <c r="F538" s="32"/>
      <c r="G538" s="32"/>
      <c r="H538" s="513" t="s">
        <v>1055</v>
      </c>
      <c r="I538" s="383" t="s">
        <v>2433</v>
      </c>
      <c r="J538" s="383" t="s">
        <v>3094</v>
      </c>
      <c r="K538" s="32"/>
      <c r="L538" s="32"/>
      <c r="M538" s="32"/>
      <c r="N538" s="548">
        <v>15249100</v>
      </c>
      <c r="O538" s="54" t="s">
        <v>3304</v>
      </c>
      <c r="P538" s="32"/>
      <c r="Q538" s="383" t="s">
        <v>1647</v>
      </c>
      <c r="R538" s="383" t="s">
        <v>1904</v>
      </c>
      <c r="S538" s="32"/>
      <c r="T538" s="32"/>
      <c r="U538" s="32"/>
      <c r="V538" s="32"/>
      <c r="W538" s="301" t="s">
        <v>29</v>
      </c>
      <c r="X538" s="32"/>
      <c r="Y538" s="32"/>
      <c r="Z538" s="32"/>
      <c r="AA538" s="32"/>
      <c r="AB538" s="32"/>
      <c r="AC538" s="76" t="s">
        <v>141</v>
      </c>
      <c r="AD538" s="32"/>
      <c r="AE538" s="347" t="s">
        <v>208</v>
      </c>
      <c r="AF538" s="348">
        <v>43956</v>
      </c>
      <c r="AG538" s="32"/>
      <c r="AH538" s="32"/>
      <c r="AI538" s="32"/>
      <c r="AJ538" s="32"/>
      <c r="AK538" s="32"/>
      <c r="AL538" s="32"/>
      <c r="AM538" s="383" t="s">
        <v>209</v>
      </c>
      <c r="AN538" s="142">
        <v>43964</v>
      </c>
      <c r="AO538" s="383" t="s">
        <v>63</v>
      </c>
      <c r="AP538" s="180" t="s">
        <v>56</v>
      </c>
      <c r="AQ538" s="180" t="s">
        <v>281</v>
      </c>
      <c r="AR538" s="381" t="s">
        <v>195</v>
      </c>
      <c r="AS538" s="350">
        <v>43965</v>
      </c>
      <c r="AT538" s="381" t="s">
        <v>56</v>
      </c>
      <c r="AU538" s="180"/>
      <c r="AV538" s="180"/>
      <c r="AW538" s="32"/>
      <c r="AX538" s="32"/>
      <c r="AY538" s="32"/>
      <c r="AZ538" s="32">
        <f t="shared" si="13"/>
        <v>5</v>
      </c>
    </row>
    <row r="539" spans="5:52" ht="19.95" customHeight="1">
      <c r="E539" s="32"/>
      <c r="F539" s="32"/>
      <c r="G539" s="32"/>
      <c r="H539" s="513" t="s">
        <v>1056</v>
      </c>
      <c r="I539" s="383" t="s">
        <v>2434</v>
      </c>
      <c r="J539" s="383" t="s">
        <v>3093</v>
      </c>
      <c r="K539" s="32"/>
      <c r="L539" s="32"/>
      <c r="M539" s="32"/>
      <c r="N539" s="548">
        <v>15249100</v>
      </c>
      <c r="O539" s="54" t="s">
        <v>3304</v>
      </c>
      <c r="P539" s="32"/>
      <c r="Q539" s="383" t="s">
        <v>1647</v>
      </c>
      <c r="R539" s="383" t="s">
        <v>1903</v>
      </c>
      <c r="S539" s="32"/>
      <c r="T539" s="32"/>
      <c r="U539" s="32"/>
      <c r="V539" s="32"/>
      <c r="W539" s="301" t="s">
        <v>29</v>
      </c>
      <c r="X539" s="32"/>
      <c r="Y539" s="32"/>
      <c r="Z539" s="32"/>
      <c r="AA539" s="32"/>
      <c r="AB539" s="32"/>
      <c r="AC539" s="76" t="s">
        <v>141</v>
      </c>
      <c r="AD539" s="32"/>
      <c r="AE539" s="347" t="s">
        <v>208</v>
      </c>
      <c r="AF539" s="348">
        <v>43956</v>
      </c>
      <c r="AG539" s="32"/>
      <c r="AH539" s="32"/>
      <c r="AI539" s="32"/>
      <c r="AJ539" s="32"/>
      <c r="AK539" s="32"/>
      <c r="AL539" s="32"/>
      <c r="AM539" s="383" t="s">
        <v>209</v>
      </c>
      <c r="AN539" s="142">
        <v>43964</v>
      </c>
      <c r="AO539" s="383" t="s">
        <v>63</v>
      </c>
      <c r="AP539" s="180" t="s">
        <v>56</v>
      </c>
      <c r="AQ539" s="180" t="s">
        <v>281</v>
      </c>
      <c r="AR539" s="381" t="s">
        <v>195</v>
      </c>
      <c r="AS539" s="350">
        <v>43965</v>
      </c>
      <c r="AT539" s="381" t="s">
        <v>56</v>
      </c>
      <c r="AU539" s="180"/>
      <c r="AV539" s="180"/>
      <c r="AW539" s="32"/>
      <c r="AX539" s="32"/>
      <c r="AY539" s="32"/>
      <c r="AZ539" s="32">
        <f t="shared" si="13"/>
        <v>5</v>
      </c>
    </row>
    <row r="540" spans="5:52" ht="19.95" customHeight="1">
      <c r="E540" s="32"/>
      <c r="F540" s="32"/>
      <c r="G540" s="32"/>
      <c r="H540" s="513" t="s">
        <v>1057</v>
      </c>
      <c r="I540" s="383" t="s">
        <v>2434</v>
      </c>
      <c r="J540" s="383" t="s">
        <v>3094</v>
      </c>
      <c r="K540" s="32"/>
      <c r="L540" s="32"/>
      <c r="M540" s="32"/>
      <c r="N540" s="548">
        <v>15249100</v>
      </c>
      <c r="O540" s="54" t="s">
        <v>3304</v>
      </c>
      <c r="P540" s="32"/>
      <c r="Q540" s="383" t="s">
        <v>1647</v>
      </c>
      <c r="R540" s="383" t="s">
        <v>1904</v>
      </c>
      <c r="S540" s="32"/>
      <c r="T540" s="32"/>
      <c r="U540" s="32"/>
      <c r="V540" s="32"/>
      <c r="W540" s="301" t="s">
        <v>29</v>
      </c>
      <c r="X540" s="32"/>
      <c r="Y540" s="32"/>
      <c r="Z540" s="32"/>
      <c r="AA540" s="32"/>
      <c r="AB540" s="32"/>
      <c r="AC540" s="76" t="s">
        <v>141</v>
      </c>
      <c r="AD540" s="32"/>
      <c r="AE540" s="347" t="s">
        <v>208</v>
      </c>
      <c r="AF540" s="348">
        <v>43956</v>
      </c>
      <c r="AG540" s="32"/>
      <c r="AH540" s="32"/>
      <c r="AI540" s="32"/>
      <c r="AJ540" s="32"/>
      <c r="AK540" s="32"/>
      <c r="AL540" s="32"/>
      <c r="AM540" s="383" t="s">
        <v>209</v>
      </c>
      <c r="AN540" s="142">
        <v>43964</v>
      </c>
      <c r="AO540" s="383" t="s">
        <v>63</v>
      </c>
      <c r="AP540" s="180" t="s">
        <v>56</v>
      </c>
      <c r="AQ540" s="180" t="s">
        <v>281</v>
      </c>
      <c r="AR540" s="381" t="s">
        <v>195</v>
      </c>
      <c r="AS540" s="350">
        <v>43965</v>
      </c>
      <c r="AT540" s="381" t="s">
        <v>56</v>
      </c>
      <c r="AU540" s="180"/>
      <c r="AV540" s="180"/>
      <c r="AW540" s="32"/>
      <c r="AX540" s="32"/>
      <c r="AY540" s="32"/>
      <c r="AZ540" s="32">
        <f t="shared" si="13"/>
        <v>5</v>
      </c>
    </row>
    <row r="541" spans="5:52" ht="19.95" customHeight="1">
      <c r="E541" s="32"/>
      <c r="F541" s="32"/>
      <c r="G541" s="32"/>
      <c r="H541" s="513" t="s">
        <v>1058</v>
      </c>
      <c r="I541" s="383" t="s">
        <v>2435</v>
      </c>
      <c r="J541" s="383" t="s">
        <v>3095</v>
      </c>
      <c r="K541" s="32"/>
      <c r="L541" s="32"/>
      <c r="M541" s="32"/>
      <c r="N541" s="437">
        <v>15249286</v>
      </c>
      <c r="O541" s="54" t="s">
        <v>3304</v>
      </c>
      <c r="P541" s="32"/>
      <c r="Q541" s="383" t="s">
        <v>1648</v>
      </c>
      <c r="R541" s="383" t="s">
        <v>1905</v>
      </c>
      <c r="S541" s="32"/>
      <c r="T541" s="32"/>
      <c r="U541" s="32"/>
      <c r="V541" s="32"/>
      <c r="W541" s="301" t="s">
        <v>29</v>
      </c>
      <c r="X541" s="32"/>
      <c r="Y541" s="32"/>
      <c r="Z541" s="32"/>
      <c r="AA541" s="32"/>
      <c r="AB541" s="32"/>
      <c r="AC541" s="76" t="s">
        <v>141</v>
      </c>
      <c r="AD541" s="32"/>
      <c r="AE541" s="347" t="s">
        <v>208</v>
      </c>
      <c r="AF541" s="348">
        <v>43956</v>
      </c>
      <c r="AG541" s="32"/>
      <c r="AH541" s="32"/>
      <c r="AI541" s="32"/>
      <c r="AJ541" s="32"/>
      <c r="AK541" s="32"/>
      <c r="AL541" s="32"/>
      <c r="AM541" s="383" t="s">
        <v>209</v>
      </c>
      <c r="AN541" s="142">
        <v>43964</v>
      </c>
      <c r="AO541" s="383" t="s">
        <v>63</v>
      </c>
      <c r="AP541" s="180" t="s">
        <v>56</v>
      </c>
      <c r="AQ541" s="180"/>
      <c r="AR541" s="381" t="s">
        <v>195</v>
      </c>
      <c r="AS541" s="350">
        <v>43965</v>
      </c>
      <c r="AT541" s="381" t="s">
        <v>56</v>
      </c>
      <c r="AU541" s="180"/>
      <c r="AV541" s="180"/>
      <c r="AW541" s="32"/>
      <c r="AX541" s="32"/>
      <c r="AY541" s="32"/>
      <c r="AZ541" s="32">
        <f t="shared" si="13"/>
        <v>5</v>
      </c>
    </row>
    <row r="542" spans="5:52" ht="19.95" customHeight="1">
      <c r="E542" s="32"/>
      <c r="F542" s="32"/>
      <c r="G542" s="32"/>
      <c r="H542" s="513" t="s">
        <v>1059</v>
      </c>
      <c r="I542" s="382" t="s">
        <v>2436</v>
      </c>
      <c r="J542" s="382" t="s">
        <v>3096</v>
      </c>
      <c r="K542" s="32"/>
      <c r="L542" s="32"/>
      <c r="M542" s="32"/>
      <c r="N542" s="435">
        <v>15249287</v>
      </c>
      <c r="O542" s="54" t="s">
        <v>3304</v>
      </c>
      <c r="P542" s="32"/>
      <c r="Q542" s="382" t="s">
        <v>1649</v>
      </c>
      <c r="R542" s="382" t="s">
        <v>1905</v>
      </c>
      <c r="S542" s="32"/>
      <c r="T542" s="32"/>
      <c r="U542" s="32"/>
      <c r="V542" s="32"/>
      <c r="W542" s="301" t="s">
        <v>29</v>
      </c>
      <c r="X542" s="32"/>
      <c r="Y542" s="32"/>
      <c r="Z542" s="32"/>
      <c r="AA542" s="32"/>
      <c r="AB542" s="32"/>
      <c r="AC542" s="76" t="s">
        <v>141</v>
      </c>
      <c r="AD542" s="32"/>
      <c r="AE542" s="349" t="s">
        <v>208</v>
      </c>
      <c r="AF542" s="350">
        <v>43956</v>
      </c>
      <c r="AG542" s="32"/>
      <c r="AH542" s="32"/>
      <c r="AI542" s="32"/>
      <c r="AJ542" s="32"/>
      <c r="AK542" s="32"/>
      <c r="AL542" s="32"/>
      <c r="AM542" s="54" t="s">
        <v>209</v>
      </c>
      <c r="AN542" s="142">
        <v>43964</v>
      </c>
      <c r="AO542" s="54" t="s">
        <v>63</v>
      </c>
      <c r="AP542" s="53" t="s">
        <v>56</v>
      </c>
      <c r="AQ542" s="381" t="s">
        <v>282</v>
      </c>
      <c r="AR542" s="381" t="s">
        <v>195</v>
      </c>
      <c r="AS542" s="350">
        <v>43965</v>
      </c>
      <c r="AT542" s="381" t="s">
        <v>56</v>
      </c>
      <c r="AU542" s="381"/>
      <c r="AV542" s="381"/>
      <c r="AW542" s="32"/>
      <c r="AX542" s="32"/>
      <c r="AY542" s="32"/>
      <c r="AZ542" s="32">
        <f t="shared" si="13"/>
        <v>5</v>
      </c>
    </row>
    <row r="543" spans="5:52" ht="19.95" customHeight="1">
      <c r="E543" s="32"/>
      <c r="F543" s="32"/>
      <c r="G543" s="32"/>
      <c r="H543" s="513" t="s">
        <v>1060</v>
      </c>
      <c r="I543" s="382" t="s">
        <v>2437</v>
      </c>
      <c r="J543" s="382" t="s">
        <v>3096</v>
      </c>
      <c r="K543" s="32"/>
      <c r="L543" s="32"/>
      <c r="M543" s="32"/>
      <c r="N543" s="435">
        <v>15249287</v>
      </c>
      <c r="O543" s="54" t="s">
        <v>3304</v>
      </c>
      <c r="P543" s="32"/>
      <c r="Q543" s="382" t="s">
        <v>1649</v>
      </c>
      <c r="R543" s="382" t="s">
        <v>1905</v>
      </c>
      <c r="S543" s="32"/>
      <c r="T543" s="32"/>
      <c r="U543" s="32"/>
      <c r="V543" s="32"/>
      <c r="W543" s="301" t="s">
        <v>29</v>
      </c>
      <c r="X543" s="32"/>
      <c r="Y543" s="32"/>
      <c r="Z543" s="32"/>
      <c r="AA543" s="32"/>
      <c r="AB543" s="32"/>
      <c r="AC543" s="76" t="s">
        <v>141</v>
      </c>
      <c r="AD543" s="32"/>
      <c r="AE543" s="349" t="s">
        <v>208</v>
      </c>
      <c r="AF543" s="350">
        <v>43956</v>
      </c>
      <c r="AG543" s="32"/>
      <c r="AH543" s="32"/>
      <c r="AI543" s="32"/>
      <c r="AJ543" s="32"/>
      <c r="AK543" s="32"/>
      <c r="AL543" s="32"/>
      <c r="AM543" s="54" t="s">
        <v>209</v>
      </c>
      <c r="AN543" s="142">
        <v>43964</v>
      </c>
      <c r="AO543" s="54" t="s">
        <v>63</v>
      </c>
      <c r="AP543" s="53" t="s">
        <v>56</v>
      </c>
      <c r="AQ543" s="381" t="s">
        <v>282</v>
      </c>
      <c r="AR543" s="381"/>
      <c r="AS543" s="381"/>
      <c r="AT543" s="381"/>
      <c r="AU543" s="381"/>
      <c r="AV543" s="381"/>
      <c r="AW543" s="32"/>
      <c r="AX543" s="32"/>
      <c r="AY543" s="32"/>
      <c r="AZ543" s="32">
        <f t="shared" si="13"/>
        <v>5</v>
      </c>
    </row>
    <row r="544" spans="5:52" ht="19.95" customHeight="1">
      <c r="E544" s="32"/>
      <c r="F544" s="32"/>
      <c r="G544" s="32"/>
      <c r="H544" s="513" t="s">
        <v>1061</v>
      </c>
      <c r="I544" s="382" t="s">
        <v>2438</v>
      </c>
      <c r="J544" s="382" t="s">
        <v>3096</v>
      </c>
      <c r="K544" s="32"/>
      <c r="L544" s="32"/>
      <c r="M544" s="32"/>
      <c r="N544" s="435">
        <v>15249287</v>
      </c>
      <c r="O544" s="54" t="s">
        <v>3304</v>
      </c>
      <c r="P544" s="32"/>
      <c r="Q544" s="382" t="s">
        <v>1649</v>
      </c>
      <c r="R544" s="382" t="s">
        <v>1905</v>
      </c>
      <c r="S544" s="32"/>
      <c r="T544" s="32"/>
      <c r="U544" s="32"/>
      <c r="V544" s="32"/>
      <c r="W544" s="301" t="s">
        <v>29</v>
      </c>
      <c r="X544" s="32"/>
      <c r="Y544" s="32"/>
      <c r="Z544" s="32"/>
      <c r="AA544" s="32"/>
      <c r="AB544" s="32"/>
      <c r="AC544" s="76" t="s">
        <v>141</v>
      </c>
      <c r="AD544" s="32"/>
      <c r="AE544" s="349" t="s">
        <v>208</v>
      </c>
      <c r="AF544" s="350">
        <v>43956</v>
      </c>
      <c r="AG544" s="32"/>
      <c r="AH544" s="32"/>
      <c r="AI544" s="32"/>
      <c r="AJ544" s="32"/>
      <c r="AK544" s="32"/>
      <c r="AL544" s="32"/>
      <c r="AM544" s="54" t="s">
        <v>209</v>
      </c>
      <c r="AN544" s="142">
        <v>43964</v>
      </c>
      <c r="AO544" s="54" t="s">
        <v>63</v>
      </c>
      <c r="AP544" s="53" t="s">
        <v>56</v>
      </c>
      <c r="AQ544" s="381" t="s">
        <v>282</v>
      </c>
      <c r="AR544" s="381"/>
      <c r="AS544" s="381"/>
      <c r="AT544" s="381"/>
      <c r="AU544" s="381"/>
      <c r="AV544" s="381"/>
      <c r="AW544" s="32"/>
      <c r="AX544" s="32"/>
      <c r="AY544" s="32"/>
      <c r="AZ544" s="32">
        <f t="shared" si="13"/>
        <v>5</v>
      </c>
    </row>
    <row r="545" spans="5:52" ht="19.95" customHeight="1">
      <c r="E545" s="32"/>
      <c r="F545" s="32"/>
      <c r="G545" s="32"/>
      <c r="H545" s="513" t="s">
        <v>1062</v>
      </c>
      <c r="I545" s="382" t="s">
        <v>2439</v>
      </c>
      <c r="J545" s="382" t="s">
        <v>3096</v>
      </c>
      <c r="K545" s="32"/>
      <c r="L545" s="32"/>
      <c r="M545" s="32"/>
      <c r="N545" s="435">
        <v>15249287</v>
      </c>
      <c r="O545" s="54" t="s">
        <v>3304</v>
      </c>
      <c r="P545" s="32"/>
      <c r="Q545" s="382" t="s">
        <v>1649</v>
      </c>
      <c r="R545" s="382" t="s">
        <v>1905</v>
      </c>
      <c r="S545" s="32"/>
      <c r="T545" s="32"/>
      <c r="U545" s="32"/>
      <c r="V545" s="32"/>
      <c r="W545" s="301" t="s">
        <v>29</v>
      </c>
      <c r="X545" s="32"/>
      <c r="Y545" s="32"/>
      <c r="Z545" s="32"/>
      <c r="AA545" s="32"/>
      <c r="AB545" s="32"/>
      <c r="AC545" s="76" t="s">
        <v>141</v>
      </c>
      <c r="AD545" s="32"/>
      <c r="AE545" s="349" t="s">
        <v>208</v>
      </c>
      <c r="AF545" s="350">
        <v>43956</v>
      </c>
      <c r="AG545" s="32"/>
      <c r="AH545" s="32"/>
      <c r="AI545" s="32"/>
      <c r="AJ545" s="32"/>
      <c r="AK545" s="32"/>
      <c r="AL545" s="32"/>
      <c r="AM545" s="54" t="s">
        <v>209</v>
      </c>
      <c r="AN545" s="142">
        <v>43964</v>
      </c>
      <c r="AO545" s="54" t="s">
        <v>63</v>
      </c>
      <c r="AP545" s="53" t="s">
        <v>56</v>
      </c>
      <c r="AQ545" s="381" t="s">
        <v>282</v>
      </c>
      <c r="AR545" s="381"/>
      <c r="AS545" s="381"/>
      <c r="AT545" s="381"/>
      <c r="AU545" s="381"/>
      <c r="AV545" s="381"/>
      <c r="AW545" s="32"/>
      <c r="AX545" s="32"/>
      <c r="AY545" s="32"/>
      <c r="AZ545" s="32">
        <f t="shared" si="13"/>
        <v>5</v>
      </c>
    </row>
    <row r="546" spans="5:52" ht="19.95" customHeight="1">
      <c r="E546" s="32"/>
      <c r="F546" s="32"/>
      <c r="G546" s="32"/>
      <c r="H546" s="513" t="s">
        <v>1063</v>
      </c>
      <c r="I546" s="382" t="s">
        <v>2440</v>
      </c>
      <c r="J546" s="382" t="s">
        <v>3096</v>
      </c>
      <c r="K546" s="32"/>
      <c r="L546" s="32"/>
      <c r="M546" s="32"/>
      <c r="N546" s="435">
        <v>15249287</v>
      </c>
      <c r="O546" s="54" t="s">
        <v>3304</v>
      </c>
      <c r="P546" s="32"/>
      <c r="Q546" s="382" t="s">
        <v>1649</v>
      </c>
      <c r="R546" s="382" t="s">
        <v>1905</v>
      </c>
      <c r="S546" s="32"/>
      <c r="T546" s="32"/>
      <c r="U546" s="32"/>
      <c r="V546" s="32"/>
      <c r="W546" s="301" t="s">
        <v>29</v>
      </c>
      <c r="X546" s="32"/>
      <c r="Y546" s="32"/>
      <c r="Z546" s="32"/>
      <c r="AA546" s="32"/>
      <c r="AB546" s="32"/>
      <c r="AC546" s="76" t="s">
        <v>141</v>
      </c>
      <c r="AD546" s="32"/>
      <c r="AE546" s="349" t="s">
        <v>208</v>
      </c>
      <c r="AF546" s="350">
        <v>43956</v>
      </c>
      <c r="AG546" s="32"/>
      <c r="AH546" s="32"/>
      <c r="AI546" s="32"/>
      <c r="AJ546" s="32"/>
      <c r="AK546" s="32"/>
      <c r="AL546" s="32"/>
      <c r="AM546" s="54" t="s">
        <v>209</v>
      </c>
      <c r="AN546" s="142">
        <v>43964</v>
      </c>
      <c r="AO546" s="54" t="s">
        <v>63</v>
      </c>
      <c r="AP546" s="53" t="s">
        <v>56</v>
      </c>
      <c r="AQ546" s="381" t="s">
        <v>282</v>
      </c>
      <c r="AR546" s="381"/>
      <c r="AS546" s="381"/>
      <c r="AT546" s="381"/>
      <c r="AU546" s="381"/>
      <c r="AV546" s="381"/>
      <c r="AW546" s="32"/>
      <c r="AX546" s="32"/>
      <c r="AY546" s="32"/>
      <c r="AZ546" s="32">
        <f t="shared" si="13"/>
        <v>5</v>
      </c>
    </row>
    <row r="547" spans="5:52" ht="19.95" customHeight="1">
      <c r="E547" s="32"/>
      <c r="F547" s="32"/>
      <c r="G547" s="32"/>
      <c r="H547" s="513" t="s">
        <v>1064</v>
      </c>
      <c r="I547" s="382" t="s">
        <v>2441</v>
      </c>
      <c r="J547" s="382" t="s">
        <v>3096</v>
      </c>
      <c r="K547" s="32"/>
      <c r="L547" s="32"/>
      <c r="M547" s="32"/>
      <c r="N547" s="435">
        <v>15249287</v>
      </c>
      <c r="O547" s="54" t="s">
        <v>3304</v>
      </c>
      <c r="P547" s="32"/>
      <c r="Q547" s="382" t="s">
        <v>1649</v>
      </c>
      <c r="R547" s="382" t="s">
        <v>1905</v>
      </c>
      <c r="S547" s="32"/>
      <c r="T547" s="32"/>
      <c r="U547" s="32"/>
      <c r="V547" s="32"/>
      <c r="W547" s="301" t="s">
        <v>29</v>
      </c>
      <c r="X547" s="32"/>
      <c r="Y547" s="32"/>
      <c r="Z547" s="32"/>
      <c r="AA547" s="32"/>
      <c r="AB547" s="32"/>
      <c r="AC547" s="76" t="s">
        <v>141</v>
      </c>
      <c r="AD547" s="32"/>
      <c r="AE547" s="349" t="s">
        <v>208</v>
      </c>
      <c r="AF547" s="350">
        <v>43956</v>
      </c>
      <c r="AG547" s="32"/>
      <c r="AH547" s="32"/>
      <c r="AI547" s="32"/>
      <c r="AJ547" s="32"/>
      <c r="AK547" s="32"/>
      <c r="AL547" s="32"/>
      <c r="AM547" s="54" t="s">
        <v>209</v>
      </c>
      <c r="AN547" s="142">
        <v>43964</v>
      </c>
      <c r="AO547" s="54" t="s">
        <v>63</v>
      </c>
      <c r="AP547" s="53" t="s">
        <v>56</v>
      </c>
      <c r="AQ547" s="381" t="s">
        <v>282</v>
      </c>
      <c r="AR547" s="381"/>
      <c r="AS547" s="381"/>
      <c r="AT547" s="381"/>
      <c r="AU547" s="381"/>
      <c r="AV547" s="381"/>
      <c r="AW547" s="32"/>
      <c r="AX547" s="32"/>
      <c r="AY547" s="32"/>
      <c r="AZ547" s="32">
        <f t="shared" si="13"/>
        <v>5</v>
      </c>
    </row>
    <row r="548" spans="5:52" ht="19.95" customHeight="1">
      <c r="E548" s="32"/>
      <c r="F548" s="32"/>
      <c r="G548" s="32"/>
      <c r="H548" s="513" t="s">
        <v>1065</v>
      </c>
      <c r="I548" s="382" t="s">
        <v>2442</v>
      </c>
      <c r="J548" s="382" t="s">
        <v>3096</v>
      </c>
      <c r="K548" s="32"/>
      <c r="L548" s="32"/>
      <c r="M548" s="32"/>
      <c r="N548" s="435">
        <v>15249287</v>
      </c>
      <c r="O548" s="54" t="s">
        <v>3304</v>
      </c>
      <c r="P548" s="32"/>
      <c r="Q548" s="382" t="s">
        <v>1649</v>
      </c>
      <c r="R548" s="382" t="s">
        <v>1905</v>
      </c>
      <c r="S548" s="32"/>
      <c r="T548" s="32"/>
      <c r="U548" s="32"/>
      <c r="V548" s="32"/>
      <c r="W548" s="301" t="s">
        <v>29</v>
      </c>
      <c r="X548" s="32"/>
      <c r="Y548" s="32"/>
      <c r="Z548" s="32"/>
      <c r="AA548" s="32"/>
      <c r="AB548" s="32"/>
      <c r="AC548" s="76" t="s">
        <v>141</v>
      </c>
      <c r="AD548" s="32"/>
      <c r="AE548" s="349" t="s">
        <v>208</v>
      </c>
      <c r="AF548" s="350">
        <v>43956</v>
      </c>
      <c r="AG548" s="32"/>
      <c r="AH548" s="32"/>
      <c r="AI548" s="32"/>
      <c r="AJ548" s="32"/>
      <c r="AK548" s="32"/>
      <c r="AL548" s="32"/>
      <c r="AM548" s="54" t="s">
        <v>209</v>
      </c>
      <c r="AN548" s="142">
        <v>43964</v>
      </c>
      <c r="AO548" s="54" t="s">
        <v>63</v>
      </c>
      <c r="AP548" s="53" t="s">
        <v>56</v>
      </c>
      <c r="AQ548" s="381" t="s">
        <v>282</v>
      </c>
      <c r="AR548" s="381"/>
      <c r="AS548" s="381"/>
      <c r="AT548" s="381"/>
      <c r="AU548" s="381"/>
      <c r="AV548" s="381"/>
      <c r="AW548" s="32"/>
      <c r="AX548" s="32"/>
      <c r="AY548" s="32"/>
      <c r="AZ548" s="32">
        <f t="shared" si="13"/>
        <v>5</v>
      </c>
    </row>
    <row r="549" spans="5:52" ht="19.95" customHeight="1">
      <c r="E549" s="32"/>
      <c r="F549" s="32"/>
      <c r="G549" s="32"/>
      <c r="H549" s="513" t="s">
        <v>1066</v>
      </c>
      <c r="I549" s="382" t="s">
        <v>2443</v>
      </c>
      <c r="J549" s="382" t="s">
        <v>3096</v>
      </c>
      <c r="K549" s="32"/>
      <c r="L549" s="32"/>
      <c r="M549" s="32"/>
      <c r="N549" s="435">
        <v>15249287</v>
      </c>
      <c r="O549" s="54" t="s">
        <v>3304</v>
      </c>
      <c r="P549" s="32"/>
      <c r="Q549" s="382" t="s">
        <v>1649</v>
      </c>
      <c r="R549" s="382" t="s">
        <v>1905</v>
      </c>
      <c r="S549" s="32"/>
      <c r="T549" s="32"/>
      <c r="U549" s="32"/>
      <c r="V549" s="32"/>
      <c r="W549" s="301" t="s">
        <v>29</v>
      </c>
      <c r="X549" s="32"/>
      <c r="Y549" s="32"/>
      <c r="Z549" s="32"/>
      <c r="AA549" s="32"/>
      <c r="AB549" s="32"/>
      <c r="AC549" s="76" t="s">
        <v>141</v>
      </c>
      <c r="AD549" s="32"/>
      <c r="AE549" s="349" t="s">
        <v>208</v>
      </c>
      <c r="AF549" s="350">
        <v>43956</v>
      </c>
      <c r="AG549" s="32"/>
      <c r="AH549" s="32"/>
      <c r="AI549" s="32"/>
      <c r="AJ549" s="32"/>
      <c r="AK549" s="32"/>
      <c r="AL549" s="32"/>
      <c r="AM549" s="54" t="s">
        <v>209</v>
      </c>
      <c r="AN549" s="142">
        <v>43964</v>
      </c>
      <c r="AO549" s="54" t="s">
        <v>63</v>
      </c>
      <c r="AP549" s="53" t="s">
        <v>56</v>
      </c>
      <c r="AQ549" s="381" t="s">
        <v>282</v>
      </c>
      <c r="AR549" s="381"/>
      <c r="AS549" s="381"/>
      <c r="AT549" s="381"/>
      <c r="AU549" s="381"/>
      <c r="AV549" s="381"/>
      <c r="AW549" s="32"/>
      <c r="AX549" s="32"/>
      <c r="AY549" s="32"/>
      <c r="AZ549" s="32">
        <f t="shared" si="13"/>
        <v>5</v>
      </c>
    </row>
    <row r="550" spans="5:52" ht="19.95" customHeight="1">
      <c r="E550" s="32"/>
      <c r="F550" s="32"/>
      <c r="G550" s="32"/>
      <c r="H550" s="513" t="s">
        <v>1067</v>
      </c>
      <c r="I550" s="382" t="s">
        <v>2444</v>
      </c>
      <c r="J550" s="382" t="s">
        <v>3096</v>
      </c>
      <c r="K550" s="32"/>
      <c r="L550" s="32"/>
      <c r="M550" s="32"/>
      <c r="N550" s="435">
        <v>15249287</v>
      </c>
      <c r="O550" s="54" t="s">
        <v>3304</v>
      </c>
      <c r="P550" s="32"/>
      <c r="Q550" s="382" t="s">
        <v>1649</v>
      </c>
      <c r="R550" s="382" t="s">
        <v>1905</v>
      </c>
      <c r="S550" s="32"/>
      <c r="T550" s="32"/>
      <c r="U550" s="32"/>
      <c r="V550" s="32"/>
      <c r="W550" s="301" t="s">
        <v>29</v>
      </c>
      <c r="X550" s="32"/>
      <c r="Y550" s="32"/>
      <c r="Z550" s="32"/>
      <c r="AA550" s="32"/>
      <c r="AB550" s="32"/>
      <c r="AC550" s="76" t="s">
        <v>141</v>
      </c>
      <c r="AD550" s="32"/>
      <c r="AE550" s="349" t="s">
        <v>208</v>
      </c>
      <c r="AF550" s="350">
        <v>43956</v>
      </c>
      <c r="AG550" s="32"/>
      <c r="AH550" s="32"/>
      <c r="AI550" s="32"/>
      <c r="AJ550" s="32"/>
      <c r="AK550" s="32"/>
      <c r="AL550" s="32"/>
      <c r="AM550" s="54" t="s">
        <v>209</v>
      </c>
      <c r="AN550" s="142">
        <v>43964</v>
      </c>
      <c r="AO550" s="54" t="s">
        <v>63</v>
      </c>
      <c r="AP550" s="53" t="s">
        <v>56</v>
      </c>
      <c r="AQ550" s="381" t="s">
        <v>282</v>
      </c>
      <c r="AR550" s="381"/>
      <c r="AS550" s="381"/>
      <c r="AT550" s="381"/>
      <c r="AU550" s="381"/>
      <c r="AV550" s="381"/>
      <c r="AW550" s="32"/>
      <c r="AX550" s="32"/>
      <c r="AY550" s="32"/>
      <c r="AZ550" s="32">
        <f t="shared" si="13"/>
        <v>5</v>
      </c>
    </row>
    <row r="551" spans="5:52" ht="19.95" customHeight="1">
      <c r="E551" s="32"/>
      <c r="F551" s="32"/>
      <c r="G551" s="32"/>
      <c r="H551" s="513" t="s">
        <v>1068</v>
      </c>
      <c r="I551" s="382" t="s">
        <v>2445</v>
      </c>
      <c r="J551" s="382" t="s">
        <v>3096</v>
      </c>
      <c r="K551" s="32"/>
      <c r="L551" s="32"/>
      <c r="M551" s="32"/>
      <c r="N551" s="435">
        <v>15249287</v>
      </c>
      <c r="O551" s="54" t="s">
        <v>3304</v>
      </c>
      <c r="P551" s="32"/>
      <c r="Q551" s="382" t="s">
        <v>1649</v>
      </c>
      <c r="R551" s="382" t="s">
        <v>1905</v>
      </c>
      <c r="S551" s="32"/>
      <c r="T551" s="32"/>
      <c r="U551" s="32"/>
      <c r="V551" s="32"/>
      <c r="W551" s="301" t="s">
        <v>29</v>
      </c>
      <c r="X551" s="32"/>
      <c r="Y551" s="32"/>
      <c r="Z551" s="32"/>
      <c r="AA551" s="32"/>
      <c r="AB551" s="32"/>
      <c r="AC551" s="76" t="s">
        <v>141</v>
      </c>
      <c r="AD551" s="32"/>
      <c r="AE551" s="349" t="s">
        <v>208</v>
      </c>
      <c r="AF551" s="350">
        <v>43956</v>
      </c>
      <c r="AG551" s="32"/>
      <c r="AH551" s="32"/>
      <c r="AI551" s="32"/>
      <c r="AJ551" s="32"/>
      <c r="AK551" s="32"/>
      <c r="AL551" s="32"/>
      <c r="AM551" s="54" t="s">
        <v>209</v>
      </c>
      <c r="AN551" s="142">
        <v>43964</v>
      </c>
      <c r="AO551" s="54" t="s">
        <v>63</v>
      </c>
      <c r="AP551" s="53" t="s">
        <v>56</v>
      </c>
      <c r="AQ551" s="381" t="s">
        <v>282</v>
      </c>
      <c r="AR551" s="381"/>
      <c r="AS551" s="381"/>
      <c r="AT551" s="381"/>
      <c r="AU551" s="381"/>
      <c r="AV551" s="381"/>
      <c r="AW551" s="32"/>
      <c r="AX551" s="32"/>
      <c r="AY551" s="32"/>
      <c r="AZ551" s="32">
        <f t="shared" si="13"/>
        <v>5</v>
      </c>
    </row>
    <row r="552" spans="5:52" ht="19.95" customHeight="1">
      <c r="E552" s="32"/>
      <c r="F552" s="32"/>
      <c r="G552" s="32"/>
      <c r="H552" s="513" t="s">
        <v>1069</v>
      </c>
      <c r="I552" s="382" t="s">
        <v>2446</v>
      </c>
      <c r="J552" s="382" t="s">
        <v>3097</v>
      </c>
      <c r="K552" s="32"/>
      <c r="L552" s="32"/>
      <c r="M552" s="32"/>
      <c r="N552" s="435">
        <v>15249288</v>
      </c>
      <c r="O552" s="54" t="s">
        <v>3304</v>
      </c>
      <c r="P552" s="32"/>
      <c r="Q552" s="382" t="s">
        <v>1650</v>
      </c>
      <c r="R552" s="382" t="s">
        <v>1906</v>
      </c>
      <c r="S552" s="32"/>
      <c r="T552" s="32"/>
      <c r="U552" s="32"/>
      <c r="V552" s="32"/>
      <c r="W552" s="301" t="s">
        <v>29</v>
      </c>
      <c r="X552" s="32"/>
      <c r="Y552" s="32"/>
      <c r="Z552" s="32"/>
      <c r="AA552" s="32"/>
      <c r="AB552" s="32"/>
      <c r="AC552" s="76" t="s">
        <v>141</v>
      </c>
      <c r="AD552" s="32"/>
      <c r="AE552" s="349" t="s">
        <v>208</v>
      </c>
      <c r="AF552" s="350">
        <v>43956</v>
      </c>
      <c r="AG552" s="32"/>
      <c r="AH552" s="32"/>
      <c r="AI552" s="32"/>
      <c r="AJ552" s="32"/>
      <c r="AK552" s="32"/>
      <c r="AL552" s="32"/>
      <c r="AM552" s="54" t="s">
        <v>209</v>
      </c>
      <c r="AN552" s="142">
        <v>43964</v>
      </c>
      <c r="AO552" s="54" t="s">
        <v>63</v>
      </c>
      <c r="AP552" s="53" t="s">
        <v>56</v>
      </c>
      <c r="AQ552" s="381" t="s">
        <v>282</v>
      </c>
      <c r="AR552" s="381"/>
      <c r="AS552" s="381"/>
      <c r="AT552" s="381"/>
      <c r="AU552" s="381"/>
      <c r="AV552" s="381"/>
      <c r="AW552" s="32"/>
      <c r="AX552" s="32"/>
      <c r="AY552" s="32"/>
      <c r="AZ552" s="32">
        <f t="shared" si="13"/>
        <v>5</v>
      </c>
    </row>
    <row r="553" spans="5:52" ht="19.95" customHeight="1">
      <c r="E553" s="32"/>
      <c r="F553" s="32"/>
      <c r="G553" s="32"/>
      <c r="H553" s="513" t="s">
        <v>1070</v>
      </c>
      <c r="I553" s="382" t="s">
        <v>2447</v>
      </c>
      <c r="J553" s="382" t="s">
        <v>3097</v>
      </c>
      <c r="K553" s="32"/>
      <c r="L553" s="32"/>
      <c r="M553" s="32"/>
      <c r="N553" s="435">
        <v>15249288</v>
      </c>
      <c r="O553" s="54" t="s">
        <v>3304</v>
      </c>
      <c r="P553" s="32"/>
      <c r="Q553" s="382" t="s">
        <v>1650</v>
      </c>
      <c r="R553" s="382" t="s">
        <v>1906</v>
      </c>
      <c r="S553" s="32"/>
      <c r="T553" s="32"/>
      <c r="U553" s="32"/>
      <c r="V553" s="32"/>
      <c r="W553" s="301" t="s">
        <v>29</v>
      </c>
      <c r="X553" s="32"/>
      <c r="Y553" s="32"/>
      <c r="Z553" s="32"/>
      <c r="AA553" s="32"/>
      <c r="AB553" s="32"/>
      <c r="AC553" s="76" t="s">
        <v>141</v>
      </c>
      <c r="AD553" s="32"/>
      <c r="AE553" s="349" t="s">
        <v>208</v>
      </c>
      <c r="AF553" s="350">
        <v>43956</v>
      </c>
      <c r="AG553" s="32"/>
      <c r="AH553" s="32"/>
      <c r="AI553" s="32"/>
      <c r="AJ553" s="32"/>
      <c r="AK553" s="32"/>
      <c r="AL553" s="32"/>
      <c r="AM553" s="54" t="s">
        <v>209</v>
      </c>
      <c r="AN553" s="142">
        <v>43964</v>
      </c>
      <c r="AO553" s="54" t="s">
        <v>63</v>
      </c>
      <c r="AP553" s="53" t="s">
        <v>56</v>
      </c>
      <c r="AQ553" s="381" t="s">
        <v>282</v>
      </c>
      <c r="AR553" s="381"/>
      <c r="AS553" s="381"/>
      <c r="AT553" s="381"/>
      <c r="AU553" s="381"/>
      <c r="AV553" s="381"/>
      <c r="AW553" s="32"/>
      <c r="AX553" s="32"/>
      <c r="AY553" s="32"/>
      <c r="AZ553" s="32">
        <f t="shared" si="13"/>
        <v>5</v>
      </c>
    </row>
    <row r="554" spans="5:52" ht="19.95" customHeight="1">
      <c r="E554" s="32"/>
      <c r="F554" s="32"/>
      <c r="G554" s="32"/>
      <c r="H554" s="513" t="s">
        <v>1071</v>
      </c>
      <c r="I554" s="382" t="s">
        <v>2448</v>
      </c>
      <c r="J554" s="382" t="s">
        <v>3097</v>
      </c>
      <c r="K554" s="32"/>
      <c r="L554" s="32"/>
      <c r="M554" s="32"/>
      <c r="N554" s="435">
        <v>15249288</v>
      </c>
      <c r="O554" s="54" t="s">
        <v>3304</v>
      </c>
      <c r="P554" s="32"/>
      <c r="Q554" s="382" t="s">
        <v>1650</v>
      </c>
      <c r="R554" s="382" t="s">
        <v>1906</v>
      </c>
      <c r="S554" s="32"/>
      <c r="T554" s="32"/>
      <c r="U554" s="32"/>
      <c r="V554" s="32"/>
      <c r="W554" s="301" t="s">
        <v>29</v>
      </c>
      <c r="X554" s="32"/>
      <c r="Y554" s="32"/>
      <c r="Z554" s="32"/>
      <c r="AA554" s="32"/>
      <c r="AB554" s="32"/>
      <c r="AC554" s="76" t="s">
        <v>141</v>
      </c>
      <c r="AD554" s="32"/>
      <c r="AE554" s="349" t="s">
        <v>208</v>
      </c>
      <c r="AF554" s="350">
        <v>43956</v>
      </c>
      <c r="AG554" s="32"/>
      <c r="AH554" s="32"/>
      <c r="AI554" s="32"/>
      <c r="AJ554" s="32"/>
      <c r="AK554" s="32"/>
      <c r="AL554" s="32"/>
      <c r="AM554" s="54" t="s">
        <v>209</v>
      </c>
      <c r="AN554" s="142">
        <v>43964</v>
      </c>
      <c r="AO554" s="54" t="s">
        <v>63</v>
      </c>
      <c r="AP554" s="53" t="s">
        <v>56</v>
      </c>
      <c r="AQ554" s="381" t="s">
        <v>282</v>
      </c>
      <c r="AR554" s="381"/>
      <c r="AS554" s="381"/>
      <c r="AT554" s="381"/>
      <c r="AU554" s="381"/>
      <c r="AV554" s="381"/>
      <c r="AW554" s="32"/>
      <c r="AX554" s="32"/>
      <c r="AY554" s="32"/>
      <c r="AZ554" s="32">
        <f t="shared" si="13"/>
        <v>5</v>
      </c>
    </row>
    <row r="555" spans="5:52" ht="19.95" customHeight="1">
      <c r="E555" s="32"/>
      <c r="F555" s="32"/>
      <c r="G555" s="32"/>
      <c r="H555" s="513" t="s">
        <v>1072</v>
      </c>
      <c r="I555" s="382" t="s">
        <v>2449</v>
      </c>
      <c r="J555" s="382" t="s">
        <v>3097</v>
      </c>
      <c r="K555" s="32"/>
      <c r="L555" s="32"/>
      <c r="M555" s="32"/>
      <c r="N555" s="435">
        <v>15249288</v>
      </c>
      <c r="O555" s="54" t="s">
        <v>3304</v>
      </c>
      <c r="P555" s="32"/>
      <c r="Q555" s="382" t="s">
        <v>1650</v>
      </c>
      <c r="R555" s="382" t="s">
        <v>1906</v>
      </c>
      <c r="S555" s="32"/>
      <c r="T555" s="32"/>
      <c r="U555" s="32"/>
      <c r="V555" s="32"/>
      <c r="W555" s="301" t="s">
        <v>29</v>
      </c>
      <c r="X555" s="32"/>
      <c r="Y555" s="32"/>
      <c r="Z555" s="32"/>
      <c r="AA555" s="32"/>
      <c r="AB555" s="32"/>
      <c r="AC555" s="76" t="s">
        <v>141</v>
      </c>
      <c r="AD555" s="32"/>
      <c r="AE555" s="349" t="s">
        <v>208</v>
      </c>
      <c r="AF555" s="350">
        <v>43956</v>
      </c>
      <c r="AG555" s="32"/>
      <c r="AH555" s="32"/>
      <c r="AI555" s="32"/>
      <c r="AJ555" s="32"/>
      <c r="AK555" s="32"/>
      <c r="AL555" s="32"/>
      <c r="AM555" s="54" t="s">
        <v>209</v>
      </c>
      <c r="AN555" s="142">
        <v>43964</v>
      </c>
      <c r="AO555" s="54" t="s">
        <v>63</v>
      </c>
      <c r="AP555" s="53" t="s">
        <v>56</v>
      </c>
      <c r="AQ555" s="381" t="s">
        <v>282</v>
      </c>
      <c r="AR555" s="381"/>
      <c r="AS555" s="381"/>
      <c r="AT555" s="381"/>
      <c r="AU555" s="381"/>
      <c r="AV555" s="381"/>
      <c r="AW555" s="32"/>
      <c r="AX555" s="32"/>
      <c r="AY555" s="32"/>
      <c r="AZ555" s="32">
        <f t="shared" si="13"/>
        <v>5</v>
      </c>
    </row>
    <row r="556" spans="5:52" ht="19.95" customHeight="1">
      <c r="E556" s="32"/>
      <c r="F556" s="32"/>
      <c r="G556" s="32"/>
      <c r="H556" s="513" t="s">
        <v>1073</v>
      </c>
      <c r="I556" s="382" t="s">
        <v>2450</v>
      </c>
      <c r="J556" s="382" t="s">
        <v>3097</v>
      </c>
      <c r="K556" s="32"/>
      <c r="L556" s="32"/>
      <c r="M556" s="32"/>
      <c r="N556" s="435">
        <v>15249288</v>
      </c>
      <c r="O556" s="54" t="s">
        <v>3304</v>
      </c>
      <c r="P556" s="32"/>
      <c r="Q556" s="382" t="s">
        <v>1650</v>
      </c>
      <c r="R556" s="382" t="s">
        <v>1906</v>
      </c>
      <c r="S556" s="32"/>
      <c r="T556" s="32"/>
      <c r="U556" s="32"/>
      <c r="V556" s="32"/>
      <c r="W556" s="301" t="s">
        <v>29</v>
      </c>
      <c r="X556" s="32"/>
      <c r="Y556" s="32"/>
      <c r="Z556" s="32"/>
      <c r="AA556" s="32"/>
      <c r="AB556" s="32"/>
      <c r="AC556" s="76" t="s">
        <v>141</v>
      </c>
      <c r="AD556" s="32"/>
      <c r="AE556" s="349" t="s">
        <v>208</v>
      </c>
      <c r="AF556" s="350">
        <v>43956</v>
      </c>
      <c r="AG556" s="32"/>
      <c r="AH556" s="32"/>
      <c r="AI556" s="32"/>
      <c r="AJ556" s="32"/>
      <c r="AK556" s="32"/>
      <c r="AL556" s="32"/>
      <c r="AM556" s="54" t="s">
        <v>209</v>
      </c>
      <c r="AN556" s="142">
        <v>43964</v>
      </c>
      <c r="AO556" s="54" t="s">
        <v>63</v>
      </c>
      <c r="AP556" s="53" t="s">
        <v>56</v>
      </c>
      <c r="AQ556" s="381" t="s">
        <v>282</v>
      </c>
      <c r="AR556" s="381"/>
      <c r="AS556" s="381"/>
      <c r="AT556" s="381"/>
      <c r="AU556" s="381"/>
      <c r="AV556" s="381"/>
      <c r="AW556" s="32"/>
      <c r="AX556" s="32"/>
      <c r="AY556" s="32"/>
      <c r="AZ556" s="32">
        <f t="shared" si="13"/>
        <v>5</v>
      </c>
    </row>
    <row r="557" spans="5:52" ht="19.95" customHeight="1">
      <c r="E557" s="32"/>
      <c r="F557" s="32"/>
      <c r="G557" s="32"/>
      <c r="H557" s="513" t="s">
        <v>1074</v>
      </c>
      <c r="I557" s="387" t="s">
        <v>2451</v>
      </c>
      <c r="J557" s="387" t="s">
        <v>3097</v>
      </c>
      <c r="K557" s="32"/>
      <c r="L557" s="32"/>
      <c r="M557" s="32"/>
      <c r="N557" s="550">
        <v>15249288</v>
      </c>
      <c r="O557" s="54" t="s">
        <v>3304</v>
      </c>
      <c r="P557" s="32"/>
      <c r="Q557" s="387" t="s">
        <v>1650</v>
      </c>
      <c r="R557" s="387" t="s">
        <v>1905</v>
      </c>
      <c r="S557" s="32"/>
      <c r="T557" s="32"/>
      <c r="U557" s="32"/>
      <c r="V557" s="32"/>
      <c r="W557" s="301" t="s">
        <v>29</v>
      </c>
      <c r="X557" s="32"/>
      <c r="Y557" s="32"/>
      <c r="Z557" s="32"/>
      <c r="AA557" s="32"/>
      <c r="AB557" s="32"/>
      <c r="AC557" s="76" t="s">
        <v>141</v>
      </c>
      <c r="AD557" s="32"/>
      <c r="AE557" s="356" t="s">
        <v>208</v>
      </c>
      <c r="AF557" s="357">
        <v>43956</v>
      </c>
      <c r="AG557" s="32"/>
      <c r="AH557" s="32"/>
      <c r="AI557" s="32"/>
      <c r="AJ557" s="32"/>
      <c r="AK557" s="32"/>
      <c r="AL557" s="32"/>
      <c r="AM557" s="53" t="s">
        <v>195</v>
      </c>
      <c r="AN557" s="357">
        <v>43958</v>
      </c>
      <c r="AO557" s="382" t="s">
        <v>63</v>
      </c>
      <c r="AP557" s="381" t="s">
        <v>56</v>
      </c>
      <c r="AQ557" s="387" t="s">
        <v>283</v>
      </c>
      <c r="AR557" s="386"/>
      <c r="AS557" s="386"/>
      <c r="AT557" s="386"/>
      <c r="AU557" s="386"/>
      <c r="AV557" s="386"/>
      <c r="AW557" s="32"/>
      <c r="AX557" s="32"/>
      <c r="AY557" s="32"/>
      <c r="AZ557" s="32">
        <f t="shared" si="13"/>
        <v>5</v>
      </c>
    </row>
    <row r="558" spans="5:52" ht="19.95" customHeight="1">
      <c r="E558" s="32"/>
      <c r="F558" s="32"/>
      <c r="G558" s="32"/>
      <c r="H558" s="513" t="s">
        <v>1075</v>
      </c>
      <c r="I558" s="322" t="s">
        <v>2452</v>
      </c>
      <c r="J558" s="382" t="s">
        <v>3098</v>
      </c>
      <c r="K558" s="32"/>
      <c r="L558" s="32"/>
      <c r="M558" s="32"/>
      <c r="N558" s="435">
        <v>15249288</v>
      </c>
      <c r="O558" s="54" t="s">
        <v>3304</v>
      </c>
      <c r="P558" s="32"/>
      <c r="Q558" s="382" t="s">
        <v>1650</v>
      </c>
      <c r="R558" s="382" t="s">
        <v>1905</v>
      </c>
      <c r="S558" s="32"/>
      <c r="T558" s="32"/>
      <c r="U558" s="32"/>
      <c r="V558" s="32"/>
      <c r="W558" s="301" t="s">
        <v>29</v>
      </c>
      <c r="X558" s="32"/>
      <c r="Y558" s="32"/>
      <c r="Z558" s="32"/>
      <c r="AA558" s="32"/>
      <c r="AB558" s="32"/>
      <c r="AC558" s="76" t="s">
        <v>141</v>
      </c>
      <c r="AD558" s="32"/>
      <c r="AE558" s="349" t="s">
        <v>208</v>
      </c>
      <c r="AF558" s="350">
        <v>43956</v>
      </c>
      <c r="AG558" s="32"/>
      <c r="AH558" s="32"/>
      <c r="AI558" s="32"/>
      <c r="AJ558" s="32"/>
      <c r="AK558" s="32"/>
      <c r="AL558" s="32"/>
      <c r="AM558" s="53" t="s">
        <v>195</v>
      </c>
      <c r="AN558" s="350">
        <v>43958</v>
      </c>
      <c r="AO558" s="382" t="s">
        <v>63</v>
      </c>
      <c r="AP558" s="381" t="s">
        <v>56</v>
      </c>
      <c r="AQ558" s="382" t="s">
        <v>283</v>
      </c>
      <c r="AR558" s="381"/>
      <c r="AS558" s="381"/>
      <c r="AT558" s="381"/>
      <c r="AU558" s="381"/>
      <c r="AV558" s="381"/>
      <c r="AW558" s="32"/>
      <c r="AX558" s="32"/>
      <c r="AY558" s="32"/>
      <c r="AZ558" s="32">
        <f t="shared" si="13"/>
        <v>5</v>
      </c>
    </row>
    <row r="559" spans="5:52" ht="19.95" customHeight="1">
      <c r="E559" s="32"/>
      <c r="F559" s="32"/>
      <c r="G559" s="32"/>
      <c r="H559" s="513" t="s">
        <v>1076</v>
      </c>
      <c r="I559" s="322" t="s">
        <v>2453</v>
      </c>
      <c r="J559" s="382" t="s">
        <v>3098</v>
      </c>
      <c r="K559" s="32"/>
      <c r="L559" s="32"/>
      <c r="M559" s="32"/>
      <c r="N559" s="435">
        <v>15249288</v>
      </c>
      <c r="O559" s="54" t="s">
        <v>3304</v>
      </c>
      <c r="P559" s="32"/>
      <c r="Q559" s="382" t="s">
        <v>1650</v>
      </c>
      <c r="R559" s="382" t="s">
        <v>1905</v>
      </c>
      <c r="S559" s="32"/>
      <c r="T559" s="32"/>
      <c r="U559" s="32"/>
      <c r="V559" s="32"/>
      <c r="W559" s="301" t="s">
        <v>29</v>
      </c>
      <c r="X559" s="32"/>
      <c r="Y559" s="32"/>
      <c r="Z559" s="32"/>
      <c r="AA559" s="32"/>
      <c r="AB559" s="32"/>
      <c r="AC559" s="76" t="s">
        <v>141</v>
      </c>
      <c r="AD559" s="32"/>
      <c r="AE559" s="349" t="s">
        <v>208</v>
      </c>
      <c r="AF559" s="350">
        <v>43956</v>
      </c>
      <c r="AG559" s="32"/>
      <c r="AH559" s="32"/>
      <c r="AI559" s="32"/>
      <c r="AJ559" s="32"/>
      <c r="AK559" s="32"/>
      <c r="AL559" s="32"/>
      <c r="AM559" s="53" t="s">
        <v>195</v>
      </c>
      <c r="AN559" s="350">
        <v>43958</v>
      </c>
      <c r="AO559" s="382" t="s">
        <v>63</v>
      </c>
      <c r="AP559" s="381" t="s">
        <v>56</v>
      </c>
      <c r="AQ559" s="382" t="s">
        <v>283</v>
      </c>
      <c r="AR559" s="381"/>
      <c r="AS559" s="381"/>
      <c r="AT559" s="381"/>
      <c r="AU559" s="381"/>
      <c r="AV559" s="381"/>
      <c r="AW559" s="32"/>
      <c r="AX559" s="32"/>
      <c r="AY559" s="32"/>
      <c r="AZ559" s="32">
        <f t="shared" si="13"/>
        <v>5</v>
      </c>
    </row>
    <row r="560" spans="5:52" ht="19.95" customHeight="1">
      <c r="E560" s="32"/>
      <c r="F560" s="32"/>
      <c r="G560" s="32"/>
      <c r="H560" s="513" t="s">
        <v>1077</v>
      </c>
      <c r="I560" s="322" t="s">
        <v>2454</v>
      </c>
      <c r="J560" s="382" t="s">
        <v>3098</v>
      </c>
      <c r="K560" s="32"/>
      <c r="L560" s="32"/>
      <c r="M560" s="32"/>
      <c r="N560" s="435">
        <v>15249288</v>
      </c>
      <c r="O560" s="54" t="s">
        <v>3304</v>
      </c>
      <c r="P560" s="32"/>
      <c r="Q560" s="382" t="s">
        <v>1650</v>
      </c>
      <c r="R560" s="382" t="s">
        <v>1905</v>
      </c>
      <c r="S560" s="32"/>
      <c r="T560" s="32"/>
      <c r="U560" s="32"/>
      <c r="V560" s="32"/>
      <c r="W560" s="301" t="s">
        <v>29</v>
      </c>
      <c r="X560" s="32"/>
      <c r="Y560" s="32"/>
      <c r="Z560" s="32"/>
      <c r="AA560" s="32"/>
      <c r="AB560" s="32"/>
      <c r="AC560" s="76" t="s">
        <v>141</v>
      </c>
      <c r="AD560" s="32"/>
      <c r="AE560" s="349" t="s">
        <v>208</v>
      </c>
      <c r="AF560" s="350">
        <v>43956</v>
      </c>
      <c r="AG560" s="32"/>
      <c r="AH560" s="32"/>
      <c r="AI560" s="32"/>
      <c r="AJ560" s="32"/>
      <c r="AK560" s="32"/>
      <c r="AL560" s="32"/>
      <c r="AM560" s="53" t="s">
        <v>195</v>
      </c>
      <c r="AN560" s="350">
        <v>43958</v>
      </c>
      <c r="AO560" s="382" t="s">
        <v>63</v>
      </c>
      <c r="AP560" s="381" t="s">
        <v>56</v>
      </c>
      <c r="AQ560" s="382" t="s">
        <v>283</v>
      </c>
      <c r="AR560" s="381"/>
      <c r="AS560" s="381"/>
      <c r="AT560" s="381"/>
      <c r="AU560" s="381"/>
      <c r="AV560" s="381"/>
      <c r="AW560" s="32"/>
      <c r="AX560" s="32"/>
      <c r="AY560" s="32"/>
      <c r="AZ560" s="32">
        <f t="shared" si="13"/>
        <v>5</v>
      </c>
    </row>
    <row r="561" spans="5:52" ht="19.95" customHeight="1">
      <c r="E561" s="32"/>
      <c r="F561" s="32"/>
      <c r="G561" s="32"/>
      <c r="H561" s="513" t="s">
        <v>1078</v>
      </c>
      <c r="I561" s="322" t="s">
        <v>2455</v>
      </c>
      <c r="J561" s="382" t="s">
        <v>3098</v>
      </c>
      <c r="K561" s="32"/>
      <c r="L561" s="32"/>
      <c r="M561" s="32"/>
      <c r="N561" s="435">
        <v>15249288</v>
      </c>
      <c r="O561" s="54" t="s">
        <v>3304</v>
      </c>
      <c r="P561" s="32"/>
      <c r="Q561" s="382" t="s">
        <v>1650</v>
      </c>
      <c r="R561" s="382" t="s">
        <v>1905</v>
      </c>
      <c r="S561" s="32"/>
      <c r="T561" s="32"/>
      <c r="U561" s="32"/>
      <c r="V561" s="32"/>
      <c r="W561" s="301" t="s">
        <v>29</v>
      </c>
      <c r="X561" s="32"/>
      <c r="Y561" s="32"/>
      <c r="Z561" s="32"/>
      <c r="AA561" s="32"/>
      <c r="AB561" s="32"/>
      <c r="AC561" s="76" t="s">
        <v>141</v>
      </c>
      <c r="AD561" s="32"/>
      <c r="AE561" s="349" t="s">
        <v>208</v>
      </c>
      <c r="AF561" s="350">
        <v>43956</v>
      </c>
      <c r="AG561" s="32"/>
      <c r="AH561" s="32"/>
      <c r="AI561" s="32"/>
      <c r="AJ561" s="32"/>
      <c r="AK561" s="32"/>
      <c r="AL561" s="32"/>
      <c r="AM561" s="53" t="s">
        <v>195</v>
      </c>
      <c r="AN561" s="350">
        <v>43958</v>
      </c>
      <c r="AO561" s="382" t="s">
        <v>63</v>
      </c>
      <c r="AP561" s="381" t="s">
        <v>56</v>
      </c>
      <c r="AQ561" s="382" t="s">
        <v>283</v>
      </c>
      <c r="AR561" s="381"/>
      <c r="AS561" s="381"/>
      <c r="AT561" s="381"/>
      <c r="AU561" s="381"/>
      <c r="AV561" s="381"/>
      <c r="AW561" s="32"/>
      <c r="AX561" s="32"/>
      <c r="AY561" s="32"/>
      <c r="AZ561" s="32">
        <f t="shared" si="13"/>
        <v>5</v>
      </c>
    </row>
    <row r="562" spans="5:52" ht="19.95" customHeight="1">
      <c r="E562" s="32"/>
      <c r="F562" s="32"/>
      <c r="G562" s="32"/>
      <c r="H562" s="513" t="s">
        <v>1079</v>
      </c>
      <c r="I562" s="54" t="s">
        <v>2456</v>
      </c>
      <c r="J562" s="54" t="s">
        <v>3099</v>
      </c>
      <c r="K562" s="32"/>
      <c r="L562" s="32"/>
      <c r="M562" s="32"/>
      <c r="N562" s="100">
        <v>15249118</v>
      </c>
      <c r="O562" s="54" t="s">
        <v>3304</v>
      </c>
      <c r="P562" s="32"/>
      <c r="Q562" s="54" t="s">
        <v>1651</v>
      </c>
      <c r="R562" s="54" t="s">
        <v>1907</v>
      </c>
      <c r="S562" s="32"/>
      <c r="T562" s="32"/>
      <c r="U562" s="32"/>
      <c r="V562" s="32"/>
      <c r="W562" s="301" t="s">
        <v>29</v>
      </c>
      <c r="X562" s="32"/>
      <c r="Y562" s="32"/>
      <c r="Z562" s="32"/>
      <c r="AA562" s="32"/>
      <c r="AB562" s="32"/>
      <c r="AC562" s="76" t="s">
        <v>141</v>
      </c>
      <c r="AD562" s="32"/>
      <c r="AE562" s="332" t="s">
        <v>209</v>
      </c>
      <c r="AF562" s="142">
        <v>43956</v>
      </c>
      <c r="AG562" s="32"/>
      <c r="AH562" s="32"/>
      <c r="AI562" s="32"/>
      <c r="AJ562" s="32"/>
      <c r="AK562" s="32"/>
      <c r="AL562" s="32"/>
      <c r="AM562" s="384" t="s">
        <v>208</v>
      </c>
      <c r="AN562" s="110">
        <v>43962</v>
      </c>
      <c r="AO562" s="384" t="s">
        <v>63</v>
      </c>
      <c r="AP562" s="384" t="s">
        <v>56</v>
      </c>
      <c r="AQ562" s="53" t="s">
        <v>284</v>
      </c>
      <c r="AR562" s="53"/>
      <c r="AS562" s="53"/>
      <c r="AT562" s="53"/>
      <c r="AU562" s="53"/>
      <c r="AV562" s="53"/>
      <c r="AW562" s="32"/>
      <c r="AX562" s="32"/>
      <c r="AY562" s="32"/>
      <c r="AZ562" s="32">
        <f t="shared" si="13"/>
        <v>5</v>
      </c>
    </row>
    <row r="563" spans="5:52" ht="19.95" customHeight="1">
      <c r="E563" s="32"/>
      <c r="F563" s="32"/>
      <c r="G563" s="32"/>
      <c r="H563" s="513" t="s">
        <v>1080</v>
      </c>
      <c r="I563" s="54" t="s">
        <v>2456</v>
      </c>
      <c r="J563" s="54" t="s">
        <v>3100</v>
      </c>
      <c r="K563" s="32"/>
      <c r="L563" s="32"/>
      <c r="M563" s="32"/>
      <c r="N563" s="100">
        <v>15249118</v>
      </c>
      <c r="O563" s="54" t="s">
        <v>3304</v>
      </c>
      <c r="P563" s="32"/>
      <c r="Q563" s="54" t="s">
        <v>1651</v>
      </c>
      <c r="R563" s="54" t="s">
        <v>1908</v>
      </c>
      <c r="S563" s="32"/>
      <c r="T563" s="32"/>
      <c r="U563" s="32"/>
      <c r="V563" s="32"/>
      <c r="W563" s="301" t="s">
        <v>29</v>
      </c>
      <c r="X563" s="32"/>
      <c r="Y563" s="32"/>
      <c r="Z563" s="32"/>
      <c r="AA563" s="32"/>
      <c r="AB563" s="32"/>
      <c r="AC563" s="76" t="s">
        <v>141</v>
      </c>
      <c r="AD563" s="32"/>
      <c r="AE563" s="332" t="s">
        <v>209</v>
      </c>
      <c r="AF563" s="142">
        <v>43956</v>
      </c>
      <c r="AG563" s="32"/>
      <c r="AH563" s="32"/>
      <c r="AI563" s="32"/>
      <c r="AJ563" s="32"/>
      <c r="AK563" s="32"/>
      <c r="AL563" s="32"/>
      <c r="AM563" s="384" t="s">
        <v>208</v>
      </c>
      <c r="AN563" s="110">
        <v>43962</v>
      </c>
      <c r="AO563" s="384" t="s">
        <v>63</v>
      </c>
      <c r="AP563" s="384" t="s">
        <v>56</v>
      </c>
      <c r="AQ563" s="53"/>
      <c r="AR563" s="53"/>
      <c r="AS563" s="53"/>
      <c r="AT563" s="53"/>
      <c r="AU563" s="53"/>
      <c r="AV563" s="53"/>
      <c r="AW563" s="32"/>
      <c r="AX563" s="32"/>
      <c r="AY563" s="32"/>
      <c r="AZ563" s="32">
        <f t="shared" si="13"/>
        <v>5</v>
      </c>
    </row>
    <row r="564" spans="5:52" ht="19.95" customHeight="1">
      <c r="E564" s="32"/>
      <c r="F564" s="32"/>
      <c r="G564" s="32"/>
      <c r="H564" s="513" t="s">
        <v>1081</v>
      </c>
      <c r="I564" s="54" t="s">
        <v>2456</v>
      </c>
      <c r="J564" s="54" t="s">
        <v>3100</v>
      </c>
      <c r="K564" s="32"/>
      <c r="L564" s="32"/>
      <c r="M564" s="32"/>
      <c r="N564" s="100">
        <v>15249118</v>
      </c>
      <c r="O564" s="54" t="s">
        <v>3304</v>
      </c>
      <c r="P564" s="32"/>
      <c r="Q564" s="54" t="s">
        <v>1651</v>
      </c>
      <c r="R564" s="54" t="s">
        <v>1909</v>
      </c>
      <c r="S564" s="32"/>
      <c r="T564" s="32"/>
      <c r="U564" s="32"/>
      <c r="V564" s="32"/>
      <c r="W564" s="301" t="s">
        <v>29</v>
      </c>
      <c r="X564" s="32"/>
      <c r="Y564" s="32"/>
      <c r="Z564" s="32"/>
      <c r="AA564" s="32"/>
      <c r="AB564" s="32"/>
      <c r="AC564" s="76" t="s">
        <v>141</v>
      </c>
      <c r="AD564" s="32"/>
      <c r="AE564" s="332" t="s">
        <v>209</v>
      </c>
      <c r="AF564" s="142">
        <v>43956</v>
      </c>
      <c r="AG564" s="32"/>
      <c r="AH564" s="32"/>
      <c r="AI564" s="32"/>
      <c r="AJ564" s="32"/>
      <c r="AK564" s="32"/>
      <c r="AL564" s="32"/>
      <c r="AM564" s="384" t="s">
        <v>208</v>
      </c>
      <c r="AN564" s="110">
        <v>43962</v>
      </c>
      <c r="AO564" s="384" t="s">
        <v>63</v>
      </c>
      <c r="AP564" s="384" t="s">
        <v>56</v>
      </c>
      <c r="AQ564" s="53"/>
      <c r="AR564" s="381" t="s">
        <v>195</v>
      </c>
      <c r="AS564" s="350">
        <v>43965</v>
      </c>
      <c r="AT564" s="381" t="s">
        <v>56</v>
      </c>
      <c r="AU564" s="53"/>
      <c r="AV564" s="53"/>
      <c r="AW564" s="32"/>
      <c r="AX564" s="32"/>
      <c r="AY564" s="32"/>
      <c r="AZ564" s="32">
        <f t="shared" si="13"/>
        <v>5</v>
      </c>
    </row>
    <row r="565" spans="5:52" ht="19.95" customHeight="1">
      <c r="E565" s="32"/>
      <c r="F565" s="32"/>
      <c r="G565" s="32"/>
      <c r="H565" s="513" t="s">
        <v>1082</v>
      </c>
      <c r="I565" s="31" t="s">
        <v>2457</v>
      </c>
      <c r="J565" s="54" t="s">
        <v>3101</v>
      </c>
      <c r="K565" s="32"/>
      <c r="L565" s="32"/>
      <c r="M565" s="32"/>
      <c r="N565" s="68">
        <v>15249119</v>
      </c>
      <c r="O565" s="54" t="s">
        <v>3304</v>
      </c>
      <c r="P565" s="32"/>
      <c r="Q565" s="54" t="s">
        <v>1652</v>
      </c>
      <c r="R565" s="54" t="s">
        <v>1910</v>
      </c>
      <c r="S565" s="32"/>
      <c r="T565" s="32"/>
      <c r="U565" s="32"/>
      <c r="V565" s="32"/>
      <c r="W565" s="301" t="s">
        <v>29</v>
      </c>
      <c r="X565" s="32"/>
      <c r="Y565" s="32"/>
      <c r="Z565" s="32"/>
      <c r="AA565" s="32"/>
      <c r="AB565" s="32"/>
      <c r="AC565" s="76" t="s">
        <v>141</v>
      </c>
      <c r="AD565" s="32"/>
      <c r="AE565" s="332" t="s">
        <v>209</v>
      </c>
      <c r="AF565" s="142">
        <v>43956</v>
      </c>
      <c r="AG565" s="32"/>
      <c r="AH565" s="32"/>
      <c r="AI565" s="32"/>
      <c r="AJ565" s="32"/>
      <c r="AK565" s="32"/>
      <c r="AL565" s="32"/>
      <c r="AM565" s="384" t="s">
        <v>208</v>
      </c>
      <c r="AN565" s="110">
        <v>43962</v>
      </c>
      <c r="AO565" s="384" t="s">
        <v>63</v>
      </c>
      <c r="AP565" s="384" t="s">
        <v>56</v>
      </c>
      <c r="AQ565" s="32"/>
      <c r="AR565" s="381" t="s">
        <v>195</v>
      </c>
      <c r="AS565" s="350">
        <v>43965</v>
      </c>
      <c r="AT565" s="381" t="s">
        <v>56</v>
      </c>
      <c r="AU565" s="32"/>
      <c r="AV565" s="32"/>
      <c r="AW565" s="32"/>
      <c r="AX565" s="32"/>
      <c r="AY565" s="32"/>
      <c r="AZ565" s="32">
        <f t="shared" si="13"/>
        <v>5</v>
      </c>
    </row>
    <row r="566" spans="5:52" ht="19.95" customHeight="1">
      <c r="E566" s="32"/>
      <c r="F566" s="32"/>
      <c r="G566" s="32"/>
      <c r="H566" s="513" t="s">
        <v>1083</v>
      </c>
      <c r="I566" s="31" t="s">
        <v>2457</v>
      </c>
      <c r="J566" s="54" t="s">
        <v>3102</v>
      </c>
      <c r="K566" s="32"/>
      <c r="L566" s="32"/>
      <c r="M566" s="32"/>
      <c r="N566" s="68">
        <v>15249119</v>
      </c>
      <c r="O566" s="54" t="s">
        <v>3304</v>
      </c>
      <c r="P566" s="32"/>
      <c r="Q566" s="54" t="s">
        <v>1652</v>
      </c>
      <c r="R566" s="54" t="s">
        <v>1911</v>
      </c>
      <c r="S566" s="32"/>
      <c r="T566" s="32"/>
      <c r="U566" s="32"/>
      <c r="V566" s="32"/>
      <c r="W566" s="301" t="s">
        <v>29</v>
      </c>
      <c r="X566" s="32"/>
      <c r="Y566" s="32"/>
      <c r="Z566" s="32"/>
      <c r="AA566" s="32"/>
      <c r="AB566" s="32"/>
      <c r="AC566" s="76" t="s">
        <v>141</v>
      </c>
      <c r="AD566" s="32"/>
      <c r="AE566" s="332" t="s">
        <v>209</v>
      </c>
      <c r="AF566" s="142">
        <v>43956</v>
      </c>
      <c r="AG566" s="32"/>
      <c r="AH566" s="32"/>
      <c r="AI566" s="32"/>
      <c r="AJ566" s="32"/>
      <c r="AK566" s="32"/>
      <c r="AL566" s="32"/>
      <c r="AM566" s="384" t="s">
        <v>208</v>
      </c>
      <c r="AN566" s="110">
        <v>43962</v>
      </c>
      <c r="AO566" s="384" t="s">
        <v>63</v>
      </c>
      <c r="AP566" s="384" t="s">
        <v>56</v>
      </c>
      <c r="AQ566" s="32"/>
      <c r="AR566" s="381" t="s">
        <v>195</v>
      </c>
      <c r="AS566" s="350">
        <v>43965</v>
      </c>
      <c r="AT566" s="381" t="s">
        <v>56</v>
      </c>
      <c r="AU566" s="32"/>
      <c r="AV566" s="32"/>
      <c r="AW566" s="32"/>
      <c r="AX566" s="32"/>
      <c r="AY566" s="32"/>
      <c r="AZ566" s="32">
        <f t="shared" si="13"/>
        <v>5</v>
      </c>
    </row>
    <row r="567" spans="5:52" ht="19.95" customHeight="1">
      <c r="E567" s="32"/>
      <c r="F567" s="32"/>
      <c r="G567" s="32"/>
      <c r="H567" s="513" t="s">
        <v>1084</v>
      </c>
      <c r="I567" s="31" t="s">
        <v>2457</v>
      </c>
      <c r="J567" s="54" t="s">
        <v>3102</v>
      </c>
      <c r="K567" s="32"/>
      <c r="L567" s="32"/>
      <c r="M567" s="32"/>
      <c r="N567" s="68">
        <v>15249119</v>
      </c>
      <c r="O567" s="54" t="s">
        <v>3304</v>
      </c>
      <c r="P567" s="32"/>
      <c r="Q567" s="54" t="s">
        <v>1652</v>
      </c>
      <c r="R567" s="54" t="s">
        <v>1912</v>
      </c>
      <c r="S567" s="32"/>
      <c r="T567" s="32"/>
      <c r="U567" s="32"/>
      <c r="V567" s="32"/>
      <c r="W567" s="301" t="s">
        <v>29</v>
      </c>
      <c r="X567" s="32"/>
      <c r="Y567" s="32"/>
      <c r="Z567" s="32"/>
      <c r="AA567" s="32"/>
      <c r="AB567" s="32"/>
      <c r="AC567" s="76" t="s">
        <v>141</v>
      </c>
      <c r="AD567" s="32"/>
      <c r="AE567" s="332" t="s">
        <v>209</v>
      </c>
      <c r="AF567" s="142">
        <v>43956</v>
      </c>
      <c r="AG567" s="32"/>
      <c r="AH567" s="32"/>
      <c r="AI567" s="32"/>
      <c r="AJ567" s="32"/>
      <c r="AK567" s="32"/>
      <c r="AL567" s="32"/>
      <c r="AM567" s="384" t="s">
        <v>208</v>
      </c>
      <c r="AN567" s="110">
        <v>43962</v>
      </c>
      <c r="AO567" s="384" t="s">
        <v>63</v>
      </c>
      <c r="AP567" s="384" t="s">
        <v>56</v>
      </c>
      <c r="AQ567" s="32"/>
      <c r="AR567" s="381" t="s">
        <v>195</v>
      </c>
      <c r="AS567" s="350">
        <v>43965</v>
      </c>
      <c r="AT567" s="381" t="s">
        <v>56</v>
      </c>
      <c r="AU567" s="32"/>
      <c r="AV567" s="32"/>
      <c r="AW567" s="32"/>
      <c r="AX567" s="32"/>
      <c r="AY567" s="32"/>
      <c r="AZ567" s="32">
        <f t="shared" si="13"/>
        <v>5</v>
      </c>
    </row>
    <row r="568" spans="5:52" ht="19.95" customHeight="1">
      <c r="E568" s="32"/>
      <c r="F568" s="32"/>
      <c r="G568" s="32"/>
      <c r="H568" s="513" t="s">
        <v>1085</v>
      </c>
      <c r="I568" s="31" t="s">
        <v>2458</v>
      </c>
      <c r="J568" s="54" t="s">
        <v>3103</v>
      </c>
      <c r="K568" s="32"/>
      <c r="L568" s="32"/>
      <c r="M568" s="32"/>
      <c r="N568" s="68">
        <v>15249120</v>
      </c>
      <c r="O568" s="54" t="s">
        <v>3304</v>
      </c>
      <c r="P568" s="32"/>
      <c r="Q568" s="54" t="s">
        <v>1653</v>
      </c>
      <c r="R568" s="54" t="s">
        <v>1875</v>
      </c>
      <c r="S568" s="32"/>
      <c r="T568" s="32"/>
      <c r="U568" s="32"/>
      <c r="V568" s="32"/>
      <c r="W568" s="301" t="s">
        <v>29</v>
      </c>
      <c r="X568" s="32"/>
      <c r="Y568" s="32"/>
      <c r="Z568" s="32"/>
      <c r="AA568" s="32"/>
      <c r="AB568" s="32"/>
      <c r="AC568" s="76" t="s">
        <v>141</v>
      </c>
      <c r="AD568" s="32"/>
      <c r="AE568" s="332" t="s">
        <v>209</v>
      </c>
      <c r="AF568" s="142">
        <v>43956</v>
      </c>
      <c r="AG568" s="32"/>
      <c r="AH568" s="32"/>
      <c r="AI568" s="32"/>
      <c r="AJ568" s="32"/>
      <c r="AK568" s="32"/>
      <c r="AL568" s="32"/>
      <c r="AM568" s="384" t="s">
        <v>208</v>
      </c>
      <c r="AN568" s="110">
        <v>43962</v>
      </c>
      <c r="AO568" s="384" t="s">
        <v>63</v>
      </c>
      <c r="AP568" s="384" t="s">
        <v>56</v>
      </c>
      <c r="AQ568" s="32"/>
      <c r="AR568" s="381" t="s">
        <v>195</v>
      </c>
      <c r="AS568" s="350">
        <v>43965</v>
      </c>
      <c r="AT568" s="381" t="s">
        <v>56</v>
      </c>
      <c r="AU568" s="32"/>
      <c r="AV568" s="32"/>
      <c r="AW568" s="32"/>
      <c r="AX568" s="32"/>
      <c r="AY568" s="32"/>
      <c r="AZ568" s="32">
        <f t="shared" si="13"/>
        <v>5</v>
      </c>
    </row>
    <row r="569" spans="5:52" ht="19.95" customHeight="1">
      <c r="E569" s="32"/>
      <c r="F569" s="32"/>
      <c r="G569" s="32"/>
      <c r="H569" s="513" t="s">
        <v>1086</v>
      </c>
      <c r="I569" s="31" t="s">
        <v>2459</v>
      </c>
      <c r="J569" s="54" t="s">
        <v>3104</v>
      </c>
      <c r="K569" s="32"/>
      <c r="L569" s="32"/>
      <c r="M569" s="32"/>
      <c r="N569" s="68">
        <v>15249121</v>
      </c>
      <c r="O569" s="54" t="s">
        <v>3304</v>
      </c>
      <c r="P569" s="32"/>
      <c r="Q569" s="54" t="s">
        <v>1654</v>
      </c>
      <c r="R569" s="54" t="s">
        <v>1913</v>
      </c>
      <c r="S569" s="32"/>
      <c r="T569" s="32"/>
      <c r="U569" s="32"/>
      <c r="V569" s="32"/>
      <c r="W569" s="301" t="s">
        <v>29</v>
      </c>
      <c r="X569" s="32"/>
      <c r="Y569" s="32"/>
      <c r="Z569" s="32"/>
      <c r="AA569" s="32"/>
      <c r="AB569" s="32"/>
      <c r="AC569" s="76" t="s">
        <v>141</v>
      </c>
      <c r="AD569" s="32"/>
      <c r="AE569" s="332" t="s">
        <v>209</v>
      </c>
      <c r="AF569" s="142">
        <v>43956</v>
      </c>
      <c r="AG569" s="32"/>
      <c r="AH569" s="32"/>
      <c r="AI569" s="32"/>
      <c r="AJ569" s="32"/>
      <c r="AK569" s="32"/>
      <c r="AL569" s="32"/>
      <c r="AM569" s="384" t="s">
        <v>208</v>
      </c>
      <c r="AN569" s="110">
        <v>43962</v>
      </c>
      <c r="AO569" s="384" t="s">
        <v>63</v>
      </c>
      <c r="AP569" s="384" t="s">
        <v>56</v>
      </c>
      <c r="AQ569" s="32"/>
      <c r="AR569" s="381" t="s">
        <v>195</v>
      </c>
      <c r="AS569" s="350">
        <v>43965</v>
      </c>
      <c r="AT569" s="381" t="s">
        <v>56</v>
      </c>
      <c r="AU569" s="32"/>
      <c r="AV569" s="32"/>
      <c r="AW569" s="32"/>
      <c r="AX569" s="32"/>
      <c r="AY569" s="32"/>
      <c r="AZ569" s="32">
        <f t="shared" si="13"/>
        <v>5</v>
      </c>
    </row>
    <row r="570" spans="5:52" ht="19.95" customHeight="1">
      <c r="E570" s="32"/>
      <c r="F570" s="32"/>
      <c r="G570" s="32"/>
      <c r="H570" s="513" t="s">
        <v>1087</v>
      </c>
      <c r="I570" s="31" t="s">
        <v>2460</v>
      </c>
      <c r="J570" s="54" t="s">
        <v>3105</v>
      </c>
      <c r="K570" s="32"/>
      <c r="L570" s="32"/>
      <c r="M570" s="32"/>
      <c r="N570" s="68">
        <v>15249122</v>
      </c>
      <c r="O570" s="54" t="s">
        <v>3304</v>
      </c>
      <c r="P570" s="32"/>
      <c r="Q570" s="54" t="s">
        <v>1655</v>
      </c>
      <c r="R570" s="54" t="s">
        <v>1884</v>
      </c>
      <c r="S570" s="32"/>
      <c r="T570" s="32"/>
      <c r="U570" s="32"/>
      <c r="V570" s="32"/>
      <c r="W570" s="301" t="s">
        <v>29</v>
      </c>
      <c r="X570" s="32"/>
      <c r="Y570" s="32"/>
      <c r="Z570" s="32"/>
      <c r="AA570" s="32"/>
      <c r="AB570" s="32"/>
      <c r="AC570" s="76" t="s">
        <v>141</v>
      </c>
      <c r="AD570" s="32"/>
      <c r="AE570" s="332" t="s">
        <v>209</v>
      </c>
      <c r="AF570" s="142">
        <v>43956</v>
      </c>
      <c r="AG570" s="32"/>
      <c r="AH570" s="32"/>
      <c r="AI570" s="32"/>
      <c r="AJ570" s="32"/>
      <c r="AK570" s="32"/>
      <c r="AL570" s="32"/>
      <c r="AM570" s="384" t="s">
        <v>208</v>
      </c>
      <c r="AN570" s="110">
        <v>43962</v>
      </c>
      <c r="AO570" s="384" t="s">
        <v>63</v>
      </c>
      <c r="AP570" s="384" t="s">
        <v>56</v>
      </c>
      <c r="AQ570" s="32"/>
      <c r="AR570" s="381" t="s">
        <v>195</v>
      </c>
      <c r="AS570" s="350">
        <v>43965</v>
      </c>
      <c r="AT570" s="381" t="s">
        <v>56</v>
      </c>
      <c r="AU570" s="32"/>
      <c r="AV570" s="32"/>
      <c r="AW570" s="32"/>
      <c r="AX570" s="32"/>
      <c r="AY570" s="32"/>
      <c r="AZ570" s="32">
        <f t="shared" si="13"/>
        <v>5</v>
      </c>
    </row>
    <row r="571" spans="5:52" ht="19.95" customHeight="1">
      <c r="E571" s="32"/>
      <c r="F571" s="32"/>
      <c r="G571" s="32"/>
      <c r="H571" s="513" t="s">
        <v>1088</v>
      </c>
      <c r="I571" s="31" t="s">
        <v>2461</v>
      </c>
      <c r="J571" s="54" t="s">
        <v>3106</v>
      </c>
      <c r="K571" s="32"/>
      <c r="L571" s="32"/>
      <c r="M571" s="32"/>
      <c r="N571" s="68">
        <v>15249123</v>
      </c>
      <c r="O571" s="54" t="s">
        <v>3304</v>
      </c>
      <c r="P571" s="32"/>
      <c r="Q571" s="54" t="s">
        <v>1656</v>
      </c>
      <c r="R571" s="54" t="s">
        <v>1884</v>
      </c>
      <c r="S571" s="32"/>
      <c r="T571" s="32"/>
      <c r="U571" s="32"/>
      <c r="V571" s="32"/>
      <c r="W571" s="301" t="s">
        <v>29</v>
      </c>
      <c r="X571" s="32"/>
      <c r="Y571" s="32"/>
      <c r="Z571" s="32"/>
      <c r="AA571" s="32"/>
      <c r="AB571" s="32"/>
      <c r="AC571" s="76" t="s">
        <v>141</v>
      </c>
      <c r="AD571" s="32"/>
      <c r="AE571" s="332" t="s">
        <v>209</v>
      </c>
      <c r="AF571" s="142">
        <v>43956</v>
      </c>
      <c r="AG571" s="32"/>
      <c r="AH571" s="32"/>
      <c r="AI571" s="32"/>
      <c r="AJ571" s="32"/>
      <c r="AK571" s="32"/>
      <c r="AL571" s="32"/>
      <c r="AM571" s="384" t="s">
        <v>208</v>
      </c>
      <c r="AN571" s="110">
        <v>43962</v>
      </c>
      <c r="AO571" s="384" t="s">
        <v>63</v>
      </c>
      <c r="AP571" s="384" t="s">
        <v>56</v>
      </c>
      <c r="AQ571" s="32"/>
      <c r="AR571" s="32"/>
      <c r="AS571" s="32"/>
      <c r="AT571" s="32"/>
      <c r="AU571" s="32"/>
      <c r="AV571" s="32"/>
      <c r="AW571" s="32"/>
      <c r="AX571" s="32"/>
      <c r="AY571" s="32"/>
      <c r="AZ571" s="32">
        <f t="shared" si="13"/>
        <v>5</v>
      </c>
    </row>
    <row r="572" spans="5:52" ht="19.95" customHeight="1">
      <c r="E572" s="32"/>
      <c r="F572" s="32"/>
      <c r="G572" s="32"/>
      <c r="H572" s="513" t="s">
        <v>1089</v>
      </c>
      <c r="I572" s="31" t="s">
        <v>2462</v>
      </c>
      <c r="J572" s="54" t="s">
        <v>3107</v>
      </c>
      <c r="K572" s="32"/>
      <c r="L572" s="32"/>
      <c r="M572" s="32"/>
      <c r="N572" s="68">
        <v>15249124</v>
      </c>
      <c r="O572" s="54" t="s">
        <v>3304</v>
      </c>
      <c r="P572" s="32"/>
      <c r="Q572" s="54" t="s">
        <v>1657</v>
      </c>
      <c r="R572" s="54" t="s">
        <v>1884</v>
      </c>
      <c r="S572" s="32"/>
      <c r="T572" s="32"/>
      <c r="U572" s="32"/>
      <c r="V572" s="32"/>
      <c r="W572" s="301" t="s">
        <v>29</v>
      </c>
      <c r="X572" s="32"/>
      <c r="Y572" s="32"/>
      <c r="Z572" s="32"/>
      <c r="AA572" s="32"/>
      <c r="AB572" s="32"/>
      <c r="AC572" s="76" t="s">
        <v>141</v>
      </c>
      <c r="AD572" s="32"/>
      <c r="AE572" s="332" t="s">
        <v>209</v>
      </c>
      <c r="AF572" s="142">
        <v>43956</v>
      </c>
      <c r="AG572" s="32"/>
      <c r="AH572" s="32"/>
      <c r="AI572" s="32"/>
      <c r="AJ572" s="32"/>
      <c r="AK572" s="32"/>
      <c r="AL572" s="32"/>
      <c r="AM572" s="384" t="s">
        <v>208</v>
      </c>
      <c r="AN572" s="110">
        <v>43962</v>
      </c>
      <c r="AO572" s="384" t="s">
        <v>63</v>
      </c>
      <c r="AP572" s="384" t="s">
        <v>56</v>
      </c>
      <c r="AQ572" s="32"/>
      <c r="AR572" s="32"/>
      <c r="AS572" s="32"/>
      <c r="AT572" s="32"/>
      <c r="AU572" s="32"/>
      <c r="AV572" s="32"/>
      <c r="AW572" s="32"/>
      <c r="AX572" s="32"/>
      <c r="AY572" s="32"/>
      <c r="AZ572" s="32">
        <f t="shared" si="13"/>
        <v>5</v>
      </c>
    </row>
    <row r="573" spans="5:52" ht="19.95" customHeight="1">
      <c r="E573" s="32"/>
      <c r="F573" s="32"/>
      <c r="G573" s="32"/>
      <c r="H573" s="513" t="s">
        <v>1090</v>
      </c>
      <c r="I573" s="31" t="s">
        <v>2463</v>
      </c>
      <c r="J573" s="54" t="s">
        <v>3108</v>
      </c>
      <c r="K573" s="32"/>
      <c r="L573" s="32"/>
      <c r="M573" s="32"/>
      <c r="N573" s="68">
        <v>15249125</v>
      </c>
      <c r="O573" s="54" t="s">
        <v>3304</v>
      </c>
      <c r="P573" s="32"/>
      <c r="Q573" s="54" t="s">
        <v>1658</v>
      </c>
      <c r="R573" s="54" t="s">
        <v>1884</v>
      </c>
      <c r="S573" s="32"/>
      <c r="T573" s="32"/>
      <c r="U573" s="32"/>
      <c r="V573" s="32"/>
      <c r="W573" s="301" t="s">
        <v>29</v>
      </c>
      <c r="X573" s="32"/>
      <c r="Y573" s="32"/>
      <c r="Z573" s="32"/>
      <c r="AA573" s="32"/>
      <c r="AB573" s="32"/>
      <c r="AC573" s="76" t="s">
        <v>141</v>
      </c>
      <c r="AD573" s="32"/>
      <c r="AE573" s="332" t="s">
        <v>209</v>
      </c>
      <c r="AF573" s="142">
        <v>43956</v>
      </c>
      <c r="AG573" s="32"/>
      <c r="AH573" s="32"/>
      <c r="AI573" s="32"/>
      <c r="AJ573" s="32"/>
      <c r="AK573" s="32"/>
      <c r="AL573" s="32"/>
      <c r="AM573" s="384" t="s">
        <v>208</v>
      </c>
      <c r="AN573" s="110">
        <v>43962</v>
      </c>
      <c r="AO573" s="384" t="s">
        <v>63</v>
      </c>
      <c r="AP573" s="384" t="s">
        <v>56</v>
      </c>
      <c r="AQ573" s="32"/>
      <c r="AR573" s="32"/>
      <c r="AS573" s="32"/>
      <c r="AT573" s="32"/>
      <c r="AU573" s="32"/>
      <c r="AV573" s="32"/>
      <c r="AW573" s="32"/>
      <c r="AX573" s="32"/>
      <c r="AY573" s="32"/>
      <c r="AZ573" s="32">
        <f t="shared" si="13"/>
        <v>5</v>
      </c>
    </row>
    <row r="574" spans="5:52" ht="19.95" customHeight="1">
      <c r="E574" s="32"/>
      <c r="F574" s="32"/>
      <c r="G574" s="32"/>
      <c r="H574" s="513" t="s">
        <v>1091</v>
      </c>
      <c r="I574" s="80" t="s">
        <v>2464</v>
      </c>
      <c r="J574" s="537" t="s">
        <v>3109</v>
      </c>
      <c r="K574" s="32"/>
      <c r="L574" s="32"/>
      <c r="M574" s="32"/>
      <c r="N574" s="68">
        <v>15249126</v>
      </c>
      <c r="O574" s="54" t="s">
        <v>3304</v>
      </c>
      <c r="P574" s="32"/>
      <c r="Q574" s="54" t="s">
        <v>1659</v>
      </c>
      <c r="R574" s="54" t="s">
        <v>1884</v>
      </c>
      <c r="S574" s="32"/>
      <c r="T574" s="32"/>
      <c r="U574" s="32"/>
      <c r="V574" s="32"/>
      <c r="W574" s="301" t="s">
        <v>29</v>
      </c>
      <c r="X574" s="32"/>
      <c r="Y574" s="32"/>
      <c r="Z574" s="32"/>
      <c r="AA574" s="32"/>
      <c r="AB574" s="32"/>
      <c r="AC574" s="76" t="s">
        <v>141</v>
      </c>
      <c r="AD574" s="32"/>
      <c r="AE574" s="332" t="s">
        <v>209</v>
      </c>
      <c r="AF574" s="142">
        <v>43956</v>
      </c>
      <c r="AG574" s="32"/>
      <c r="AH574" s="32"/>
      <c r="AI574" s="32"/>
      <c r="AJ574" s="32"/>
      <c r="AK574" s="32"/>
      <c r="AL574" s="32"/>
      <c r="AM574" s="384" t="s">
        <v>208</v>
      </c>
      <c r="AN574" s="110">
        <v>43962</v>
      </c>
      <c r="AO574" s="384" t="s">
        <v>63</v>
      </c>
      <c r="AP574" s="384" t="s">
        <v>56</v>
      </c>
      <c r="AQ574" s="32"/>
      <c r="AR574" s="32"/>
      <c r="AS574" s="32"/>
      <c r="AT574" s="32"/>
      <c r="AU574" s="32"/>
      <c r="AV574" s="32"/>
      <c r="AW574" s="32"/>
      <c r="AX574" s="32"/>
      <c r="AY574" s="32"/>
      <c r="AZ574" s="32">
        <f t="shared" si="13"/>
        <v>5</v>
      </c>
    </row>
    <row r="575" spans="5:52" ht="19.95" customHeight="1">
      <c r="E575" s="32"/>
      <c r="F575" s="32"/>
      <c r="G575" s="32"/>
      <c r="H575" s="513" t="s">
        <v>1092</v>
      </c>
      <c r="I575" s="31" t="s">
        <v>2465</v>
      </c>
      <c r="J575" s="537" t="s">
        <v>3110</v>
      </c>
      <c r="K575" s="32"/>
      <c r="L575" s="32"/>
      <c r="M575" s="32"/>
      <c r="N575" s="68">
        <v>15249127</v>
      </c>
      <c r="O575" s="54" t="s">
        <v>3304</v>
      </c>
      <c r="P575" s="32"/>
      <c r="Q575" s="54" t="s">
        <v>1660</v>
      </c>
      <c r="R575" s="54" t="s">
        <v>1884</v>
      </c>
      <c r="S575" s="32"/>
      <c r="T575" s="32"/>
      <c r="U575" s="32"/>
      <c r="V575" s="32"/>
      <c r="W575" s="301" t="s">
        <v>29</v>
      </c>
      <c r="X575" s="32"/>
      <c r="Y575" s="32"/>
      <c r="Z575" s="32"/>
      <c r="AA575" s="32"/>
      <c r="AB575" s="32"/>
      <c r="AC575" s="76" t="s">
        <v>141</v>
      </c>
      <c r="AD575" s="32"/>
      <c r="AE575" s="332" t="s">
        <v>209</v>
      </c>
      <c r="AF575" s="142">
        <v>43956</v>
      </c>
      <c r="AG575" s="32"/>
      <c r="AH575" s="32"/>
      <c r="AI575" s="32"/>
      <c r="AJ575" s="32"/>
      <c r="AK575" s="32"/>
      <c r="AL575" s="32"/>
      <c r="AM575" s="384" t="s">
        <v>208</v>
      </c>
      <c r="AN575" s="110">
        <v>43962</v>
      </c>
      <c r="AO575" s="384" t="s">
        <v>63</v>
      </c>
      <c r="AP575" s="384" t="s">
        <v>56</v>
      </c>
      <c r="AQ575" s="32"/>
      <c r="AR575" s="32"/>
      <c r="AS575" s="32"/>
      <c r="AT575" s="32"/>
      <c r="AU575" s="32"/>
      <c r="AV575" s="32"/>
      <c r="AW575" s="32"/>
      <c r="AX575" s="32"/>
      <c r="AY575" s="32"/>
      <c r="AZ575" s="32">
        <f t="shared" si="13"/>
        <v>5</v>
      </c>
    </row>
    <row r="576" spans="5:52" ht="19.95" customHeight="1">
      <c r="E576" s="32"/>
      <c r="F576" s="32"/>
      <c r="G576" s="32"/>
      <c r="H576" s="513" t="s">
        <v>1093</v>
      </c>
      <c r="I576" s="80" t="s">
        <v>2466</v>
      </c>
      <c r="J576" s="537" t="s">
        <v>3111</v>
      </c>
      <c r="K576" s="32"/>
      <c r="L576" s="32"/>
      <c r="M576" s="32"/>
      <c r="N576" s="68">
        <v>15249128</v>
      </c>
      <c r="O576" s="54" t="s">
        <v>3304</v>
      </c>
      <c r="P576" s="32"/>
      <c r="Q576" s="54" t="s">
        <v>1661</v>
      </c>
      <c r="R576" s="54" t="s">
        <v>1914</v>
      </c>
      <c r="S576" s="32"/>
      <c r="T576" s="32"/>
      <c r="U576" s="32"/>
      <c r="V576" s="32"/>
      <c r="W576" s="301" t="s">
        <v>29</v>
      </c>
      <c r="X576" s="32"/>
      <c r="Y576" s="32"/>
      <c r="Z576" s="32"/>
      <c r="AA576" s="32"/>
      <c r="AB576" s="32"/>
      <c r="AC576" s="76" t="s">
        <v>141</v>
      </c>
      <c r="AD576" s="32"/>
      <c r="AE576" s="332" t="s">
        <v>209</v>
      </c>
      <c r="AF576" s="142">
        <v>43956</v>
      </c>
      <c r="AG576" s="32"/>
      <c r="AH576" s="32"/>
      <c r="AI576" s="32"/>
      <c r="AJ576" s="32"/>
      <c r="AK576" s="32"/>
      <c r="AL576" s="32"/>
      <c r="AM576" s="384" t="s">
        <v>208</v>
      </c>
      <c r="AN576" s="110">
        <v>43962</v>
      </c>
      <c r="AO576" s="384" t="s">
        <v>63</v>
      </c>
      <c r="AP576" s="384" t="s">
        <v>56</v>
      </c>
      <c r="AQ576" s="32"/>
      <c r="AR576" s="32"/>
      <c r="AS576" s="32"/>
      <c r="AT576" s="32"/>
      <c r="AU576" s="32"/>
      <c r="AV576" s="32"/>
      <c r="AW576" s="32"/>
      <c r="AX576" s="32"/>
      <c r="AY576" s="32"/>
      <c r="AZ576" s="32">
        <f t="shared" si="13"/>
        <v>5</v>
      </c>
    </row>
    <row r="577" spans="5:52" ht="19.95" customHeight="1">
      <c r="E577" s="32"/>
      <c r="F577" s="32"/>
      <c r="G577" s="32"/>
      <c r="H577" s="513" t="s">
        <v>1094</v>
      </c>
      <c r="I577" s="80" t="s">
        <v>2466</v>
      </c>
      <c r="J577" s="537" t="s">
        <v>3112</v>
      </c>
      <c r="K577" s="32"/>
      <c r="L577" s="32"/>
      <c r="M577" s="32"/>
      <c r="N577" s="68">
        <v>15249128</v>
      </c>
      <c r="O577" s="54" t="s">
        <v>3304</v>
      </c>
      <c r="P577" s="32"/>
      <c r="Q577" s="54" t="s">
        <v>1661</v>
      </c>
      <c r="R577" s="54" t="s">
        <v>1915</v>
      </c>
      <c r="S577" s="32"/>
      <c r="T577" s="32"/>
      <c r="U577" s="32"/>
      <c r="V577" s="32"/>
      <c r="W577" s="301" t="s">
        <v>29</v>
      </c>
      <c r="X577" s="32"/>
      <c r="Y577" s="32"/>
      <c r="Z577" s="32"/>
      <c r="AA577" s="32"/>
      <c r="AB577" s="32"/>
      <c r="AC577" s="76" t="s">
        <v>141</v>
      </c>
      <c r="AD577" s="32"/>
      <c r="AE577" s="332" t="s">
        <v>209</v>
      </c>
      <c r="AF577" s="142">
        <v>43956</v>
      </c>
      <c r="AG577" s="32"/>
      <c r="AH577" s="32"/>
      <c r="AI577" s="32"/>
      <c r="AJ577" s="32"/>
      <c r="AK577" s="32"/>
      <c r="AL577" s="32"/>
      <c r="AM577" s="384" t="s">
        <v>208</v>
      </c>
      <c r="AN577" s="110">
        <v>43962</v>
      </c>
      <c r="AO577" s="384" t="s">
        <v>63</v>
      </c>
      <c r="AP577" s="384" t="s">
        <v>56</v>
      </c>
      <c r="AQ577" s="32"/>
      <c r="AR577" s="32"/>
      <c r="AS577" s="32"/>
      <c r="AT577" s="32"/>
      <c r="AU577" s="32"/>
      <c r="AV577" s="32"/>
      <c r="AW577" s="32"/>
      <c r="AX577" s="32"/>
      <c r="AY577" s="32"/>
      <c r="AZ577" s="32">
        <f t="shared" si="13"/>
        <v>5</v>
      </c>
    </row>
    <row r="578" spans="5:52" ht="19.95" customHeight="1">
      <c r="E578" s="32"/>
      <c r="F578" s="32"/>
      <c r="G578" s="32"/>
      <c r="H578" s="513" t="s">
        <v>1095</v>
      </c>
      <c r="I578" s="80" t="s">
        <v>2466</v>
      </c>
      <c r="J578" s="537" t="s">
        <v>3113</v>
      </c>
      <c r="K578" s="32"/>
      <c r="L578" s="32"/>
      <c r="M578" s="32"/>
      <c r="N578" s="68">
        <v>15249128</v>
      </c>
      <c r="O578" s="54" t="s">
        <v>3304</v>
      </c>
      <c r="P578" s="32"/>
      <c r="Q578" s="54" t="s">
        <v>1661</v>
      </c>
      <c r="R578" s="54" t="s">
        <v>1916</v>
      </c>
      <c r="S578" s="32"/>
      <c r="T578" s="32"/>
      <c r="U578" s="32"/>
      <c r="V578" s="32"/>
      <c r="W578" s="301" t="s">
        <v>29</v>
      </c>
      <c r="X578" s="32"/>
      <c r="Y578" s="32"/>
      <c r="Z578" s="32"/>
      <c r="AA578" s="32"/>
      <c r="AB578" s="32"/>
      <c r="AC578" s="76" t="s">
        <v>141</v>
      </c>
      <c r="AD578" s="32"/>
      <c r="AE578" s="332" t="s">
        <v>209</v>
      </c>
      <c r="AF578" s="142">
        <v>43956</v>
      </c>
      <c r="AG578" s="32"/>
      <c r="AH578" s="32"/>
      <c r="AI578" s="32"/>
      <c r="AJ578" s="32"/>
      <c r="AK578" s="32"/>
      <c r="AL578" s="32"/>
      <c r="AM578" s="384" t="s">
        <v>208</v>
      </c>
      <c r="AN578" s="110">
        <v>43962</v>
      </c>
      <c r="AO578" s="384" t="s">
        <v>63</v>
      </c>
      <c r="AP578" s="384" t="s">
        <v>56</v>
      </c>
      <c r="AQ578" s="32"/>
      <c r="AR578" s="32"/>
      <c r="AS578" s="32"/>
      <c r="AT578" s="32"/>
      <c r="AU578" s="32"/>
      <c r="AV578" s="32"/>
      <c r="AW578" s="32"/>
      <c r="AX578" s="32"/>
      <c r="AY578" s="32"/>
      <c r="AZ578" s="32">
        <f t="shared" si="13"/>
        <v>5</v>
      </c>
    </row>
    <row r="579" spans="5:52" ht="19.95" customHeight="1">
      <c r="E579" s="32"/>
      <c r="F579" s="32"/>
      <c r="G579" s="32"/>
      <c r="H579" s="513" t="s">
        <v>1096</v>
      </c>
      <c r="I579" s="80" t="s">
        <v>2467</v>
      </c>
      <c r="J579" s="537" t="s">
        <v>3114</v>
      </c>
      <c r="K579" s="32"/>
      <c r="L579" s="32"/>
      <c r="M579" s="32"/>
      <c r="N579" s="68">
        <v>15249129</v>
      </c>
      <c r="O579" s="54" t="s">
        <v>3304</v>
      </c>
      <c r="P579" s="32"/>
      <c r="Q579" s="54" t="s">
        <v>1662</v>
      </c>
      <c r="R579" s="54" t="s">
        <v>1914</v>
      </c>
      <c r="S579" s="32"/>
      <c r="T579" s="32"/>
      <c r="U579" s="32"/>
      <c r="V579" s="32"/>
      <c r="W579" s="301" t="s">
        <v>29</v>
      </c>
      <c r="X579" s="32"/>
      <c r="Y579" s="32"/>
      <c r="Z579" s="32"/>
      <c r="AA579" s="32"/>
      <c r="AB579" s="32"/>
      <c r="AC579" s="76" t="s">
        <v>141</v>
      </c>
      <c r="AD579" s="32"/>
      <c r="AE579" s="332" t="s">
        <v>209</v>
      </c>
      <c r="AF579" s="142">
        <v>43956</v>
      </c>
      <c r="AG579" s="32"/>
      <c r="AH579" s="32"/>
      <c r="AI579" s="32"/>
      <c r="AJ579" s="32"/>
      <c r="AK579" s="32"/>
      <c r="AL579" s="32"/>
      <c r="AM579" s="384" t="s">
        <v>208</v>
      </c>
      <c r="AN579" s="110">
        <v>43962</v>
      </c>
      <c r="AO579" s="384" t="s">
        <v>63</v>
      </c>
      <c r="AP579" s="384" t="s">
        <v>56</v>
      </c>
      <c r="AQ579" s="32"/>
      <c r="AR579" s="32"/>
      <c r="AS579" s="32"/>
      <c r="AT579" s="32"/>
      <c r="AU579" s="32"/>
      <c r="AV579" s="32"/>
      <c r="AW579" s="32"/>
      <c r="AX579" s="32"/>
      <c r="AY579" s="32"/>
      <c r="AZ579" s="32">
        <f t="shared" si="13"/>
        <v>5</v>
      </c>
    </row>
    <row r="580" spans="5:52" ht="19.95" customHeight="1">
      <c r="E580" s="32"/>
      <c r="F580" s="32"/>
      <c r="G580" s="32"/>
      <c r="H580" s="513" t="s">
        <v>1097</v>
      </c>
      <c r="I580" s="80" t="s">
        <v>2467</v>
      </c>
      <c r="J580" s="537" t="s">
        <v>3115</v>
      </c>
      <c r="K580" s="32"/>
      <c r="L580" s="32"/>
      <c r="M580" s="32"/>
      <c r="N580" s="68">
        <v>15249129</v>
      </c>
      <c r="O580" s="54" t="s">
        <v>3304</v>
      </c>
      <c r="P580" s="32"/>
      <c r="Q580" s="54" t="s">
        <v>1662</v>
      </c>
      <c r="R580" s="54" t="s">
        <v>1915</v>
      </c>
      <c r="S580" s="32"/>
      <c r="T580" s="32"/>
      <c r="U580" s="32"/>
      <c r="V580" s="32"/>
      <c r="W580" s="301" t="s">
        <v>29</v>
      </c>
      <c r="X580" s="32"/>
      <c r="Y580" s="32"/>
      <c r="Z580" s="32"/>
      <c r="AA580" s="32"/>
      <c r="AB580" s="32"/>
      <c r="AC580" s="76" t="s">
        <v>141</v>
      </c>
      <c r="AD580" s="32"/>
      <c r="AE580" s="332" t="s">
        <v>209</v>
      </c>
      <c r="AF580" s="142">
        <v>43956</v>
      </c>
      <c r="AG580" s="32"/>
      <c r="AH580" s="32"/>
      <c r="AI580" s="32"/>
      <c r="AJ580" s="32"/>
      <c r="AK580" s="32"/>
      <c r="AL580" s="32"/>
      <c r="AM580" s="384" t="s">
        <v>208</v>
      </c>
      <c r="AN580" s="110">
        <v>43962</v>
      </c>
      <c r="AO580" s="384" t="s">
        <v>63</v>
      </c>
      <c r="AP580" s="384" t="s">
        <v>56</v>
      </c>
      <c r="AQ580" s="32"/>
      <c r="AR580" s="32"/>
      <c r="AS580" s="32"/>
      <c r="AT580" s="32"/>
      <c r="AU580" s="32"/>
      <c r="AV580" s="32"/>
      <c r="AW580" s="32"/>
      <c r="AX580" s="32"/>
      <c r="AY580" s="32"/>
      <c r="AZ580" s="32">
        <f t="shared" si="13"/>
        <v>5</v>
      </c>
    </row>
    <row r="581" spans="5:52" ht="19.95" customHeight="1">
      <c r="E581" s="32"/>
      <c r="F581" s="32"/>
      <c r="G581" s="32"/>
      <c r="H581" s="513" t="s">
        <v>1098</v>
      </c>
      <c r="I581" s="80" t="s">
        <v>2467</v>
      </c>
      <c r="J581" s="537" t="s">
        <v>3115</v>
      </c>
      <c r="K581" s="32"/>
      <c r="L581" s="32"/>
      <c r="M581" s="32"/>
      <c r="N581" s="68">
        <v>15249129</v>
      </c>
      <c r="O581" s="54" t="s">
        <v>3304</v>
      </c>
      <c r="P581" s="32"/>
      <c r="Q581" s="54" t="s">
        <v>1662</v>
      </c>
      <c r="R581" s="54" t="s">
        <v>1916</v>
      </c>
      <c r="S581" s="32"/>
      <c r="T581" s="32"/>
      <c r="U581" s="32"/>
      <c r="V581" s="32"/>
      <c r="W581" s="301" t="s">
        <v>29</v>
      </c>
      <c r="X581" s="32"/>
      <c r="Y581" s="32"/>
      <c r="Z581" s="32"/>
      <c r="AA581" s="32"/>
      <c r="AB581" s="32"/>
      <c r="AC581" s="76" t="s">
        <v>141</v>
      </c>
      <c r="AD581" s="32"/>
      <c r="AE581" s="332" t="s">
        <v>209</v>
      </c>
      <c r="AF581" s="142">
        <v>43956</v>
      </c>
      <c r="AG581" s="32"/>
      <c r="AH581" s="32"/>
      <c r="AI581" s="32"/>
      <c r="AJ581" s="32"/>
      <c r="AK581" s="32"/>
      <c r="AL581" s="32"/>
      <c r="AM581" s="384" t="s">
        <v>208</v>
      </c>
      <c r="AN581" s="110">
        <v>43962</v>
      </c>
      <c r="AO581" s="384" t="s">
        <v>63</v>
      </c>
      <c r="AP581" s="384" t="s">
        <v>56</v>
      </c>
      <c r="AQ581" s="32"/>
      <c r="AR581" s="381" t="s">
        <v>195</v>
      </c>
      <c r="AS581" s="350">
        <v>43965</v>
      </c>
      <c r="AT581" s="381" t="s">
        <v>56</v>
      </c>
      <c r="AU581" s="32"/>
      <c r="AV581" s="32"/>
      <c r="AW581" s="32"/>
      <c r="AX581" s="32"/>
      <c r="AY581" s="32"/>
      <c r="AZ581" s="32">
        <f t="shared" si="13"/>
        <v>5</v>
      </c>
    </row>
    <row r="582" spans="5:52" ht="19.95" customHeight="1">
      <c r="E582" s="32"/>
      <c r="F582" s="32"/>
      <c r="G582" s="32"/>
      <c r="H582" s="513" t="s">
        <v>1099</v>
      </c>
      <c r="I582" s="80" t="s">
        <v>2468</v>
      </c>
      <c r="J582" s="537" t="s">
        <v>3116</v>
      </c>
      <c r="K582" s="32"/>
      <c r="L582" s="32"/>
      <c r="M582" s="32"/>
      <c r="N582" s="68">
        <v>15249130</v>
      </c>
      <c r="O582" s="54" t="s">
        <v>3304</v>
      </c>
      <c r="P582" s="32"/>
      <c r="Q582" s="54" t="s">
        <v>1663</v>
      </c>
      <c r="R582" s="54" t="s">
        <v>1914</v>
      </c>
      <c r="S582" s="32"/>
      <c r="T582" s="32"/>
      <c r="U582" s="32"/>
      <c r="V582" s="32"/>
      <c r="W582" s="301" t="s">
        <v>29</v>
      </c>
      <c r="X582" s="32"/>
      <c r="Y582" s="32"/>
      <c r="Z582" s="32"/>
      <c r="AA582" s="32"/>
      <c r="AB582" s="32"/>
      <c r="AC582" s="76" t="s">
        <v>141</v>
      </c>
      <c r="AD582" s="32"/>
      <c r="AE582" s="332" t="s">
        <v>209</v>
      </c>
      <c r="AF582" s="142">
        <v>43956</v>
      </c>
      <c r="AG582" s="32"/>
      <c r="AH582" s="32"/>
      <c r="AI582" s="32"/>
      <c r="AJ582" s="32"/>
      <c r="AK582" s="32"/>
      <c r="AL582" s="32"/>
      <c r="AM582" s="384" t="s">
        <v>208</v>
      </c>
      <c r="AN582" s="110">
        <v>43962</v>
      </c>
      <c r="AO582" s="384" t="s">
        <v>63</v>
      </c>
      <c r="AP582" s="384" t="s">
        <v>56</v>
      </c>
      <c r="AQ582" s="32"/>
      <c r="AR582" s="381" t="s">
        <v>195</v>
      </c>
      <c r="AS582" s="350">
        <v>43965</v>
      </c>
      <c r="AT582" s="381" t="s">
        <v>56</v>
      </c>
      <c r="AU582" s="32"/>
      <c r="AV582" s="32"/>
      <c r="AW582" s="32"/>
      <c r="AX582" s="32"/>
      <c r="AY582" s="32"/>
      <c r="AZ582" s="32">
        <f t="shared" si="13"/>
        <v>5</v>
      </c>
    </row>
    <row r="583" spans="5:52" ht="19.95" customHeight="1">
      <c r="E583" s="32"/>
      <c r="F583" s="32"/>
      <c r="G583" s="32"/>
      <c r="H583" s="513" t="s">
        <v>1100</v>
      </c>
      <c r="I583" s="80" t="s">
        <v>2468</v>
      </c>
      <c r="J583" s="537" t="s">
        <v>3117</v>
      </c>
      <c r="K583" s="32"/>
      <c r="L583" s="32"/>
      <c r="M583" s="32"/>
      <c r="N583" s="68">
        <v>15249130</v>
      </c>
      <c r="O583" s="54" t="s">
        <v>3304</v>
      </c>
      <c r="P583" s="32"/>
      <c r="Q583" s="54" t="s">
        <v>1663</v>
      </c>
      <c r="R583" s="54" t="s">
        <v>1915</v>
      </c>
      <c r="S583" s="32"/>
      <c r="T583" s="32"/>
      <c r="U583" s="32"/>
      <c r="V583" s="32"/>
      <c r="W583" s="301" t="s">
        <v>29</v>
      </c>
      <c r="X583" s="32"/>
      <c r="Y583" s="32"/>
      <c r="Z583" s="32"/>
      <c r="AA583" s="32"/>
      <c r="AB583" s="32"/>
      <c r="AC583" s="76" t="s">
        <v>141</v>
      </c>
      <c r="AD583" s="32"/>
      <c r="AE583" s="332" t="s">
        <v>209</v>
      </c>
      <c r="AF583" s="142">
        <v>43956</v>
      </c>
      <c r="AG583" s="32"/>
      <c r="AH583" s="32"/>
      <c r="AI583" s="32"/>
      <c r="AJ583" s="32"/>
      <c r="AK583" s="32"/>
      <c r="AL583" s="32"/>
      <c r="AM583" s="384" t="s">
        <v>208</v>
      </c>
      <c r="AN583" s="110">
        <v>43962</v>
      </c>
      <c r="AO583" s="384" t="s">
        <v>63</v>
      </c>
      <c r="AP583" s="384" t="s">
        <v>56</v>
      </c>
      <c r="AQ583" s="32"/>
      <c r="AR583" s="32"/>
      <c r="AS583" s="32"/>
      <c r="AT583" s="32"/>
      <c r="AU583" s="32"/>
      <c r="AV583" s="32"/>
      <c r="AW583" s="32"/>
      <c r="AX583" s="32"/>
      <c r="AY583" s="32"/>
      <c r="AZ583" s="32">
        <f t="shared" si="13"/>
        <v>5</v>
      </c>
    </row>
    <row r="584" spans="5:52" ht="19.95" customHeight="1">
      <c r="E584" s="32"/>
      <c r="F584" s="32"/>
      <c r="G584" s="32"/>
      <c r="H584" s="513" t="s">
        <v>1101</v>
      </c>
      <c r="I584" s="80" t="s">
        <v>2468</v>
      </c>
      <c r="J584" s="537" t="s">
        <v>3117</v>
      </c>
      <c r="K584" s="32"/>
      <c r="L584" s="32"/>
      <c r="M584" s="32"/>
      <c r="N584" s="68">
        <v>15249130</v>
      </c>
      <c r="O584" s="54" t="s">
        <v>3304</v>
      </c>
      <c r="P584" s="32"/>
      <c r="Q584" s="54" t="s">
        <v>1663</v>
      </c>
      <c r="R584" s="54" t="s">
        <v>1916</v>
      </c>
      <c r="S584" s="32"/>
      <c r="T584" s="32"/>
      <c r="U584" s="32"/>
      <c r="V584" s="32"/>
      <c r="W584" s="301" t="s">
        <v>29</v>
      </c>
      <c r="X584" s="32"/>
      <c r="Y584" s="32"/>
      <c r="Z584" s="32"/>
      <c r="AA584" s="32"/>
      <c r="AB584" s="32"/>
      <c r="AC584" s="76" t="s">
        <v>141</v>
      </c>
      <c r="AD584" s="32"/>
      <c r="AE584" s="332" t="s">
        <v>209</v>
      </c>
      <c r="AF584" s="142">
        <v>43956</v>
      </c>
      <c r="AG584" s="32"/>
      <c r="AH584" s="32"/>
      <c r="AI584" s="32"/>
      <c r="AJ584" s="32"/>
      <c r="AK584" s="32"/>
      <c r="AL584" s="32"/>
      <c r="AM584" s="384" t="s">
        <v>208</v>
      </c>
      <c r="AN584" s="110">
        <v>43962</v>
      </c>
      <c r="AO584" s="384" t="s">
        <v>63</v>
      </c>
      <c r="AP584" s="384" t="s">
        <v>56</v>
      </c>
      <c r="AQ584" s="32"/>
      <c r="AR584" s="32"/>
      <c r="AS584" s="32"/>
      <c r="AT584" s="32"/>
      <c r="AU584" s="32"/>
      <c r="AV584" s="32"/>
      <c r="AW584" s="32"/>
      <c r="AX584" s="32"/>
      <c r="AY584" s="32"/>
      <c r="AZ584" s="32">
        <f t="shared" si="13"/>
        <v>5</v>
      </c>
    </row>
    <row r="585" spans="5:52" ht="19.95" customHeight="1">
      <c r="E585" s="32"/>
      <c r="F585" s="32"/>
      <c r="G585" s="32"/>
      <c r="H585" s="513" t="s">
        <v>1102</v>
      </c>
      <c r="I585" s="80" t="s">
        <v>2469</v>
      </c>
      <c r="J585" s="537" t="s">
        <v>3118</v>
      </c>
      <c r="K585" s="32"/>
      <c r="L585" s="32"/>
      <c r="M585" s="32"/>
      <c r="N585" s="68">
        <v>15249131</v>
      </c>
      <c r="O585" s="54" t="s">
        <v>3304</v>
      </c>
      <c r="P585" s="32"/>
      <c r="Q585" s="54" t="s">
        <v>1664</v>
      </c>
      <c r="R585" s="54" t="s">
        <v>1917</v>
      </c>
      <c r="S585" s="32"/>
      <c r="T585" s="32"/>
      <c r="U585" s="32"/>
      <c r="V585" s="32"/>
      <c r="W585" s="301" t="s">
        <v>29</v>
      </c>
      <c r="X585" s="32"/>
      <c r="Y585" s="32"/>
      <c r="Z585" s="32"/>
      <c r="AA585" s="32"/>
      <c r="AB585" s="32"/>
      <c r="AC585" s="76" t="s">
        <v>141</v>
      </c>
      <c r="AD585" s="32"/>
      <c r="AE585" s="332" t="s">
        <v>209</v>
      </c>
      <c r="AF585" s="142">
        <v>43956</v>
      </c>
      <c r="AG585" s="32"/>
      <c r="AH585" s="32"/>
      <c r="AI585" s="32"/>
      <c r="AJ585" s="32"/>
      <c r="AK585" s="32"/>
      <c r="AL585" s="32"/>
      <c r="AM585" s="384" t="s">
        <v>208</v>
      </c>
      <c r="AN585" s="110">
        <v>43962</v>
      </c>
      <c r="AO585" s="384" t="s">
        <v>63</v>
      </c>
      <c r="AP585" s="384" t="s">
        <v>56</v>
      </c>
      <c r="AQ585" s="32"/>
      <c r="AR585" s="32"/>
      <c r="AS585" s="32"/>
      <c r="AT585" s="32"/>
      <c r="AU585" s="32"/>
      <c r="AV585" s="32"/>
      <c r="AW585" s="32"/>
      <c r="AX585" s="32"/>
      <c r="AY585" s="32"/>
      <c r="AZ585" s="32">
        <f t="shared" si="13"/>
        <v>5</v>
      </c>
    </row>
    <row r="586" spans="5:52" ht="19.95" customHeight="1">
      <c r="E586" s="32"/>
      <c r="F586" s="32"/>
      <c r="G586" s="32"/>
      <c r="H586" s="513" t="s">
        <v>1103</v>
      </c>
      <c r="I586" s="80" t="s">
        <v>2470</v>
      </c>
      <c r="J586" s="537" t="s">
        <v>3119</v>
      </c>
      <c r="K586" s="32"/>
      <c r="L586" s="32"/>
      <c r="M586" s="32"/>
      <c r="N586" s="68">
        <v>15249132</v>
      </c>
      <c r="O586" s="54" t="s">
        <v>3304</v>
      </c>
      <c r="P586" s="32"/>
      <c r="Q586" s="54" t="s">
        <v>1665</v>
      </c>
      <c r="R586" s="80" t="s">
        <v>1838</v>
      </c>
      <c r="S586" s="32"/>
      <c r="T586" s="32"/>
      <c r="U586" s="32"/>
      <c r="V586" s="32"/>
      <c r="W586" s="301" t="s">
        <v>29</v>
      </c>
      <c r="X586" s="32"/>
      <c r="Y586" s="32"/>
      <c r="Z586" s="32"/>
      <c r="AA586" s="32"/>
      <c r="AB586" s="32"/>
      <c r="AC586" s="76" t="s">
        <v>141</v>
      </c>
      <c r="AD586" s="32"/>
      <c r="AE586" s="332" t="s">
        <v>209</v>
      </c>
      <c r="AF586" s="142">
        <v>43956</v>
      </c>
      <c r="AG586" s="32"/>
      <c r="AH586" s="32"/>
      <c r="AI586" s="32"/>
      <c r="AJ586" s="32"/>
      <c r="AK586" s="32"/>
      <c r="AL586" s="32"/>
      <c r="AM586" s="384" t="s">
        <v>208</v>
      </c>
      <c r="AN586" s="110">
        <v>43962</v>
      </c>
      <c r="AO586" s="384" t="s">
        <v>63</v>
      </c>
      <c r="AP586" s="384" t="s">
        <v>56</v>
      </c>
      <c r="AQ586" s="32"/>
      <c r="AR586" s="32"/>
      <c r="AS586" s="32"/>
      <c r="AT586" s="32"/>
      <c r="AU586" s="32"/>
      <c r="AV586" s="32"/>
      <c r="AW586" s="32"/>
      <c r="AX586" s="32"/>
      <c r="AY586" s="32"/>
      <c r="AZ586" s="32">
        <f t="shared" si="13"/>
        <v>5</v>
      </c>
    </row>
    <row r="587" spans="5:52" ht="19.95" customHeight="1">
      <c r="E587" s="32"/>
      <c r="F587" s="32"/>
      <c r="G587" s="32"/>
      <c r="H587" s="513" t="s">
        <v>1104</v>
      </c>
      <c r="I587" s="80" t="s">
        <v>2471</v>
      </c>
      <c r="J587" s="537" t="s">
        <v>3119</v>
      </c>
      <c r="K587" s="32"/>
      <c r="L587" s="32"/>
      <c r="M587" s="32"/>
      <c r="N587" s="68">
        <v>15249132</v>
      </c>
      <c r="O587" s="54" t="s">
        <v>3304</v>
      </c>
      <c r="P587" s="32"/>
      <c r="Q587" s="54" t="s">
        <v>1665</v>
      </c>
      <c r="R587" s="80" t="s">
        <v>1838</v>
      </c>
      <c r="S587" s="32"/>
      <c r="T587" s="32"/>
      <c r="U587" s="32"/>
      <c r="V587" s="32"/>
      <c r="W587" s="301" t="s">
        <v>29</v>
      </c>
      <c r="X587" s="32"/>
      <c r="Y587" s="32"/>
      <c r="Z587" s="32"/>
      <c r="AA587" s="32"/>
      <c r="AB587" s="32"/>
      <c r="AC587" s="76" t="s">
        <v>141</v>
      </c>
      <c r="AD587" s="32"/>
      <c r="AE587" s="332" t="s">
        <v>209</v>
      </c>
      <c r="AF587" s="142">
        <v>43956</v>
      </c>
      <c r="AG587" s="32"/>
      <c r="AH587" s="32"/>
      <c r="AI587" s="32"/>
      <c r="AJ587" s="32"/>
      <c r="AK587" s="32"/>
      <c r="AL587" s="32"/>
      <c r="AM587" s="384" t="s">
        <v>208</v>
      </c>
      <c r="AN587" s="110">
        <v>43962</v>
      </c>
      <c r="AO587" s="384" t="s">
        <v>63</v>
      </c>
      <c r="AP587" s="384" t="s">
        <v>56</v>
      </c>
      <c r="AQ587" s="32"/>
      <c r="AR587" s="32"/>
      <c r="AS587" s="32"/>
      <c r="AT587" s="32"/>
      <c r="AU587" s="32"/>
      <c r="AV587" s="32"/>
      <c r="AW587" s="32"/>
      <c r="AX587" s="32"/>
      <c r="AY587" s="32"/>
      <c r="AZ587" s="32">
        <f t="shared" si="13"/>
        <v>5</v>
      </c>
    </row>
    <row r="588" spans="5:52" ht="19.95" customHeight="1">
      <c r="E588" s="32"/>
      <c r="F588" s="32"/>
      <c r="G588" s="32"/>
      <c r="H588" s="513" t="s">
        <v>1105</v>
      </c>
      <c r="I588" s="80" t="s">
        <v>2472</v>
      </c>
      <c r="J588" s="537" t="s">
        <v>3120</v>
      </c>
      <c r="K588" s="32"/>
      <c r="L588" s="32"/>
      <c r="M588" s="32"/>
      <c r="N588" s="68">
        <v>15249133</v>
      </c>
      <c r="O588" s="54" t="s">
        <v>3304</v>
      </c>
      <c r="P588" s="32"/>
      <c r="Q588" s="54" t="s">
        <v>1666</v>
      </c>
      <c r="R588" s="80" t="s">
        <v>1838</v>
      </c>
      <c r="S588" s="32"/>
      <c r="T588" s="32"/>
      <c r="U588" s="32"/>
      <c r="V588" s="32"/>
      <c r="W588" s="301" t="s">
        <v>29</v>
      </c>
      <c r="X588" s="32"/>
      <c r="Y588" s="32"/>
      <c r="Z588" s="32"/>
      <c r="AA588" s="32"/>
      <c r="AB588" s="32"/>
      <c r="AC588" s="76" t="s">
        <v>141</v>
      </c>
      <c r="AD588" s="32"/>
      <c r="AE588" s="332" t="s">
        <v>209</v>
      </c>
      <c r="AF588" s="142">
        <v>43956</v>
      </c>
      <c r="AG588" s="32"/>
      <c r="AH588" s="32"/>
      <c r="AI588" s="32"/>
      <c r="AJ588" s="32"/>
      <c r="AK588" s="32"/>
      <c r="AL588" s="32"/>
      <c r="AM588" s="384" t="s">
        <v>208</v>
      </c>
      <c r="AN588" s="110">
        <v>43962</v>
      </c>
      <c r="AO588" s="384" t="s">
        <v>63</v>
      </c>
      <c r="AP588" s="384" t="s">
        <v>56</v>
      </c>
      <c r="AQ588" s="32"/>
      <c r="AR588" s="32"/>
      <c r="AS588" s="32"/>
      <c r="AT588" s="32"/>
      <c r="AU588" s="32"/>
      <c r="AV588" s="32"/>
      <c r="AW588" s="32"/>
      <c r="AX588" s="32"/>
      <c r="AY588" s="32"/>
      <c r="AZ588" s="32">
        <f t="shared" si="13"/>
        <v>5</v>
      </c>
    </row>
    <row r="589" spans="5:52" ht="19.95" customHeight="1">
      <c r="E589" s="32"/>
      <c r="F589" s="32"/>
      <c r="G589" s="32"/>
      <c r="H589" s="513" t="s">
        <v>1106</v>
      </c>
      <c r="I589" s="80" t="s">
        <v>2473</v>
      </c>
      <c r="J589" s="537" t="s">
        <v>3121</v>
      </c>
      <c r="K589" s="32"/>
      <c r="L589" s="32"/>
      <c r="M589" s="32"/>
      <c r="N589" s="68">
        <v>15249134</v>
      </c>
      <c r="O589" s="54" t="s">
        <v>3304</v>
      </c>
      <c r="P589" s="32"/>
      <c r="Q589" s="54" t="s">
        <v>1667</v>
      </c>
      <c r="R589" s="80" t="s">
        <v>1838</v>
      </c>
      <c r="S589" s="32"/>
      <c r="T589" s="32"/>
      <c r="U589" s="32"/>
      <c r="V589" s="32"/>
      <c r="W589" s="301" t="s">
        <v>29</v>
      </c>
      <c r="X589" s="32"/>
      <c r="Y589" s="32"/>
      <c r="Z589" s="32"/>
      <c r="AA589" s="32"/>
      <c r="AB589" s="32"/>
      <c r="AC589" s="76" t="s">
        <v>141</v>
      </c>
      <c r="AD589" s="32"/>
      <c r="AE589" s="332" t="s">
        <v>209</v>
      </c>
      <c r="AF589" s="142">
        <v>43956</v>
      </c>
      <c r="AG589" s="32"/>
      <c r="AH589" s="32"/>
      <c r="AI589" s="32"/>
      <c r="AJ589" s="32"/>
      <c r="AK589" s="32"/>
      <c r="AL589" s="32"/>
      <c r="AM589" s="384" t="s">
        <v>208</v>
      </c>
      <c r="AN589" s="110">
        <v>43962</v>
      </c>
      <c r="AO589" s="384" t="s">
        <v>63</v>
      </c>
      <c r="AP589" s="384" t="s">
        <v>56</v>
      </c>
      <c r="AQ589" s="32"/>
      <c r="AR589" s="32"/>
      <c r="AS589" s="32"/>
      <c r="AT589" s="32"/>
      <c r="AU589" s="32"/>
      <c r="AV589" s="32"/>
      <c r="AW589" s="32"/>
      <c r="AX589" s="32"/>
      <c r="AY589" s="32"/>
      <c r="AZ589" s="32">
        <f t="shared" si="13"/>
        <v>5</v>
      </c>
    </row>
    <row r="590" spans="5:52" ht="19.95" customHeight="1">
      <c r="E590" s="32"/>
      <c r="F590" s="32"/>
      <c r="G590" s="32"/>
      <c r="H590" s="513" t="s">
        <v>1107</v>
      </c>
      <c r="I590" s="80" t="s">
        <v>2474</v>
      </c>
      <c r="J590" s="537" t="s">
        <v>3121</v>
      </c>
      <c r="K590" s="32"/>
      <c r="L590" s="32"/>
      <c r="M590" s="32"/>
      <c r="N590" s="68">
        <v>15249134</v>
      </c>
      <c r="O590" s="54" t="s">
        <v>3304</v>
      </c>
      <c r="P590" s="32"/>
      <c r="Q590" s="54" t="s">
        <v>1667</v>
      </c>
      <c r="R590" s="80" t="s">
        <v>1838</v>
      </c>
      <c r="S590" s="32"/>
      <c r="T590" s="32"/>
      <c r="U590" s="32"/>
      <c r="V590" s="32"/>
      <c r="W590" s="301" t="s">
        <v>29</v>
      </c>
      <c r="X590" s="32"/>
      <c r="Y590" s="32"/>
      <c r="Z590" s="32"/>
      <c r="AA590" s="32"/>
      <c r="AB590" s="32"/>
      <c r="AC590" s="76" t="s">
        <v>141</v>
      </c>
      <c r="AD590" s="32"/>
      <c r="AE590" s="332" t="s">
        <v>209</v>
      </c>
      <c r="AF590" s="142">
        <v>43956</v>
      </c>
      <c r="AG590" s="32"/>
      <c r="AH590" s="32"/>
      <c r="AI590" s="32"/>
      <c r="AJ590" s="32"/>
      <c r="AK590" s="32"/>
      <c r="AL590" s="32"/>
      <c r="AM590" s="384" t="s">
        <v>208</v>
      </c>
      <c r="AN590" s="110">
        <v>43962</v>
      </c>
      <c r="AO590" s="384" t="s">
        <v>63</v>
      </c>
      <c r="AP590" s="384" t="s">
        <v>56</v>
      </c>
      <c r="AQ590" s="32"/>
      <c r="AR590" s="32"/>
      <c r="AS590" s="32"/>
      <c r="AT590" s="32"/>
      <c r="AU590" s="32"/>
      <c r="AV590" s="32"/>
      <c r="AW590" s="32"/>
      <c r="AX590" s="32"/>
      <c r="AY590" s="32"/>
      <c r="AZ590" s="32">
        <f t="shared" si="13"/>
        <v>5</v>
      </c>
    </row>
    <row r="591" spans="5:52" ht="19.95" customHeight="1">
      <c r="E591" s="32"/>
      <c r="F591" s="32"/>
      <c r="G591" s="32"/>
      <c r="H591" s="513" t="s">
        <v>1108</v>
      </c>
      <c r="I591" s="80" t="s">
        <v>2475</v>
      </c>
      <c r="J591" s="537" t="s">
        <v>3121</v>
      </c>
      <c r="K591" s="32"/>
      <c r="L591" s="32"/>
      <c r="M591" s="32"/>
      <c r="N591" s="68">
        <v>15249134</v>
      </c>
      <c r="O591" s="54" t="s">
        <v>3304</v>
      </c>
      <c r="P591" s="32"/>
      <c r="Q591" s="54" t="s">
        <v>1667</v>
      </c>
      <c r="R591" s="80" t="s">
        <v>1838</v>
      </c>
      <c r="S591" s="32"/>
      <c r="T591" s="32"/>
      <c r="U591" s="32"/>
      <c r="V591" s="32"/>
      <c r="W591" s="301" t="s">
        <v>29</v>
      </c>
      <c r="X591" s="32"/>
      <c r="Y591" s="32"/>
      <c r="Z591" s="32"/>
      <c r="AA591" s="32"/>
      <c r="AB591" s="32"/>
      <c r="AC591" s="76" t="s">
        <v>141</v>
      </c>
      <c r="AD591" s="32"/>
      <c r="AE591" s="332" t="s">
        <v>209</v>
      </c>
      <c r="AF591" s="142">
        <v>43956</v>
      </c>
      <c r="AG591" s="32"/>
      <c r="AH591" s="32"/>
      <c r="AI591" s="32"/>
      <c r="AJ591" s="32"/>
      <c r="AK591" s="32"/>
      <c r="AL591" s="32"/>
      <c r="AM591" s="384" t="s">
        <v>208</v>
      </c>
      <c r="AN591" s="110">
        <v>43962</v>
      </c>
      <c r="AO591" s="384" t="s">
        <v>63</v>
      </c>
      <c r="AP591" s="384" t="s">
        <v>56</v>
      </c>
      <c r="AQ591" s="32"/>
      <c r="AR591" s="32"/>
      <c r="AS591" s="32"/>
      <c r="AT591" s="32"/>
      <c r="AU591" s="32"/>
      <c r="AV591" s="32"/>
      <c r="AW591" s="32"/>
      <c r="AX591" s="32"/>
      <c r="AY591" s="32"/>
      <c r="AZ591" s="32">
        <f t="shared" si="13"/>
        <v>5</v>
      </c>
    </row>
    <row r="592" spans="5:52" ht="19.95" customHeight="1">
      <c r="E592" s="32"/>
      <c r="F592" s="32"/>
      <c r="G592" s="32"/>
      <c r="H592" s="513" t="s">
        <v>1109</v>
      </c>
      <c r="I592" s="80" t="s">
        <v>2476</v>
      </c>
      <c r="J592" s="537" t="s">
        <v>3122</v>
      </c>
      <c r="K592" s="32"/>
      <c r="L592" s="32"/>
      <c r="M592" s="32"/>
      <c r="N592" s="68">
        <v>15249135</v>
      </c>
      <c r="O592" s="54" t="s">
        <v>3304</v>
      </c>
      <c r="P592" s="32"/>
      <c r="Q592" s="54" t="s">
        <v>1668</v>
      </c>
      <c r="R592" s="80" t="s">
        <v>1838</v>
      </c>
      <c r="S592" s="32"/>
      <c r="T592" s="32"/>
      <c r="U592" s="32"/>
      <c r="V592" s="32"/>
      <c r="W592" s="301" t="s">
        <v>29</v>
      </c>
      <c r="X592" s="32"/>
      <c r="Y592" s="32"/>
      <c r="Z592" s="32"/>
      <c r="AA592" s="32"/>
      <c r="AB592" s="32"/>
      <c r="AC592" s="76" t="s">
        <v>141</v>
      </c>
      <c r="AD592" s="32"/>
      <c r="AE592" s="332" t="s">
        <v>209</v>
      </c>
      <c r="AF592" s="142">
        <v>43956</v>
      </c>
      <c r="AG592" s="32"/>
      <c r="AH592" s="32"/>
      <c r="AI592" s="32"/>
      <c r="AJ592" s="32"/>
      <c r="AK592" s="32"/>
      <c r="AL592" s="32"/>
      <c r="AM592" s="384" t="s">
        <v>208</v>
      </c>
      <c r="AN592" s="110">
        <v>43962</v>
      </c>
      <c r="AO592" s="384" t="s">
        <v>63</v>
      </c>
      <c r="AP592" s="384" t="s">
        <v>56</v>
      </c>
      <c r="AQ592" s="32"/>
      <c r="AR592" s="32"/>
      <c r="AS592" s="32"/>
      <c r="AT592" s="32"/>
      <c r="AU592" s="32"/>
      <c r="AV592" s="32"/>
      <c r="AW592" s="32"/>
      <c r="AX592" s="32"/>
      <c r="AY592" s="32"/>
      <c r="AZ592" s="32">
        <f t="shared" si="13"/>
        <v>5</v>
      </c>
    </row>
    <row r="593" spans="5:52" ht="19.95" customHeight="1">
      <c r="E593" s="32"/>
      <c r="F593" s="32"/>
      <c r="G593" s="32"/>
      <c r="H593" s="513" t="s">
        <v>1110</v>
      </c>
      <c r="I593" s="80" t="s">
        <v>2477</v>
      </c>
      <c r="J593" s="537" t="s">
        <v>3123</v>
      </c>
      <c r="K593" s="32"/>
      <c r="L593" s="32"/>
      <c r="M593" s="32"/>
      <c r="N593" s="68">
        <v>15249136</v>
      </c>
      <c r="O593" s="54" t="s">
        <v>3304</v>
      </c>
      <c r="P593" s="32"/>
      <c r="Q593" s="54" t="s">
        <v>1669</v>
      </c>
      <c r="R593" s="80" t="s">
        <v>1838</v>
      </c>
      <c r="S593" s="32"/>
      <c r="T593" s="32"/>
      <c r="U593" s="32"/>
      <c r="V593" s="32"/>
      <c r="W593" s="301" t="s">
        <v>29</v>
      </c>
      <c r="X593" s="32"/>
      <c r="Y593" s="32"/>
      <c r="Z593" s="32"/>
      <c r="AA593" s="32"/>
      <c r="AB593" s="32"/>
      <c r="AC593" s="76" t="s">
        <v>141</v>
      </c>
      <c r="AD593" s="32"/>
      <c r="AE593" s="332" t="s">
        <v>209</v>
      </c>
      <c r="AF593" s="142">
        <v>43956</v>
      </c>
      <c r="AG593" s="32"/>
      <c r="AH593" s="32"/>
      <c r="AI593" s="32"/>
      <c r="AJ593" s="32"/>
      <c r="AK593" s="32"/>
      <c r="AL593" s="32"/>
      <c r="AM593" s="384" t="s">
        <v>208</v>
      </c>
      <c r="AN593" s="110">
        <v>43962</v>
      </c>
      <c r="AO593" s="384" t="s">
        <v>63</v>
      </c>
      <c r="AP593" s="384" t="s">
        <v>56</v>
      </c>
      <c r="AQ593" s="32"/>
      <c r="AR593" s="308" t="s">
        <v>195</v>
      </c>
      <c r="AS593" s="363">
        <v>43966</v>
      </c>
      <c r="AT593" s="308" t="s">
        <v>63</v>
      </c>
      <c r="AU593" s="308"/>
      <c r="AV593" s="308" t="s">
        <v>261</v>
      </c>
      <c r="AW593" s="32"/>
      <c r="AX593" s="32"/>
      <c r="AY593" s="32"/>
      <c r="AZ593" s="32">
        <f t="shared" ref="AZ593:AZ656" si="14">MONTH(AF593)</f>
        <v>5</v>
      </c>
    </row>
    <row r="594" spans="5:52" ht="19.95" customHeight="1">
      <c r="E594" s="32"/>
      <c r="F594" s="32"/>
      <c r="G594" s="32"/>
      <c r="H594" s="513" t="s">
        <v>1111</v>
      </c>
      <c r="I594" s="80" t="s">
        <v>2478</v>
      </c>
      <c r="J594" s="537" t="s">
        <v>3124</v>
      </c>
      <c r="K594" s="32"/>
      <c r="L594" s="32"/>
      <c r="M594" s="32"/>
      <c r="N594" s="68">
        <v>15249137</v>
      </c>
      <c r="O594" s="54" t="s">
        <v>3304</v>
      </c>
      <c r="P594" s="32"/>
      <c r="Q594" s="54" t="s">
        <v>1670</v>
      </c>
      <c r="R594" s="80" t="s">
        <v>1838</v>
      </c>
      <c r="S594" s="32"/>
      <c r="T594" s="32"/>
      <c r="U594" s="32"/>
      <c r="V594" s="32"/>
      <c r="W594" s="301" t="s">
        <v>29</v>
      </c>
      <c r="X594" s="32"/>
      <c r="Y594" s="32"/>
      <c r="Z594" s="32"/>
      <c r="AA594" s="32"/>
      <c r="AB594" s="32"/>
      <c r="AC594" s="76" t="s">
        <v>141</v>
      </c>
      <c r="AD594" s="32"/>
      <c r="AE594" s="332" t="s">
        <v>209</v>
      </c>
      <c r="AF594" s="142">
        <v>43956</v>
      </c>
      <c r="AG594" s="32"/>
      <c r="AH594" s="32"/>
      <c r="AI594" s="32"/>
      <c r="AJ594" s="32"/>
      <c r="AK594" s="32"/>
      <c r="AL594" s="32"/>
      <c r="AM594" s="384" t="s">
        <v>208</v>
      </c>
      <c r="AN594" s="110">
        <v>43962</v>
      </c>
      <c r="AO594" s="384" t="s">
        <v>63</v>
      </c>
      <c r="AP594" s="384" t="s">
        <v>56</v>
      </c>
      <c r="AQ594" s="32"/>
      <c r="AR594" s="32"/>
      <c r="AS594" s="32"/>
      <c r="AT594" s="32"/>
      <c r="AU594" s="32"/>
      <c r="AV594" s="32"/>
      <c r="AW594" s="32"/>
      <c r="AX594" s="32"/>
      <c r="AY594" s="32"/>
      <c r="AZ594" s="32">
        <f t="shared" si="14"/>
        <v>5</v>
      </c>
    </row>
    <row r="595" spans="5:52" ht="19.95" customHeight="1">
      <c r="E595" s="32"/>
      <c r="F595" s="32"/>
      <c r="G595" s="32"/>
      <c r="H595" s="513" t="s">
        <v>1112</v>
      </c>
      <c r="I595" s="530" t="s">
        <v>2479</v>
      </c>
      <c r="J595" s="538" t="s">
        <v>3125</v>
      </c>
      <c r="K595" s="32"/>
      <c r="L595" s="32"/>
      <c r="M595" s="32"/>
      <c r="N595" s="551">
        <v>15249138</v>
      </c>
      <c r="O595" s="54" t="s">
        <v>3304</v>
      </c>
      <c r="P595" s="32"/>
      <c r="Q595" s="309" t="s">
        <v>1671</v>
      </c>
      <c r="R595" s="530" t="s">
        <v>1838</v>
      </c>
      <c r="S595" s="32"/>
      <c r="T595" s="32"/>
      <c r="U595" s="32"/>
      <c r="V595" s="32"/>
      <c r="W595" s="301" t="s">
        <v>29</v>
      </c>
      <c r="X595" s="32"/>
      <c r="Y595" s="32"/>
      <c r="Z595" s="32"/>
      <c r="AA595" s="32"/>
      <c r="AB595" s="32"/>
      <c r="AC595" s="76" t="s">
        <v>141</v>
      </c>
      <c r="AD595" s="32"/>
      <c r="AE595" s="362" t="s">
        <v>209</v>
      </c>
      <c r="AF595" s="363">
        <v>43956</v>
      </c>
      <c r="AG595" s="32"/>
      <c r="AH595" s="32"/>
      <c r="AI595" s="32"/>
      <c r="AJ595" s="32"/>
      <c r="AK595" s="32"/>
      <c r="AL595" s="32"/>
      <c r="AM595" s="384" t="s">
        <v>208</v>
      </c>
      <c r="AN595" s="110">
        <v>43962</v>
      </c>
      <c r="AO595" s="384" t="s">
        <v>63</v>
      </c>
      <c r="AP595" s="384" t="s">
        <v>56</v>
      </c>
      <c r="AQ595" s="308"/>
      <c r="AR595" s="308"/>
      <c r="AS595" s="308"/>
      <c r="AT595" s="308"/>
      <c r="AU595" s="308"/>
      <c r="AV595" s="308"/>
      <c r="AW595" s="32"/>
      <c r="AX595" s="32"/>
      <c r="AY595" s="32"/>
      <c r="AZ595" s="32">
        <f t="shared" si="14"/>
        <v>5</v>
      </c>
    </row>
    <row r="596" spans="5:52" ht="19.95" customHeight="1">
      <c r="E596" s="32"/>
      <c r="F596" s="32"/>
      <c r="G596" s="32"/>
      <c r="H596" s="513" t="s">
        <v>1113</v>
      </c>
      <c r="I596" s="80" t="s">
        <v>2480</v>
      </c>
      <c r="J596" s="537" t="s">
        <v>3126</v>
      </c>
      <c r="K596" s="32"/>
      <c r="L596" s="32"/>
      <c r="M596" s="32"/>
      <c r="N596" s="68">
        <v>15249139</v>
      </c>
      <c r="O596" s="54" t="s">
        <v>3304</v>
      </c>
      <c r="P596" s="32"/>
      <c r="Q596" s="54" t="s">
        <v>1672</v>
      </c>
      <c r="R596" s="80" t="s">
        <v>1838</v>
      </c>
      <c r="S596" s="32"/>
      <c r="T596" s="32"/>
      <c r="U596" s="32"/>
      <c r="V596" s="32"/>
      <c r="W596" s="301" t="s">
        <v>29</v>
      </c>
      <c r="X596" s="32"/>
      <c r="Y596" s="32"/>
      <c r="Z596" s="32"/>
      <c r="AA596" s="32"/>
      <c r="AB596" s="32"/>
      <c r="AC596" s="76" t="s">
        <v>141</v>
      </c>
      <c r="AD596" s="32"/>
      <c r="AE596" s="332" t="s">
        <v>209</v>
      </c>
      <c r="AF596" s="142">
        <v>43956</v>
      </c>
      <c r="AG596" s="32"/>
      <c r="AH596" s="32"/>
      <c r="AI596" s="32"/>
      <c r="AJ596" s="32"/>
      <c r="AK596" s="32"/>
      <c r="AL596" s="32"/>
      <c r="AM596" s="384" t="s">
        <v>208</v>
      </c>
      <c r="AN596" s="110">
        <v>43962</v>
      </c>
      <c r="AO596" s="384" t="s">
        <v>63</v>
      </c>
      <c r="AP596" s="384" t="s">
        <v>56</v>
      </c>
      <c r="AQ596" s="32"/>
      <c r="AR596" s="32"/>
      <c r="AS596" s="32"/>
      <c r="AT596" s="32"/>
      <c r="AU596" s="32"/>
      <c r="AV596" s="32"/>
      <c r="AW596" s="32"/>
      <c r="AX596" s="32"/>
      <c r="AY596" s="32"/>
      <c r="AZ596" s="32">
        <f t="shared" si="14"/>
        <v>5</v>
      </c>
    </row>
    <row r="597" spans="5:52" ht="19.95" customHeight="1">
      <c r="E597" s="32"/>
      <c r="F597" s="32"/>
      <c r="G597" s="32"/>
      <c r="H597" s="513" t="s">
        <v>1114</v>
      </c>
      <c r="I597" s="80" t="s">
        <v>2481</v>
      </c>
      <c r="J597" s="537" t="s">
        <v>3127</v>
      </c>
      <c r="K597" s="32"/>
      <c r="L597" s="32"/>
      <c r="M597" s="32"/>
      <c r="N597" s="31">
        <v>15249289</v>
      </c>
      <c r="O597" s="54" t="s">
        <v>3304</v>
      </c>
      <c r="P597" s="32"/>
      <c r="Q597" s="54" t="s">
        <v>1673</v>
      </c>
      <c r="R597" s="80" t="s">
        <v>1918</v>
      </c>
      <c r="S597" s="32"/>
      <c r="T597" s="32"/>
      <c r="U597" s="32"/>
      <c r="V597" s="32"/>
      <c r="W597" s="301" t="s">
        <v>29</v>
      </c>
      <c r="X597" s="32"/>
      <c r="Y597" s="32"/>
      <c r="Z597" s="32"/>
      <c r="AA597" s="32"/>
      <c r="AB597" s="32"/>
      <c r="AC597" s="76" t="s">
        <v>141</v>
      </c>
      <c r="AD597" s="32"/>
      <c r="AE597" s="32" t="s">
        <v>208</v>
      </c>
      <c r="AF597" s="110">
        <v>43957</v>
      </c>
      <c r="AG597" s="32"/>
      <c r="AH597" s="32"/>
      <c r="AI597" s="32"/>
      <c r="AJ597" s="32"/>
      <c r="AK597" s="32"/>
      <c r="AL597" s="32"/>
      <c r="AM597" s="54" t="s">
        <v>209</v>
      </c>
      <c r="AN597" s="110">
        <v>43964</v>
      </c>
      <c r="AO597" s="54" t="s">
        <v>63</v>
      </c>
      <c r="AP597" s="53" t="s">
        <v>56</v>
      </c>
      <c r="AQ597" s="32" t="s">
        <v>210</v>
      </c>
      <c r="AR597" s="32"/>
      <c r="AS597" s="32"/>
      <c r="AT597" s="32"/>
      <c r="AU597" s="32"/>
      <c r="AV597" s="32"/>
      <c r="AW597" s="32"/>
      <c r="AX597" s="32"/>
      <c r="AY597" s="32"/>
      <c r="AZ597" s="32">
        <f t="shared" si="14"/>
        <v>5</v>
      </c>
    </row>
    <row r="598" spans="5:52" ht="19.95" customHeight="1">
      <c r="E598" s="32"/>
      <c r="F598" s="32"/>
      <c r="G598" s="32"/>
      <c r="H598" s="513" t="s">
        <v>1115</v>
      </c>
      <c r="I598" s="31" t="s">
        <v>2482</v>
      </c>
      <c r="J598" s="31" t="s">
        <v>3128</v>
      </c>
      <c r="K598" s="32"/>
      <c r="L598" s="32"/>
      <c r="M598" s="32"/>
      <c r="N598" s="31">
        <v>15249290</v>
      </c>
      <c r="O598" s="54" t="s">
        <v>3304</v>
      </c>
      <c r="P598" s="32"/>
      <c r="Q598" s="31" t="s">
        <v>1674</v>
      </c>
      <c r="R598" s="80" t="s">
        <v>1838</v>
      </c>
      <c r="S598" s="32"/>
      <c r="T598" s="32"/>
      <c r="U598" s="32"/>
      <c r="V598" s="32"/>
      <c r="W598" s="301" t="s">
        <v>29</v>
      </c>
      <c r="X598" s="32"/>
      <c r="Y598" s="32"/>
      <c r="Z598" s="32"/>
      <c r="AA598" s="32"/>
      <c r="AB598" s="32"/>
      <c r="AC598" s="76" t="s">
        <v>141</v>
      </c>
      <c r="AD598" s="32"/>
      <c r="AE598" s="32" t="s">
        <v>208</v>
      </c>
      <c r="AF598" s="110">
        <v>43957</v>
      </c>
      <c r="AG598" s="32"/>
      <c r="AH598" s="32"/>
      <c r="AI598" s="32"/>
      <c r="AJ598" s="32"/>
      <c r="AK598" s="32"/>
      <c r="AL598" s="32"/>
      <c r="AM598" s="54" t="s">
        <v>209</v>
      </c>
      <c r="AN598" s="110">
        <v>43964</v>
      </c>
      <c r="AO598" s="54" t="s">
        <v>63</v>
      </c>
      <c r="AP598" s="53" t="s">
        <v>56</v>
      </c>
      <c r="AQ598" s="32" t="s">
        <v>210</v>
      </c>
      <c r="AR598" s="32"/>
      <c r="AS598" s="32"/>
      <c r="AT598" s="32"/>
      <c r="AU598" s="32"/>
      <c r="AV598" s="32"/>
      <c r="AW598" s="32"/>
      <c r="AX598" s="32"/>
      <c r="AY598" s="32"/>
      <c r="AZ598" s="32">
        <f t="shared" si="14"/>
        <v>5</v>
      </c>
    </row>
    <row r="599" spans="5:52" ht="19.95" customHeight="1">
      <c r="E599" s="32"/>
      <c r="F599" s="32"/>
      <c r="G599" s="32"/>
      <c r="H599" s="513" t="s">
        <v>1116</v>
      </c>
      <c r="I599" s="383" t="s">
        <v>2483</v>
      </c>
      <c r="J599" s="383" t="s">
        <v>3129</v>
      </c>
      <c r="K599" s="32"/>
      <c r="L599" s="32"/>
      <c r="M599" s="32"/>
      <c r="N599" s="383">
        <v>15249291</v>
      </c>
      <c r="O599" s="54" t="s">
        <v>3304</v>
      </c>
      <c r="P599" s="32"/>
      <c r="Q599" s="383" t="s">
        <v>1675</v>
      </c>
      <c r="R599" s="515" t="s">
        <v>1838</v>
      </c>
      <c r="S599" s="32"/>
      <c r="T599" s="32"/>
      <c r="U599" s="32"/>
      <c r="V599" s="32"/>
      <c r="W599" s="301" t="s">
        <v>29</v>
      </c>
      <c r="X599" s="32"/>
      <c r="Y599" s="32"/>
      <c r="Z599" s="32"/>
      <c r="AA599" s="32"/>
      <c r="AB599" s="32"/>
      <c r="AC599" s="76" t="s">
        <v>141</v>
      </c>
      <c r="AD599" s="32"/>
      <c r="AE599" s="180" t="s">
        <v>208</v>
      </c>
      <c r="AF599" s="348">
        <v>43957</v>
      </c>
      <c r="AG599" s="32"/>
      <c r="AH599" s="32"/>
      <c r="AI599" s="32"/>
      <c r="AJ599" s="32"/>
      <c r="AK599" s="32"/>
      <c r="AL599" s="32"/>
      <c r="AM599" s="180" t="s">
        <v>208</v>
      </c>
      <c r="AN599" s="348">
        <v>43963</v>
      </c>
      <c r="AO599" s="384" t="s">
        <v>63</v>
      </c>
      <c r="AP599" s="384" t="s">
        <v>56</v>
      </c>
      <c r="AQ599" s="180"/>
      <c r="AR599" s="180"/>
      <c r="AS599" s="180"/>
      <c r="AT599" s="180"/>
      <c r="AU599" s="180"/>
      <c r="AV599" s="180"/>
      <c r="AW599" s="32"/>
      <c r="AX599" s="32"/>
      <c r="AY599" s="32"/>
      <c r="AZ599" s="32">
        <f t="shared" si="14"/>
        <v>5</v>
      </c>
    </row>
    <row r="600" spans="5:52" ht="19.95" customHeight="1">
      <c r="E600" s="32"/>
      <c r="F600" s="32"/>
      <c r="G600" s="32"/>
      <c r="H600" s="513" t="s">
        <v>1117</v>
      </c>
      <c r="I600" s="31" t="s">
        <v>2484</v>
      </c>
      <c r="J600" s="31" t="s">
        <v>3130</v>
      </c>
      <c r="K600" s="32"/>
      <c r="L600" s="32"/>
      <c r="M600" s="32"/>
      <c r="N600" s="31">
        <v>15249292</v>
      </c>
      <c r="O600" s="54" t="s">
        <v>3304</v>
      </c>
      <c r="P600" s="32"/>
      <c r="Q600" s="31" t="s">
        <v>1676</v>
      </c>
      <c r="R600" s="80" t="s">
        <v>1838</v>
      </c>
      <c r="S600" s="32"/>
      <c r="T600" s="32"/>
      <c r="U600" s="32"/>
      <c r="V600" s="32"/>
      <c r="W600" s="301" t="s">
        <v>29</v>
      </c>
      <c r="X600" s="32"/>
      <c r="Y600" s="32"/>
      <c r="Z600" s="32"/>
      <c r="AA600" s="32"/>
      <c r="AB600" s="32"/>
      <c r="AC600" s="76" t="s">
        <v>141</v>
      </c>
      <c r="AD600" s="32"/>
      <c r="AE600" s="32" t="s">
        <v>208</v>
      </c>
      <c r="AF600" s="110">
        <v>43957</v>
      </c>
      <c r="AG600" s="32"/>
      <c r="AH600" s="32"/>
      <c r="AI600" s="32"/>
      <c r="AJ600" s="32"/>
      <c r="AK600" s="32"/>
      <c r="AL600" s="32"/>
      <c r="AM600" s="32" t="s">
        <v>208</v>
      </c>
      <c r="AN600" s="110">
        <v>43963</v>
      </c>
      <c r="AO600" s="384" t="s">
        <v>63</v>
      </c>
      <c r="AP600" s="384" t="s">
        <v>56</v>
      </c>
      <c r="AQ600" s="32"/>
      <c r="AR600" s="32"/>
      <c r="AS600" s="32"/>
      <c r="AT600" s="32"/>
      <c r="AU600" s="32"/>
      <c r="AV600" s="32"/>
      <c r="AW600" s="32"/>
      <c r="AX600" s="32"/>
      <c r="AY600" s="32"/>
      <c r="AZ600" s="32">
        <f t="shared" si="14"/>
        <v>5</v>
      </c>
    </row>
    <row r="601" spans="5:52" ht="19.95" customHeight="1">
      <c r="E601" s="32"/>
      <c r="F601" s="32"/>
      <c r="G601" s="32"/>
      <c r="H601" s="513" t="s">
        <v>1118</v>
      </c>
      <c r="I601" s="31" t="s">
        <v>2485</v>
      </c>
      <c r="J601" s="31" t="s">
        <v>3131</v>
      </c>
      <c r="K601" s="32"/>
      <c r="L601" s="32"/>
      <c r="M601" s="32"/>
      <c r="N601" s="31">
        <v>15249293</v>
      </c>
      <c r="O601" s="54" t="s">
        <v>3304</v>
      </c>
      <c r="P601" s="32"/>
      <c r="Q601" s="31" t="s">
        <v>1677</v>
      </c>
      <c r="R601" s="80" t="s">
        <v>1838</v>
      </c>
      <c r="S601" s="32"/>
      <c r="T601" s="32"/>
      <c r="U601" s="32"/>
      <c r="V601" s="32"/>
      <c r="W601" s="301" t="s">
        <v>29</v>
      </c>
      <c r="X601" s="32"/>
      <c r="Y601" s="32"/>
      <c r="Z601" s="32"/>
      <c r="AA601" s="32"/>
      <c r="AB601" s="32"/>
      <c r="AC601" s="76" t="s">
        <v>141</v>
      </c>
      <c r="AD601" s="32"/>
      <c r="AE601" s="32" t="s">
        <v>208</v>
      </c>
      <c r="AF601" s="110">
        <v>43957</v>
      </c>
      <c r="AG601" s="32"/>
      <c r="AH601" s="32"/>
      <c r="AI601" s="32"/>
      <c r="AJ601" s="32"/>
      <c r="AK601" s="32"/>
      <c r="AL601" s="32"/>
      <c r="AM601" s="32" t="s">
        <v>208</v>
      </c>
      <c r="AN601" s="110">
        <v>43963</v>
      </c>
      <c r="AO601" s="384" t="s">
        <v>63</v>
      </c>
      <c r="AP601" s="384" t="s">
        <v>56</v>
      </c>
      <c r="AQ601" s="32"/>
      <c r="AR601" s="32"/>
      <c r="AS601" s="32"/>
      <c r="AT601" s="32"/>
      <c r="AU601" s="32"/>
      <c r="AV601" s="32"/>
      <c r="AW601" s="32"/>
      <c r="AX601" s="32"/>
      <c r="AY601" s="32"/>
      <c r="AZ601" s="32">
        <f t="shared" si="14"/>
        <v>5</v>
      </c>
    </row>
    <row r="602" spans="5:52" ht="19.95" customHeight="1">
      <c r="E602" s="32"/>
      <c r="F602" s="32"/>
      <c r="G602" s="32"/>
      <c r="H602" s="513" t="s">
        <v>1119</v>
      </c>
      <c r="I602" s="31" t="s">
        <v>2486</v>
      </c>
      <c r="J602" s="31" t="s">
        <v>3132</v>
      </c>
      <c r="K602" s="32"/>
      <c r="L602" s="32"/>
      <c r="M602" s="32"/>
      <c r="N602" s="31">
        <v>15249294</v>
      </c>
      <c r="O602" s="54" t="s">
        <v>3304</v>
      </c>
      <c r="P602" s="32"/>
      <c r="Q602" s="31" t="s">
        <v>1678</v>
      </c>
      <c r="R602" s="80" t="s">
        <v>1838</v>
      </c>
      <c r="S602" s="32"/>
      <c r="T602" s="32"/>
      <c r="U602" s="32"/>
      <c r="V602" s="32"/>
      <c r="W602" s="301" t="s">
        <v>29</v>
      </c>
      <c r="X602" s="32"/>
      <c r="Y602" s="32"/>
      <c r="Z602" s="32"/>
      <c r="AA602" s="32"/>
      <c r="AB602" s="32"/>
      <c r="AC602" s="76" t="s">
        <v>141</v>
      </c>
      <c r="AD602" s="32"/>
      <c r="AE602" s="32" t="s">
        <v>208</v>
      </c>
      <c r="AF602" s="110">
        <v>43957</v>
      </c>
      <c r="AG602" s="32"/>
      <c r="AH602" s="32"/>
      <c r="AI602" s="32"/>
      <c r="AJ602" s="32"/>
      <c r="AK602" s="32"/>
      <c r="AL602" s="32"/>
      <c r="AM602" s="32" t="s">
        <v>208</v>
      </c>
      <c r="AN602" s="110">
        <v>43963</v>
      </c>
      <c r="AO602" s="384" t="s">
        <v>63</v>
      </c>
      <c r="AP602" s="384" t="s">
        <v>56</v>
      </c>
      <c r="AQ602" s="32"/>
      <c r="AR602" s="32"/>
      <c r="AS602" s="32"/>
      <c r="AT602" s="32"/>
      <c r="AU602" s="32"/>
      <c r="AV602" s="32"/>
      <c r="AW602" s="32"/>
      <c r="AX602" s="32"/>
      <c r="AY602" s="32"/>
      <c r="AZ602" s="32">
        <f t="shared" si="14"/>
        <v>5</v>
      </c>
    </row>
    <row r="603" spans="5:52" ht="19.95" customHeight="1">
      <c r="E603" s="32"/>
      <c r="F603" s="32"/>
      <c r="G603" s="32"/>
      <c r="H603" s="513" t="s">
        <v>1120</v>
      </c>
      <c r="I603" s="54" t="s">
        <v>2487</v>
      </c>
      <c r="J603" s="54" t="s">
        <v>3133</v>
      </c>
      <c r="K603" s="32"/>
      <c r="L603" s="32"/>
      <c r="M603" s="32"/>
      <c r="N603" s="54">
        <v>15249295</v>
      </c>
      <c r="O603" s="54" t="s">
        <v>3304</v>
      </c>
      <c r="P603" s="32"/>
      <c r="Q603" s="54" t="s">
        <v>1679</v>
      </c>
      <c r="R603" s="90" t="s">
        <v>1838</v>
      </c>
      <c r="S603" s="32"/>
      <c r="T603" s="32"/>
      <c r="U603" s="32"/>
      <c r="V603" s="32"/>
      <c r="W603" s="301" t="s">
        <v>29</v>
      </c>
      <c r="X603" s="32"/>
      <c r="Y603" s="32"/>
      <c r="Z603" s="32"/>
      <c r="AA603" s="32"/>
      <c r="AB603" s="32"/>
      <c r="AC603" s="76" t="s">
        <v>141</v>
      </c>
      <c r="AD603" s="32"/>
      <c r="AE603" s="53" t="s">
        <v>208</v>
      </c>
      <c r="AF603" s="142">
        <v>43957</v>
      </c>
      <c r="AG603" s="32"/>
      <c r="AH603" s="32"/>
      <c r="AI603" s="32"/>
      <c r="AJ603" s="32"/>
      <c r="AK603" s="32"/>
      <c r="AL603" s="32"/>
      <c r="AM603" s="32" t="s">
        <v>208</v>
      </c>
      <c r="AN603" s="110">
        <v>43963</v>
      </c>
      <c r="AO603" s="384" t="s">
        <v>63</v>
      </c>
      <c r="AP603" s="384" t="s">
        <v>56</v>
      </c>
      <c r="AQ603" s="53"/>
      <c r="AR603" s="53"/>
      <c r="AS603" s="53"/>
      <c r="AT603" s="53"/>
      <c r="AU603" s="53"/>
      <c r="AV603" s="53"/>
      <c r="AW603" s="32"/>
      <c r="AX603" s="32"/>
      <c r="AY603" s="32"/>
      <c r="AZ603" s="32">
        <f t="shared" si="14"/>
        <v>5</v>
      </c>
    </row>
    <row r="604" spans="5:52" ht="19.95" customHeight="1">
      <c r="E604" s="32"/>
      <c r="F604" s="32"/>
      <c r="G604" s="32"/>
      <c r="H604" s="513" t="s">
        <v>1121</v>
      </c>
      <c r="I604" s="31" t="s">
        <v>2488</v>
      </c>
      <c r="J604" s="31" t="s">
        <v>3134</v>
      </c>
      <c r="K604" s="32"/>
      <c r="L604" s="32"/>
      <c r="M604" s="32"/>
      <c r="N604" s="31">
        <v>15249295</v>
      </c>
      <c r="O604" s="54" t="s">
        <v>3304</v>
      </c>
      <c r="P604" s="32"/>
      <c r="Q604" s="31" t="s">
        <v>1679</v>
      </c>
      <c r="R604" s="80" t="s">
        <v>1838</v>
      </c>
      <c r="S604" s="32"/>
      <c r="T604" s="32"/>
      <c r="U604" s="32"/>
      <c r="V604" s="32"/>
      <c r="W604" s="301" t="s">
        <v>29</v>
      </c>
      <c r="X604" s="32"/>
      <c r="Y604" s="32"/>
      <c r="Z604" s="32"/>
      <c r="AA604" s="32"/>
      <c r="AB604" s="32"/>
      <c r="AC604" s="76" t="s">
        <v>141</v>
      </c>
      <c r="AD604" s="32"/>
      <c r="AE604" s="32" t="s">
        <v>208</v>
      </c>
      <c r="AF604" s="110">
        <v>43957</v>
      </c>
      <c r="AG604" s="32"/>
      <c r="AH604" s="32"/>
      <c r="AI604" s="32"/>
      <c r="AJ604" s="32"/>
      <c r="AK604" s="32"/>
      <c r="AL604" s="32"/>
      <c r="AM604" s="32" t="s">
        <v>208</v>
      </c>
      <c r="AN604" s="110">
        <v>43963</v>
      </c>
      <c r="AO604" s="384" t="s">
        <v>63</v>
      </c>
      <c r="AP604" s="384" t="s">
        <v>56</v>
      </c>
      <c r="AQ604" s="32"/>
      <c r="AR604" s="32"/>
      <c r="AS604" s="32"/>
      <c r="AT604" s="32"/>
      <c r="AU604" s="32"/>
      <c r="AV604" s="32"/>
      <c r="AW604" s="32"/>
      <c r="AX604" s="32"/>
      <c r="AY604" s="32"/>
      <c r="AZ604" s="32">
        <f t="shared" si="14"/>
        <v>5</v>
      </c>
    </row>
    <row r="605" spans="5:52" ht="19.95" customHeight="1">
      <c r="E605" s="32"/>
      <c r="F605" s="32"/>
      <c r="G605" s="32"/>
      <c r="H605" s="513" t="s">
        <v>1122</v>
      </c>
      <c r="I605" s="31" t="s">
        <v>2489</v>
      </c>
      <c r="J605" s="31" t="s">
        <v>3135</v>
      </c>
      <c r="K605" s="32"/>
      <c r="L605" s="32"/>
      <c r="M605" s="32"/>
      <c r="N605" s="31">
        <v>15249296</v>
      </c>
      <c r="O605" s="54" t="s">
        <v>3304</v>
      </c>
      <c r="P605" s="32"/>
      <c r="Q605" s="31" t="s">
        <v>1680</v>
      </c>
      <c r="R605" s="80" t="s">
        <v>1838</v>
      </c>
      <c r="S605" s="32"/>
      <c r="T605" s="32"/>
      <c r="U605" s="32"/>
      <c r="V605" s="32"/>
      <c r="W605" s="301" t="s">
        <v>29</v>
      </c>
      <c r="X605" s="32"/>
      <c r="Y605" s="32"/>
      <c r="Z605" s="32"/>
      <c r="AA605" s="32"/>
      <c r="AB605" s="32"/>
      <c r="AC605" s="76" t="s">
        <v>141</v>
      </c>
      <c r="AD605" s="32"/>
      <c r="AE605" s="32" t="s">
        <v>208</v>
      </c>
      <c r="AF605" s="110">
        <v>43957</v>
      </c>
      <c r="AG605" s="32"/>
      <c r="AH605" s="32"/>
      <c r="AI605" s="32"/>
      <c r="AJ605" s="32"/>
      <c r="AK605" s="32"/>
      <c r="AL605" s="32"/>
      <c r="AM605" s="32" t="s">
        <v>208</v>
      </c>
      <c r="AN605" s="110">
        <v>43963</v>
      </c>
      <c r="AO605" s="384" t="s">
        <v>63</v>
      </c>
      <c r="AP605" s="384" t="s">
        <v>56</v>
      </c>
      <c r="AQ605" s="32"/>
      <c r="AR605" s="32"/>
      <c r="AS605" s="32"/>
      <c r="AT605" s="32"/>
      <c r="AU605" s="32"/>
      <c r="AV605" s="32"/>
      <c r="AW605" s="32"/>
      <c r="AX605" s="32"/>
      <c r="AY605" s="32"/>
      <c r="AZ605" s="32">
        <f t="shared" si="14"/>
        <v>5</v>
      </c>
    </row>
    <row r="606" spans="5:52" ht="19.95" customHeight="1">
      <c r="E606" s="32"/>
      <c r="F606" s="32"/>
      <c r="G606" s="32"/>
      <c r="H606" s="513" t="s">
        <v>1123</v>
      </c>
      <c r="I606" s="31" t="s">
        <v>2490</v>
      </c>
      <c r="J606" s="31" t="s">
        <v>3136</v>
      </c>
      <c r="K606" s="32"/>
      <c r="L606" s="32"/>
      <c r="M606" s="32"/>
      <c r="N606" s="31">
        <v>15249297</v>
      </c>
      <c r="O606" s="54" t="s">
        <v>3304</v>
      </c>
      <c r="P606" s="32"/>
      <c r="Q606" s="31" t="s">
        <v>1681</v>
      </c>
      <c r="R606" s="80" t="s">
        <v>1838</v>
      </c>
      <c r="S606" s="32"/>
      <c r="T606" s="32"/>
      <c r="U606" s="32"/>
      <c r="V606" s="32"/>
      <c r="W606" s="301" t="s">
        <v>29</v>
      </c>
      <c r="X606" s="32"/>
      <c r="Y606" s="32"/>
      <c r="Z606" s="32"/>
      <c r="AA606" s="32"/>
      <c r="AB606" s="32"/>
      <c r="AC606" s="76" t="s">
        <v>141</v>
      </c>
      <c r="AD606" s="32"/>
      <c r="AE606" s="32" t="s">
        <v>208</v>
      </c>
      <c r="AF606" s="110">
        <v>43957</v>
      </c>
      <c r="AG606" s="32"/>
      <c r="AH606" s="32"/>
      <c r="AI606" s="32"/>
      <c r="AJ606" s="32"/>
      <c r="AK606" s="32"/>
      <c r="AL606" s="32"/>
      <c r="AM606" s="32" t="s">
        <v>208</v>
      </c>
      <c r="AN606" s="110">
        <v>43963</v>
      </c>
      <c r="AO606" s="384" t="s">
        <v>63</v>
      </c>
      <c r="AP606" s="384" t="s">
        <v>56</v>
      </c>
      <c r="AQ606" s="32"/>
      <c r="AR606" s="32"/>
      <c r="AS606" s="32"/>
      <c r="AT606" s="32"/>
      <c r="AU606" s="32"/>
      <c r="AV606" s="32"/>
      <c r="AW606" s="32"/>
      <c r="AX606" s="32"/>
      <c r="AY606" s="32"/>
      <c r="AZ606" s="32">
        <f t="shared" si="14"/>
        <v>5</v>
      </c>
    </row>
    <row r="607" spans="5:52" ht="19.95" customHeight="1">
      <c r="E607" s="32"/>
      <c r="F607" s="32"/>
      <c r="G607" s="32"/>
      <c r="H607" s="513" t="s">
        <v>1124</v>
      </c>
      <c r="I607" s="31" t="s">
        <v>2491</v>
      </c>
      <c r="J607" s="31" t="s">
        <v>3137</v>
      </c>
      <c r="K607" s="32"/>
      <c r="L607" s="32"/>
      <c r="M607" s="32"/>
      <c r="N607" s="31">
        <v>15249298</v>
      </c>
      <c r="O607" s="54" t="s">
        <v>3304</v>
      </c>
      <c r="P607" s="32"/>
      <c r="Q607" s="31" t="s">
        <v>1682</v>
      </c>
      <c r="R607" s="80" t="s">
        <v>1838</v>
      </c>
      <c r="S607" s="32"/>
      <c r="T607" s="32"/>
      <c r="U607" s="32"/>
      <c r="V607" s="32"/>
      <c r="W607" s="301" t="s">
        <v>29</v>
      </c>
      <c r="X607" s="32"/>
      <c r="Y607" s="32"/>
      <c r="Z607" s="32"/>
      <c r="AA607" s="32"/>
      <c r="AB607" s="32"/>
      <c r="AC607" s="76" t="s">
        <v>141</v>
      </c>
      <c r="AD607" s="32"/>
      <c r="AE607" s="32" t="s">
        <v>208</v>
      </c>
      <c r="AF607" s="110">
        <v>43957</v>
      </c>
      <c r="AG607" s="32"/>
      <c r="AH607" s="32"/>
      <c r="AI607" s="32"/>
      <c r="AJ607" s="32"/>
      <c r="AK607" s="32"/>
      <c r="AL607" s="32"/>
      <c r="AM607" s="32" t="s">
        <v>208</v>
      </c>
      <c r="AN607" s="110">
        <v>43963</v>
      </c>
      <c r="AO607" s="384" t="s">
        <v>63</v>
      </c>
      <c r="AP607" s="384" t="s">
        <v>56</v>
      </c>
      <c r="AQ607" s="32"/>
      <c r="AR607" s="32"/>
      <c r="AS607" s="32"/>
      <c r="AT607" s="32"/>
      <c r="AU607" s="32"/>
      <c r="AV607" s="32"/>
      <c r="AW607" s="32"/>
      <c r="AX607" s="32"/>
      <c r="AY607" s="32"/>
      <c r="AZ607" s="32">
        <f t="shared" si="14"/>
        <v>5</v>
      </c>
    </row>
    <row r="608" spans="5:52" ht="19.95" customHeight="1">
      <c r="E608" s="32"/>
      <c r="F608" s="32"/>
      <c r="G608" s="32"/>
      <c r="H608" s="513" t="s">
        <v>1125</v>
      </c>
      <c r="I608" s="31" t="s">
        <v>2492</v>
      </c>
      <c r="J608" s="31" t="s">
        <v>3138</v>
      </c>
      <c r="K608" s="32"/>
      <c r="L608" s="32"/>
      <c r="M608" s="32"/>
      <c r="N608" s="31">
        <v>15249299</v>
      </c>
      <c r="O608" s="54" t="s">
        <v>3304</v>
      </c>
      <c r="P608" s="32"/>
      <c r="Q608" s="31" t="s">
        <v>1683</v>
      </c>
      <c r="R608" s="80" t="s">
        <v>1838</v>
      </c>
      <c r="S608" s="32"/>
      <c r="T608" s="32"/>
      <c r="U608" s="32"/>
      <c r="V608" s="32"/>
      <c r="W608" s="301" t="s">
        <v>29</v>
      </c>
      <c r="X608" s="32"/>
      <c r="Y608" s="32"/>
      <c r="Z608" s="32"/>
      <c r="AA608" s="32"/>
      <c r="AB608" s="32"/>
      <c r="AC608" s="76" t="s">
        <v>141</v>
      </c>
      <c r="AD608" s="32"/>
      <c r="AE608" s="32" t="s">
        <v>208</v>
      </c>
      <c r="AF608" s="110">
        <v>43957</v>
      </c>
      <c r="AG608" s="32"/>
      <c r="AH608" s="32"/>
      <c r="AI608" s="32"/>
      <c r="AJ608" s="32"/>
      <c r="AK608" s="32"/>
      <c r="AL608" s="32"/>
      <c r="AM608" s="32" t="s">
        <v>208</v>
      </c>
      <c r="AN608" s="110">
        <v>43963</v>
      </c>
      <c r="AO608" s="384" t="s">
        <v>63</v>
      </c>
      <c r="AP608" s="384" t="s">
        <v>56</v>
      </c>
      <c r="AQ608" s="32"/>
      <c r="AR608" s="32"/>
      <c r="AS608" s="32"/>
      <c r="AT608" s="32"/>
      <c r="AU608" s="32"/>
      <c r="AV608" s="32"/>
      <c r="AW608" s="32"/>
      <c r="AX608" s="32"/>
      <c r="AY608" s="32"/>
      <c r="AZ608" s="32">
        <f t="shared" si="14"/>
        <v>5</v>
      </c>
    </row>
    <row r="609" spans="5:52" ht="19.95" customHeight="1">
      <c r="E609" s="32"/>
      <c r="F609" s="32"/>
      <c r="G609" s="32"/>
      <c r="H609" s="513" t="s">
        <v>1126</v>
      </c>
      <c r="I609" s="31" t="s">
        <v>2493</v>
      </c>
      <c r="J609" s="31" t="s">
        <v>3139</v>
      </c>
      <c r="K609" s="32"/>
      <c r="L609" s="32"/>
      <c r="M609" s="32"/>
      <c r="N609" s="31">
        <v>15249300</v>
      </c>
      <c r="O609" s="54" t="s">
        <v>3304</v>
      </c>
      <c r="P609" s="32"/>
      <c r="Q609" s="31" t="s">
        <v>1684</v>
      </c>
      <c r="R609" s="80" t="s">
        <v>1838</v>
      </c>
      <c r="S609" s="32"/>
      <c r="T609" s="32"/>
      <c r="U609" s="32"/>
      <c r="V609" s="32"/>
      <c r="W609" s="301" t="s">
        <v>29</v>
      </c>
      <c r="X609" s="32"/>
      <c r="Y609" s="32"/>
      <c r="Z609" s="32"/>
      <c r="AA609" s="32"/>
      <c r="AB609" s="32"/>
      <c r="AC609" s="76" t="s">
        <v>141</v>
      </c>
      <c r="AD609" s="32"/>
      <c r="AE609" s="32" t="s">
        <v>208</v>
      </c>
      <c r="AF609" s="110">
        <v>43957</v>
      </c>
      <c r="AG609" s="32"/>
      <c r="AH609" s="32"/>
      <c r="AI609" s="32"/>
      <c r="AJ609" s="32"/>
      <c r="AK609" s="32"/>
      <c r="AL609" s="32"/>
      <c r="AM609" s="32" t="s">
        <v>208</v>
      </c>
      <c r="AN609" s="110">
        <v>43963</v>
      </c>
      <c r="AO609" s="384" t="s">
        <v>63</v>
      </c>
      <c r="AP609" s="384" t="s">
        <v>56</v>
      </c>
      <c r="AQ609" s="32"/>
      <c r="AR609" s="32"/>
      <c r="AS609" s="32"/>
      <c r="AT609" s="32"/>
      <c r="AU609" s="32"/>
      <c r="AV609" s="32"/>
      <c r="AW609" s="32"/>
      <c r="AX609" s="32"/>
      <c r="AY609" s="32"/>
      <c r="AZ609" s="32">
        <f t="shared" si="14"/>
        <v>5</v>
      </c>
    </row>
    <row r="610" spans="5:52" ht="19.95" customHeight="1">
      <c r="E610" s="32"/>
      <c r="F610" s="32"/>
      <c r="G610" s="32"/>
      <c r="H610" s="513" t="s">
        <v>1127</v>
      </c>
      <c r="I610" s="31" t="s">
        <v>2494</v>
      </c>
      <c r="J610" s="31" t="s">
        <v>3140</v>
      </c>
      <c r="K610" s="32"/>
      <c r="L610" s="32"/>
      <c r="M610" s="32"/>
      <c r="N610" s="31">
        <v>15249151</v>
      </c>
      <c r="O610" s="54" t="s">
        <v>3304</v>
      </c>
      <c r="P610" s="32"/>
      <c r="Q610" s="31" t="s">
        <v>1685</v>
      </c>
      <c r="R610" s="80" t="s">
        <v>1838</v>
      </c>
      <c r="S610" s="32"/>
      <c r="T610" s="32"/>
      <c r="U610" s="32"/>
      <c r="V610" s="32"/>
      <c r="W610" s="301" t="s">
        <v>29</v>
      </c>
      <c r="X610" s="32"/>
      <c r="Y610" s="32"/>
      <c r="Z610" s="32"/>
      <c r="AA610" s="32"/>
      <c r="AB610" s="32"/>
      <c r="AC610" s="76" t="s">
        <v>141</v>
      </c>
      <c r="AD610" s="32"/>
      <c r="AE610" s="32" t="s">
        <v>208</v>
      </c>
      <c r="AF610" s="110">
        <v>43957</v>
      </c>
      <c r="AG610" s="32"/>
      <c r="AH610" s="32"/>
      <c r="AI610" s="32"/>
      <c r="AJ610" s="32"/>
      <c r="AK610" s="32"/>
      <c r="AL610" s="32"/>
      <c r="AM610" s="32" t="s">
        <v>208</v>
      </c>
      <c r="AN610" s="110">
        <v>43963</v>
      </c>
      <c r="AO610" s="384" t="s">
        <v>63</v>
      </c>
      <c r="AP610" s="384" t="s">
        <v>56</v>
      </c>
      <c r="AQ610" s="32"/>
      <c r="AR610" s="32"/>
      <c r="AS610" s="32"/>
      <c r="AT610" s="32"/>
      <c r="AU610" s="32"/>
      <c r="AV610" s="32"/>
      <c r="AW610" s="32"/>
      <c r="AX610" s="32"/>
      <c r="AY610" s="32"/>
      <c r="AZ610" s="32">
        <f t="shared" si="14"/>
        <v>5</v>
      </c>
    </row>
    <row r="611" spans="5:52" ht="19.95" customHeight="1">
      <c r="E611" s="32"/>
      <c r="F611" s="32"/>
      <c r="G611" s="32"/>
      <c r="H611" s="513" t="s">
        <v>1128</v>
      </c>
      <c r="I611" s="31" t="s">
        <v>2495</v>
      </c>
      <c r="J611" s="31" t="s">
        <v>3141</v>
      </c>
      <c r="K611" s="32"/>
      <c r="L611" s="32"/>
      <c r="M611" s="32"/>
      <c r="N611" s="31">
        <v>15249152</v>
      </c>
      <c r="O611" s="54" t="s">
        <v>3304</v>
      </c>
      <c r="P611" s="32"/>
      <c r="Q611" s="31" t="s">
        <v>1686</v>
      </c>
      <c r="R611" s="80" t="s">
        <v>1838</v>
      </c>
      <c r="S611" s="32"/>
      <c r="T611" s="32"/>
      <c r="U611" s="32"/>
      <c r="V611" s="32"/>
      <c r="W611" s="301" t="s">
        <v>29</v>
      </c>
      <c r="X611" s="32"/>
      <c r="Y611" s="32"/>
      <c r="Z611" s="32"/>
      <c r="AA611" s="32"/>
      <c r="AB611" s="32"/>
      <c r="AC611" s="76" t="s">
        <v>141</v>
      </c>
      <c r="AD611" s="32"/>
      <c r="AE611" s="32" t="s">
        <v>208</v>
      </c>
      <c r="AF611" s="110">
        <v>43957</v>
      </c>
      <c r="AG611" s="32"/>
      <c r="AH611" s="32"/>
      <c r="AI611" s="32"/>
      <c r="AJ611" s="32"/>
      <c r="AK611" s="32"/>
      <c r="AL611" s="32"/>
      <c r="AM611" s="32" t="s">
        <v>208</v>
      </c>
      <c r="AN611" s="110">
        <v>43963</v>
      </c>
      <c r="AO611" s="384" t="s">
        <v>63</v>
      </c>
      <c r="AP611" s="384" t="s">
        <v>56</v>
      </c>
      <c r="AQ611" s="32"/>
      <c r="AR611" s="32"/>
      <c r="AS611" s="32"/>
      <c r="AT611" s="32"/>
      <c r="AU611" s="32"/>
      <c r="AV611" s="32"/>
      <c r="AW611" s="32"/>
      <c r="AX611" s="32"/>
      <c r="AY611" s="32"/>
      <c r="AZ611" s="32">
        <f t="shared" si="14"/>
        <v>5</v>
      </c>
    </row>
    <row r="612" spans="5:52" ht="19.95" customHeight="1">
      <c r="E612" s="32"/>
      <c r="F612" s="32"/>
      <c r="G612" s="32"/>
      <c r="H612" s="513" t="s">
        <v>1129</v>
      </c>
      <c r="I612" s="31" t="s">
        <v>2496</v>
      </c>
      <c r="J612" s="31" t="s">
        <v>3142</v>
      </c>
      <c r="K612" s="32"/>
      <c r="L612" s="32"/>
      <c r="M612" s="32"/>
      <c r="N612" s="31">
        <v>15249153</v>
      </c>
      <c r="O612" s="54" t="s">
        <v>3304</v>
      </c>
      <c r="P612" s="32"/>
      <c r="Q612" s="31" t="s">
        <v>1687</v>
      </c>
      <c r="R612" s="80" t="s">
        <v>1838</v>
      </c>
      <c r="S612" s="32"/>
      <c r="T612" s="32"/>
      <c r="U612" s="32"/>
      <c r="V612" s="32"/>
      <c r="W612" s="301" t="s">
        <v>29</v>
      </c>
      <c r="X612" s="32"/>
      <c r="Y612" s="32"/>
      <c r="Z612" s="32"/>
      <c r="AA612" s="32"/>
      <c r="AB612" s="32"/>
      <c r="AC612" s="76" t="s">
        <v>141</v>
      </c>
      <c r="AD612" s="32"/>
      <c r="AE612" s="32" t="s">
        <v>208</v>
      </c>
      <c r="AF612" s="110">
        <v>43957</v>
      </c>
      <c r="AG612" s="32"/>
      <c r="AH612" s="32"/>
      <c r="AI612" s="32"/>
      <c r="AJ612" s="32"/>
      <c r="AK612" s="32"/>
      <c r="AL612" s="32"/>
      <c r="AM612" s="32" t="s">
        <v>208</v>
      </c>
      <c r="AN612" s="110">
        <v>43963</v>
      </c>
      <c r="AO612" s="384" t="s">
        <v>63</v>
      </c>
      <c r="AP612" s="384" t="s">
        <v>56</v>
      </c>
      <c r="AQ612" s="32"/>
      <c r="AR612" s="32"/>
      <c r="AS612" s="32"/>
      <c r="AT612" s="32"/>
      <c r="AU612" s="32"/>
      <c r="AV612" s="32"/>
      <c r="AW612" s="32"/>
      <c r="AX612" s="32"/>
      <c r="AY612" s="32"/>
      <c r="AZ612" s="32">
        <f t="shared" si="14"/>
        <v>5</v>
      </c>
    </row>
    <row r="613" spans="5:52" ht="19.95" customHeight="1">
      <c r="E613" s="32"/>
      <c r="F613" s="32"/>
      <c r="G613" s="32"/>
      <c r="H613" s="513" t="s">
        <v>1130</v>
      </c>
      <c r="I613" s="31" t="s">
        <v>2497</v>
      </c>
      <c r="J613" s="31" t="s">
        <v>3143</v>
      </c>
      <c r="K613" s="32"/>
      <c r="L613" s="32"/>
      <c r="M613" s="32"/>
      <c r="N613" s="31">
        <v>15249154</v>
      </c>
      <c r="O613" s="54" t="s">
        <v>3304</v>
      </c>
      <c r="P613" s="32"/>
      <c r="Q613" s="31" t="s">
        <v>1688</v>
      </c>
      <c r="R613" s="80" t="s">
        <v>1838</v>
      </c>
      <c r="S613" s="32"/>
      <c r="T613" s="32"/>
      <c r="U613" s="32"/>
      <c r="V613" s="32"/>
      <c r="W613" s="301" t="s">
        <v>29</v>
      </c>
      <c r="X613" s="32"/>
      <c r="Y613" s="32"/>
      <c r="Z613" s="32"/>
      <c r="AA613" s="32"/>
      <c r="AB613" s="32"/>
      <c r="AC613" s="76" t="s">
        <v>141</v>
      </c>
      <c r="AD613" s="32"/>
      <c r="AE613" s="32" t="s">
        <v>208</v>
      </c>
      <c r="AF613" s="110">
        <v>43957</v>
      </c>
      <c r="AG613" s="32"/>
      <c r="AH613" s="32"/>
      <c r="AI613" s="32"/>
      <c r="AJ613" s="32"/>
      <c r="AK613" s="32"/>
      <c r="AL613" s="32"/>
      <c r="AM613" s="32" t="s">
        <v>208</v>
      </c>
      <c r="AN613" s="110">
        <v>43963</v>
      </c>
      <c r="AO613" s="384" t="s">
        <v>63</v>
      </c>
      <c r="AP613" s="384" t="s">
        <v>56</v>
      </c>
      <c r="AQ613" s="32"/>
      <c r="AR613" s="32"/>
      <c r="AS613" s="32"/>
      <c r="AT613" s="32"/>
      <c r="AU613" s="32"/>
      <c r="AV613" s="32"/>
      <c r="AW613" s="32"/>
      <c r="AX613" s="32"/>
      <c r="AY613" s="32"/>
      <c r="AZ613" s="32">
        <f t="shared" si="14"/>
        <v>5</v>
      </c>
    </row>
    <row r="614" spans="5:52" ht="19.95" customHeight="1">
      <c r="E614" s="32"/>
      <c r="F614" s="32"/>
      <c r="G614" s="32"/>
      <c r="H614" s="513" t="s">
        <v>1131</v>
      </c>
      <c r="I614" s="31" t="s">
        <v>2498</v>
      </c>
      <c r="J614" s="31" t="s">
        <v>3144</v>
      </c>
      <c r="K614" s="32"/>
      <c r="L614" s="32"/>
      <c r="M614" s="32"/>
      <c r="N614" s="31">
        <v>15249155</v>
      </c>
      <c r="O614" s="54" t="s">
        <v>3304</v>
      </c>
      <c r="P614" s="32"/>
      <c r="Q614" s="31" t="s">
        <v>1689</v>
      </c>
      <c r="R614" s="80" t="s">
        <v>1838</v>
      </c>
      <c r="S614" s="32"/>
      <c r="T614" s="32"/>
      <c r="U614" s="32"/>
      <c r="V614" s="32"/>
      <c r="W614" s="301" t="s">
        <v>29</v>
      </c>
      <c r="X614" s="32"/>
      <c r="Y614" s="32"/>
      <c r="Z614" s="32"/>
      <c r="AA614" s="32"/>
      <c r="AB614" s="32"/>
      <c r="AC614" s="76" t="s">
        <v>141</v>
      </c>
      <c r="AD614" s="32"/>
      <c r="AE614" s="32" t="s">
        <v>208</v>
      </c>
      <c r="AF614" s="110">
        <v>43957</v>
      </c>
      <c r="AG614" s="32"/>
      <c r="AH614" s="32"/>
      <c r="AI614" s="32"/>
      <c r="AJ614" s="32"/>
      <c r="AK614" s="32"/>
      <c r="AL614" s="32"/>
      <c r="AM614" s="32" t="s">
        <v>208</v>
      </c>
      <c r="AN614" s="110">
        <v>43963</v>
      </c>
      <c r="AO614" s="384" t="s">
        <v>63</v>
      </c>
      <c r="AP614" s="384" t="s">
        <v>56</v>
      </c>
      <c r="AQ614" s="32"/>
      <c r="AR614" s="32"/>
      <c r="AS614" s="32"/>
      <c r="AT614" s="32"/>
      <c r="AU614" s="32"/>
      <c r="AV614" s="32"/>
      <c r="AW614" s="32"/>
      <c r="AX614" s="32"/>
      <c r="AY614" s="32"/>
      <c r="AZ614" s="32">
        <f t="shared" si="14"/>
        <v>5</v>
      </c>
    </row>
    <row r="615" spans="5:52" ht="19.95" customHeight="1">
      <c r="E615" s="32"/>
      <c r="F615" s="32"/>
      <c r="G615" s="32"/>
      <c r="H615" s="513" t="s">
        <v>1132</v>
      </c>
      <c r="I615" s="31" t="s">
        <v>2499</v>
      </c>
      <c r="J615" s="31" t="s">
        <v>3145</v>
      </c>
      <c r="K615" s="32"/>
      <c r="L615" s="32"/>
      <c r="M615" s="32"/>
      <c r="N615" s="31">
        <v>15249156</v>
      </c>
      <c r="O615" s="54" t="s">
        <v>3304</v>
      </c>
      <c r="P615" s="32"/>
      <c r="Q615" s="31" t="s">
        <v>1690</v>
      </c>
      <c r="R615" s="80" t="s">
        <v>1838</v>
      </c>
      <c r="S615" s="32"/>
      <c r="T615" s="32"/>
      <c r="U615" s="32"/>
      <c r="V615" s="32"/>
      <c r="W615" s="301" t="s">
        <v>29</v>
      </c>
      <c r="X615" s="32"/>
      <c r="Y615" s="32"/>
      <c r="Z615" s="32"/>
      <c r="AA615" s="32"/>
      <c r="AB615" s="32"/>
      <c r="AC615" s="76" t="s">
        <v>141</v>
      </c>
      <c r="AD615" s="32"/>
      <c r="AE615" s="32" t="s">
        <v>208</v>
      </c>
      <c r="AF615" s="110">
        <v>43957</v>
      </c>
      <c r="AG615" s="32"/>
      <c r="AH615" s="32"/>
      <c r="AI615" s="32"/>
      <c r="AJ615" s="32"/>
      <c r="AK615" s="32"/>
      <c r="AL615" s="32"/>
      <c r="AM615" s="32" t="s">
        <v>208</v>
      </c>
      <c r="AN615" s="110">
        <v>43963</v>
      </c>
      <c r="AO615" s="384" t="s">
        <v>63</v>
      </c>
      <c r="AP615" s="384" t="s">
        <v>56</v>
      </c>
      <c r="AQ615" s="32"/>
      <c r="AR615" s="32"/>
      <c r="AS615" s="32"/>
      <c r="AT615" s="32"/>
      <c r="AU615" s="32"/>
      <c r="AV615" s="32"/>
      <c r="AW615" s="32"/>
      <c r="AX615" s="32"/>
      <c r="AY615" s="32"/>
      <c r="AZ615" s="32">
        <f t="shared" si="14"/>
        <v>5</v>
      </c>
    </row>
    <row r="616" spans="5:52" ht="19.95" customHeight="1">
      <c r="E616" s="32"/>
      <c r="F616" s="32"/>
      <c r="G616" s="32"/>
      <c r="H616" s="513" t="s">
        <v>1133</v>
      </c>
      <c r="I616" s="31" t="s">
        <v>2500</v>
      </c>
      <c r="J616" s="31" t="s">
        <v>3146</v>
      </c>
      <c r="K616" s="32"/>
      <c r="L616" s="32"/>
      <c r="M616" s="32"/>
      <c r="N616" s="31">
        <v>15249157</v>
      </c>
      <c r="O616" s="54" t="s">
        <v>3304</v>
      </c>
      <c r="P616" s="32"/>
      <c r="Q616" s="31" t="s">
        <v>1691</v>
      </c>
      <c r="R616" s="80" t="s">
        <v>1838</v>
      </c>
      <c r="S616" s="32"/>
      <c r="T616" s="32"/>
      <c r="U616" s="32"/>
      <c r="V616" s="32"/>
      <c r="W616" s="301" t="s">
        <v>29</v>
      </c>
      <c r="X616" s="32"/>
      <c r="Y616" s="32"/>
      <c r="Z616" s="32"/>
      <c r="AA616" s="32"/>
      <c r="AB616" s="32"/>
      <c r="AC616" s="76" t="s">
        <v>141</v>
      </c>
      <c r="AD616" s="32"/>
      <c r="AE616" s="32" t="s">
        <v>208</v>
      </c>
      <c r="AF616" s="110">
        <v>43957</v>
      </c>
      <c r="AG616" s="32"/>
      <c r="AH616" s="32"/>
      <c r="AI616" s="32"/>
      <c r="AJ616" s="32"/>
      <c r="AK616" s="32"/>
      <c r="AL616" s="32"/>
      <c r="AM616" s="32" t="s">
        <v>208</v>
      </c>
      <c r="AN616" s="110">
        <v>43963</v>
      </c>
      <c r="AO616" s="384" t="s">
        <v>63</v>
      </c>
      <c r="AP616" s="384" t="s">
        <v>56</v>
      </c>
      <c r="AQ616" s="32"/>
      <c r="AR616" s="32"/>
      <c r="AS616" s="32"/>
      <c r="AT616" s="32"/>
      <c r="AU616" s="32"/>
      <c r="AV616" s="32"/>
      <c r="AW616" s="32"/>
      <c r="AX616" s="32"/>
      <c r="AY616" s="32"/>
      <c r="AZ616" s="32">
        <f t="shared" si="14"/>
        <v>5</v>
      </c>
    </row>
    <row r="617" spans="5:52" ht="19.95" customHeight="1">
      <c r="E617" s="32"/>
      <c r="F617" s="32"/>
      <c r="G617" s="32"/>
      <c r="H617" s="513" t="s">
        <v>1134</v>
      </c>
      <c r="I617" s="31" t="s">
        <v>2501</v>
      </c>
      <c r="J617" s="31" t="s">
        <v>3147</v>
      </c>
      <c r="K617" s="32"/>
      <c r="L617" s="32"/>
      <c r="M617" s="32"/>
      <c r="N617" s="31">
        <v>15249158</v>
      </c>
      <c r="O617" s="54" t="s">
        <v>3304</v>
      </c>
      <c r="P617" s="32"/>
      <c r="Q617" s="31" t="s">
        <v>1692</v>
      </c>
      <c r="R617" s="80" t="s">
        <v>1838</v>
      </c>
      <c r="S617" s="32"/>
      <c r="T617" s="32"/>
      <c r="U617" s="32"/>
      <c r="V617" s="32"/>
      <c r="W617" s="301" t="s">
        <v>29</v>
      </c>
      <c r="X617" s="32"/>
      <c r="Y617" s="32"/>
      <c r="Z617" s="32"/>
      <c r="AA617" s="32"/>
      <c r="AB617" s="32"/>
      <c r="AC617" s="76" t="s">
        <v>141</v>
      </c>
      <c r="AD617" s="32"/>
      <c r="AE617" s="32" t="s">
        <v>208</v>
      </c>
      <c r="AF617" s="110">
        <v>43957</v>
      </c>
      <c r="AG617" s="32"/>
      <c r="AH617" s="32"/>
      <c r="AI617" s="32"/>
      <c r="AJ617" s="32"/>
      <c r="AK617" s="32"/>
      <c r="AL617" s="32"/>
      <c r="AM617" s="32" t="s">
        <v>208</v>
      </c>
      <c r="AN617" s="110">
        <v>43963</v>
      </c>
      <c r="AO617" s="384" t="s">
        <v>63</v>
      </c>
      <c r="AP617" s="384" t="s">
        <v>56</v>
      </c>
      <c r="AQ617" s="32"/>
      <c r="AR617" s="32"/>
      <c r="AS617" s="32"/>
      <c r="AT617" s="32"/>
      <c r="AU617" s="32"/>
      <c r="AV617" s="32"/>
      <c r="AW617" s="32"/>
      <c r="AX617" s="32"/>
      <c r="AY617" s="32"/>
      <c r="AZ617" s="32">
        <f t="shared" si="14"/>
        <v>5</v>
      </c>
    </row>
    <row r="618" spans="5:52" ht="19.95" customHeight="1">
      <c r="E618" s="32"/>
      <c r="F618" s="32"/>
      <c r="G618" s="32"/>
      <c r="H618" s="513" t="s">
        <v>1135</v>
      </c>
      <c r="I618" s="31" t="s">
        <v>2502</v>
      </c>
      <c r="J618" s="31" t="s">
        <v>3148</v>
      </c>
      <c r="K618" s="32"/>
      <c r="L618" s="32"/>
      <c r="M618" s="32"/>
      <c r="N618" s="31">
        <v>15249302</v>
      </c>
      <c r="O618" s="54" t="s">
        <v>3304</v>
      </c>
      <c r="P618" s="32"/>
      <c r="Q618" s="31" t="s">
        <v>1693</v>
      </c>
      <c r="R618" s="80" t="s">
        <v>1919</v>
      </c>
      <c r="S618" s="32"/>
      <c r="T618" s="32"/>
      <c r="U618" s="32"/>
      <c r="V618" s="32"/>
      <c r="W618" s="301" t="s">
        <v>29</v>
      </c>
      <c r="X618" s="32"/>
      <c r="Y618" s="32"/>
      <c r="Z618" s="32"/>
      <c r="AA618" s="32"/>
      <c r="AB618" s="32"/>
      <c r="AC618" s="76" t="s">
        <v>141</v>
      </c>
      <c r="AD618" s="32"/>
      <c r="AE618" s="32" t="s">
        <v>208</v>
      </c>
      <c r="AF618" s="110">
        <v>43957</v>
      </c>
      <c r="AG618" s="32"/>
      <c r="AH618" s="32"/>
      <c r="AI618" s="32"/>
      <c r="AJ618" s="32"/>
      <c r="AK618" s="32"/>
      <c r="AL618" s="32"/>
      <c r="AM618" s="32" t="s">
        <v>208</v>
      </c>
      <c r="AN618" s="110">
        <v>43963</v>
      </c>
      <c r="AO618" s="384" t="s">
        <v>63</v>
      </c>
      <c r="AP618" s="384" t="s">
        <v>56</v>
      </c>
      <c r="AQ618" s="32"/>
      <c r="AR618" s="32"/>
      <c r="AS618" s="32"/>
      <c r="AT618" s="32"/>
      <c r="AU618" s="32"/>
      <c r="AV618" s="32"/>
      <c r="AW618" s="32"/>
      <c r="AX618" s="32"/>
      <c r="AY618" s="32"/>
      <c r="AZ618" s="32">
        <f t="shared" si="14"/>
        <v>5</v>
      </c>
    </row>
    <row r="619" spans="5:52" ht="19.95" customHeight="1">
      <c r="E619" s="32"/>
      <c r="F619" s="32"/>
      <c r="G619" s="32"/>
      <c r="H619" s="513" t="s">
        <v>1136</v>
      </c>
      <c r="I619" s="520" t="s">
        <v>2503</v>
      </c>
      <c r="J619" s="520" t="s">
        <v>3148</v>
      </c>
      <c r="K619" s="32"/>
      <c r="L619" s="32"/>
      <c r="M619" s="32"/>
      <c r="N619" s="520">
        <v>15249302</v>
      </c>
      <c r="O619" s="54" t="s">
        <v>3304</v>
      </c>
      <c r="P619" s="32"/>
      <c r="Q619" s="520" t="s">
        <v>1693</v>
      </c>
      <c r="R619" s="531" t="s">
        <v>1919</v>
      </c>
      <c r="S619" s="32"/>
      <c r="T619" s="32"/>
      <c r="U619" s="32"/>
      <c r="V619" s="32"/>
      <c r="W619" s="301" t="s">
        <v>29</v>
      </c>
      <c r="X619" s="32"/>
      <c r="Y619" s="32"/>
      <c r="Z619" s="32"/>
      <c r="AA619" s="32"/>
      <c r="AB619" s="32"/>
      <c r="AC619" s="76" t="s">
        <v>141</v>
      </c>
      <c r="AD619" s="32"/>
      <c r="AE619" s="152" t="s">
        <v>208</v>
      </c>
      <c r="AF619" s="372">
        <v>43957</v>
      </c>
      <c r="AG619" s="32"/>
      <c r="AH619" s="32"/>
      <c r="AI619" s="32"/>
      <c r="AJ619" s="32"/>
      <c r="AK619" s="32"/>
      <c r="AL619" s="32"/>
      <c r="AM619" s="32" t="s">
        <v>208</v>
      </c>
      <c r="AN619" s="110">
        <v>43963</v>
      </c>
      <c r="AO619" s="53" t="s">
        <v>59</v>
      </c>
      <c r="AP619" s="152" t="s">
        <v>59</v>
      </c>
      <c r="AQ619" s="152" t="s">
        <v>285</v>
      </c>
      <c r="AR619" s="152"/>
      <c r="AS619" s="152"/>
      <c r="AT619" s="152"/>
      <c r="AU619" s="152"/>
      <c r="AV619" s="152"/>
      <c r="AW619" s="32"/>
      <c r="AX619" s="32"/>
      <c r="AY619" s="32"/>
      <c r="AZ619" s="32">
        <f t="shared" si="14"/>
        <v>5</v>
      </c>
    </row>
    <row r="620" spans="5:52" ht="19.95" customHeight="1">
      <c r="E620" s="32"/>
      <c r="F620" s="32"/>
      <c r="G620" s="32"/>
      <c r="H620" s="513" t="s">
        <v>1137</v>
      </c>
      <c r="I620" s="31" t="s">
        <v>2504</v>
      </c>
      <c r="J620" s="31" t="s">
        <v>3149</v>
      </c>
      <c r="K620" s="32"/>
      <c r="L620" s="32"/>
      <c r="M620" s="32"/>
      <c r="N620" s="31">
        <v>15249302</v>
      </c>
      <c r="O620" s="54" t="s">
        <v>3304</v>
      </c>
      <c r="P620" s="32"/>
      <c r="Q620" s="31" t="s">
        <v>1693</v>
      </c>
      <c r="R620" s="80" t="s">
        <v>1919</v>
      </c>
      <c r="S620" s="32"/>
      <c r="T620" s="32"/>
      <c r="U620" s="32"/>
      <c r="V620" s="32"/>
      <c r="W620" s="301" t="s">
        <v>29</v>
      </c>
      <c r="X620" s="32"/>
      <c r="Y620" s="32"/>
      <c r="Z620" s="32"/>
      <c r="AA620" s="32"/>
      <c r="AB620" s="32"/>
      <c r="AC620" s="76" t="s">
        <v>141</v>
      </c>
      <c r="AD620" s="32"/>
      <c r="AE620" s="32" t="s">
        <v>208</v>
      </c>
      <c r="AF620" s="110">
        <v>43957</v>
      </c>
      <c r="AG620" s="32"/>
      <c r="AH620" s="32"/>
      <c r="AI620" s="32"/>
      <c r="AJ620" s="32"/>
      <c r="AK620" s="32"/>
      <c r="AL620" s="32"/>
      <c r="AM620" s="32" t="s">
        <v>208</v>
      </c>
      <c r="AN620" s="110">
        <v>43963</v>
      </c>
      <c r="AO620" s="384" t="s">
        <v>63</v>
      </c>
      <c r="AP620" s="384" t="s">
        <v>56</v>
      </c>
      <c r="AQ620" s="32"/>
      <c r="AR620" s="32"/>
      <c r="AS620" s="32"/>
      <c r="AT620" s="32"/>
      <c r="AU620" s="32"/>
      <c r="AV620" s="32"/>
      <c r="AW620" s="32"/>
      <c r="AX620" s="32"/>
      <c r="AY620" s="32"/>
      <c r="AZ620" s="32">
        <f t="shared" si="14"/>
        <v>5</v>
      </c>
    </row>
    <row r="621" spans="5:52" ht="19.95" customHeight="1">
      <c r="E621" s="32"/>
      <c r="F621" s="32"/>
      <c r="G621" s="32"/>
      <c r="H621" s="513" t="s">
        <v>1138</v>
      </c>
      <c r="I621" s="520" t="s">
        <v>2505</v>
      </c>
      <c r="J621" s="520" t="s">
        <v>3150</v>
      </c>
      <c r="K621" s="32"/>
      <c r="L621" s="32"/>
      <c r="M621" s="32"/>
      <c r="N621" s="520">
        <v>15249303</v>
      </c>
      <c r="O621" s="54" t="s">
        <v>3304</v>
      </c>
      <c r="P621" s="32"/>
      <c r="Q621" s="520" t="s">
        <v>1694</v>
      </c>
      <c r="R621" s="531" t="s">
        <v>1838</v>
      </c>
      <c r="S621" s="32"/>
      <c r="T621" s="32"/>
      <c r="U621" s="32"/>
      <c r="V621" s="32"/>
      <c r="W621" s="301" t="s">
        <v>29</v>
      </c>
      <c r="X621" s="32"/>
      <c r="Y621" s="32"/>
      <c r="Z621" s="32"/>
      <c r="AA621" s="32"/>
      <c r="AB621" s="32"/>
      <c r="AC621" s="76" t="s">
        <v>141</v>
      </c>
      <c r="AD621" s="32"/>
      <c r="AE621" s="152" t="s">
        <v>208</v>
      </c>
      <c r="AF621" s="372">
        <v>43957</v>
      </c>
      <c r="AG621" s="32"/>
      <c r="AH621" s="32"/>
      <c r="AI621" s="32"/>
      <c r="AJ621" s="32"/>
      <c r="AK621" s="32"/>
      <c r="AL621" s="32"/>
      <c r="AM621" s="32" t="s">
        <v>208</v>
      </c>
      <c r="AN621" s="110">
        <v>43963</v>
      </c>
      <c r="AO621" s="53" t="s">
        <v>59</v>
      </c>
      <c r="AP621" s="152" t="s">
        <v>56</v>
      </c>
      <c r="AQ621" s="152" t="s">
        <v>286</v>
      </c>
      <c r="AR621" s="152"/>
      <c r="AS621" s="152"/>
      <c r="AT621" s="152"/>
      <c r="AU621" s="152"/>
      <c r="AV621" s="152"/>
      <c r="AW621" s="32"/>
      <c r="AX621" s="32"/>
      <c r="AY621" s="32"/>
      <c r="AZ621" s="32">
        <f t="shared" si="14"/>
        <v>5</v>
      </c>
    </row>
    <row r="622" spans="5:52" ht="19.95" customHeight="1">
      <c r="E622" s="32"/>
      <c r="F622" s="32"/>
      <c r="G622" s="32"/>
      <c r="H622" s="513" t="s">
        <v>1139</v>
      </c>
      <c r="I622" s="31" t="s">
        <v>2506</v>
      </c>
      <c r="J622" s="31" t="s">
        <v>3151</v>
      </c>
      <c r="K622" s="32"/>
      <c r="L622" s="32"/>
      <c r="M622" s="32"/>
      <c r="N622" s="31">
        <v>15249303</v>
      </c>
      <c r="O622" s="54" t="s">
        <v>3304</v>
      </c>
      <c r="P622" s="32"/>
      <c r="Q622" s="31" t="s">
        <v>1694</v>
      </c>
      <c r="R622" s="80" t="s">
        <v>1838</v>
      </c>
      <c r="S622" s="32"/>
      <c r="T622" s="32"/>
      <c r="U622" s="32"/>
      <c r="V622" s="32"/>
      <c r="W622" s="301" t="s">
        <v>29</v>
      </c>
      <c r="X622" s="32"/>
      <c r="Y622" s="32"/>
      <c r="Z622" s="32"/>
      <c r="AA622" s="32"/>
      <c r="AB622" s="32"/>
      <c r="AC622" s="76" t="s">
        <v>141</v>
      </c>
      <c r="AD622" s="32"/>
      <c r="AE622" s="32" t="s">
        <v>208</v>
      </c>
      <c r="AF622" s="110">
        <v>43957</v>
      </c>
      <c r="AG622" s="32"/>
      <c r="AH622" s="32"/>
      <c r="AI622" s="32"/>
      <c r="AJ622" s="32"/>
      <c r="AK622" s="32"/>
      <c r="AL622" s="32"/>
      <c r="AM622" s="32" t="s">
        <v>208</v>
      </c>
      <c r="AN622" s="110">
        <v>43963</v>
      </c>
      <c r="AO622" s="384" t="s">
        <v>63</v>
      </c>
      <c r="AP622" s="384" t="s">
        <v>56</v>
      </c>
      <c r="AQ622" s="32"/>
      <c r="AR622" s="32"/>
      <c r="AS622" s="32"/>
      <c r="AT622" s="32"/>
      <c r="AU622" s="32"/>
      <c r="AV622" s="32"/>
      <c r="AW622" s="32"/>
      <c r="AX622" s="32"/>
      <c r="AY622" s="32"/>
      <c r="AZ622" s="32">
        <f t="shared" si="14"/>
        <v>5</v>
      </c>
    </row>
    <row r="623" spans="5:52" ht="19.95" customHeight="1">
      <c r="E623" s="32"/>
      <c r="F623" s="32"/>
      <c r="G623" s="32"/>
      <c r="H623" s="513" t="s">
        <v>1140</v>
      </c>
      <c r="I623" s="31" t="s">
        <v>2507</v>
      </c>
      <c r="J623" s="31" t="s">
        <v>3152</v>
      </c>
      <c r="K623" s="32"/>
      <c r="L623" s="32"/>
      <c r="M623" s="32"/>
      <c r="N623" s="31">
        <v>15249304</v>
      </c>
      <c r="O623" s="54" t="s">
        <v>3304</v>
      </c>
      <c r="P623" s="32"/>
      <c r="Q623" s="31" t="s">
        <v>1695</v>
      </c>
      <c r="R623" s="80" t="s">
        <v>1838</v>
      </c>
      <c r="S623" s="32"/>
      <c r="T623" s="32"/>
      <c r="U623" s="32"/>
      <c r="V623" s="32"/>
      <c r="W623" s="301" t="s">
        <v>29</v>
      </c>
      <c r="X623" s="32"/>
      <c r="Y623" s="32"/>
      <c r="Z623" s="32"/>
      <c r="AA623" s="32"/>
      <c r="AB623" s="32"/>
      <c r="AC623" s="76" t="s">
        <v>141</v>
      </c>
      <c r="AD623" s="32"/>
      <c r="AE623" s="32" t="s">
        <v>208</v>
      </c>
      <c r="AF623" s="110">
        <v>43957</v>
      </c>
      <c r="AG623" s="32"/>
      <c r="AH623" s="32"/>
      <c r="AI623" s="32"/>
      <c r="AJ623" s="32"/>
      <c r="AK623" s="32"/>
      <c r="AL623" s="32"/>
      <c r="AM623" s="32" t="s">
        <v>208</v>
      </c>
      <c r="AN623" s="110">
        <v>43963</v>
      </c>
      <c r="AO623" s="384" t="s">
        <v>63</v>
      </c>
      <c r="AP623" s="384" t="s">
        <v>56</v>
      </c>
      <c r="AQ623" s="32"/>
      <c r="AR623" s="32"/>
      <c r="AS623" s="32"/>
      <c r="AT623" s="32"/>
      <c r="AU623" s="32"/>
      <c r="AV623" s="32"/>
      <c r="AW623" s="32"/>
      <c r="AX623" s="32"/>
      <c r="AY623" s="32"/>
      <c r="AZ623" s="32">
        <f t="shared" si="14"/>
        <v>5</v>
      </c>
    </row>
    <row r="624" spans="5:52" ht="19.95" customHeight="1">
      <c r="E624" s="32"/>
      <c r="F624" s="32"/>
      <c r="G624" s="32"/>
      <c r="H624" s="513" t="s">
        <v>1141</v>
      </c>
      <c r="I624" s="31" t="s">
        <v>2508</v>
      </c>
      <c r="J624" s="31" t="s">
        <v>3153</v>
      </c>
      <c r="K624" s="32"/>
      <c r="L624" s="32"/>
      <c r="M624" s="32"/>
      <c r="N624" s="31">
        <v>15249305</v>
      </c>
      <c r="O624" s="54" t="s">
        <v>3304</v>
      </c>
      <c r="P624" s="32"/>
      <c r="Q624" s="31" t="s">
        <v>1696</v>
      </c>
      <c r="R624" s="80" t="s">
        <v>1838</v>
      </c>
      <c r="S624" s="32"/>
      <c r="T624" s="32"/>
      <c r="U624" s="32"/>
      <c r="V624" s="32"/>
      <c r="W624" s="301" t="s">
        <v>29</v>
      </c>
      <c r="X624" s="32"/>
      <c r="Y624" s="32"/>
      <c r="Z624" s="32"/>
      <c r="AA624" s="32"/>
      <c r="AB624" s="32"/>
      <c r="AC624" s="76" t="s">
        <v>141</v>
      </c>
      <c r="AD624" s="32"/>
      <c r="AE624" s="32" t="s">
        <v>208</v>
      </c>
      <c r="AF624" s="110">
        <v>43957</v>
      </c>
      <c r="AG624" s="32"/>
      <c r="AH624" s="32"/>
      <c r="AI624" s="32"/>
      <c r="AJ624" s="32"/>
      <c r="AK624" s="32"/>
      <c r="AL624" s="32"/>
      <c r="AM624" s="32" t="s">
        <v>208</v>
      </c>
      <c r="AN624" s="110">
        <v>43963</v>
      </c>
      <c r="AO624" s="384" t="s">
        <v>63</v>
      </c>
      <c r="AP624" s="384" t="s">
        <v>56</v>
      </c>
      <c r="AQ624" s="32"/>
      <c r="AR624" s="32"/>
      <c r="AS624" s="32"/>
      <c r="AT624" s="32"/>
      <c r="AU624" s="32"/>
      <c r="AV624" s="32"/>
      <c r="AW624" s="32"/>
      <c r="AX624" s="32"/>
      <c r="AY624" s="32"/>
      <c r="AZ624" s="32">
        <f t="shared" si="14"/>
        <v>5</v>
      </c>
    </row>
    <row r="625" spans="5:52" ht="19.95" customHeight="1">
      <c r="E625" s="32"/>
      <c r="F625" s="32"/>
      <c r="G625" s="32"/>
      <c r="H625" s="513" t="s">
        <v>1142</v>
      </c>
      <c r="I625" s="31" t="s">
        <v>2509</v>
      </c>
      <c r="J625" s="31" t="s">
        <v>3154</v>
      </c>
      <c r="K625" s="32"/>
      <c r="L625" s="32"/>
      <c r="M625" s="32"/>
      <c r="N625" s="31">
        <v>15249306</v>
      </c>
      <c r="O625" s="54" t="s">
        <v>3304</v>
      </c>
      <c r="P625" s="32"/>
      <c r="Q625" s="31" t="s">
        <v>1697</v>
      </c>
      <c r="R625" s="80" t="s">
        <v>1838</v>
      </c>
      <c r="S625" s="32"/>
      <c r="T625" s="32"/>
      <c r="U625" s="32"/>
      <c r="V625" s="32"/>
      <c r="W625" s="301" t="s">
        <v>29</v>
      </c>
      <c r="X625" s="32"/>
      <c r="Y625" s="32"/>
      <c r="Z625" s="32"/>
      <c r="AA625" s="32"/>
      <c r="AB625" s="32"/>
      <c r="AC625" s="76" t="s">
        <v>141</v>
      </c>
      <c r="AD625" s="32"/>
      <c r="AE625" s="32" t="s">
        <v>208</v>
      </c>
      <c r="AF625" s="110">
        <v>43957</v>
      </c>
      <c r="AG625" s="32"/>
      <c r="AH625" s="32"/>
      <c r="AI625" s="32"/>
      <c r="AJ625" s="32"/>
      <c r="AK625" s="32"/>
      <c r="AL625" s="32"/>
      <c r="AM625" s="32" t="s">
        <v>208</v>
      </c>
      <c r="AN625" s="110">
        <v>43963</v>
      </c>
      <c r="AO625" s="384" t="s">
        <v>63</v>
      </c>
      <c r="AP625" s="384" t="s">
        <v>56</v>
      </c>
      <c r="AQ625" s="32"/>
      <c r="AR625" s="32"/>
      <c r="AS625" s="32"/>
      <c r="AT625" s="32"/>
      <c r="AU625" s="32"/>
      <c r="AV625" s="32"/>
      <c r="AW625" s="32"/>
      <c r="AX625" s="32"/>
      <c r="AY625" s="32"/>
      <c r="AZ625" s="32">
        <f t="shared" si="14"/>
        <v>5</v>
      </c>
    </row>
    <row r="626" spans="5:52" ht="19.95" customHeight="1">
      <c r="E626" s="32"/>
      <c r="F626" s="32"/>
      <c r="G626" s="32"/>
      <c r="H626" s="513" t="s">
        <v>1143</v>
      </c>
      <c r="I626" s="31" t="s">
        <v>2510</v>
      </c>
      <c r="J626" s="31" t="s">
        <v>3155</v>
      </c>
      <c r="K626" s="32"/>
      <c r="L626" s="32"/>
      <c r="M626" s="32"/>
      <c r="N626" s="31">
        <v>15249307</v>
      </c>
      <c r="O626" s="54" t="s">
        <v>3304</v>
      </c>
      <c r="P626" s="32"/>
      <c r="Q626" s="31" t="s">
        <v>1698</v>
      </c>
      <c r="R626" s="80" t="s">
        <v>1838</v>
      </c>
      <c r="S626" s="32"/>
      <c r="T626" s="32"/>
      <c r="U626" s="32"/>
      <c r="V626" s="32"/>
      <c r="W626" s="301" t="s">
        <v>29</v>
      </c>
      <c r="X626" s="32"/>
      <c r="Y626" s="32"/>
      <c r="Z626" s="32"/>
      <c r="AA626" s="32"/>
      <c r="AB626" s="32"/>
      <c r="AC626" s="76" t="s">
        <v>141</v>
      </c>
      <c r="AD626" s="32"/>
      <c r="AE626" s="32" t="s">
        <v>208</v>
      </c>
      <c r="AF626" s="110">
        <v>43957</v>
      </c>
      <c r="AG626" s="32"/>
      <c r="AH626" s="32"/>
      <c r="AI626" s="32"/>
      <c r="AJ626" s="32"/>
      <c r="AK626" s="32"/>
      <c r="AL626" s="32"/>
      <c r="AM626" s="32" t="s">
        <v>208</v>
      </c>
      <c r="AN626" s="110">
        <v>43963</v>
      </c>
      <c r="AO626" s="384" t="s">
        <v>63</v>
      </c>
      <c r="AP626" s="384" t="s">
        <v>56</v>
      </c>
      <c r="AQ626" s="32"/>
      <c r="AR626" s="32"/>
      <c r="AS626" s="32"/>
      <c r="AT626" s="32"/>
      <c r="AU626" s="32"/>
      <c r="AV626" s="32"/>
      <c r="AW626" s="32"/>
      <c r="AX626" s="32"/>
      <c r="AY626" s="32"/>
      <c r="AZ626" s="32">
        <f t="shared" si="14"/>
        <v>5</v>
      </c>
    </row>
    <row r="627" spans="5:52" ht="19.95" customHeight="1">
      <c r="E627" s="32"/>
      <c r="F627" s="32"/>
      <c r="G627" s="32"/>
      <c r="H627" s="513" t="s">
        <v>1144</v>
      </c>
      <c r="I627" s="31" t="s">
        <v>2511</v>
      </c>
      <c r="J627" s="31" t="s">
        <v>3156</v>
      </c>
      <c r="K627" s="32"/>
      <c r="L627" s="32"/>
      <c r="M627" s="32"/>
      <c r="N627" s="31">
        <v>15249308</v>
      </c>
      <c r="O627" s="54" t="s">
        <v>3304</v>
      </c>
      <c r="P627" s="32"/>
      <c r="Q627" s="31" t="s">
        <v>1699</v>
      </c>
      <c r="R627" s="80" t="s">
        <v>1838</v>
      </c>
      <c r="S627" s="32"/>
      <c r="T627" s="32"/>
      <c r="U627" s="32"/>
      <c r="V627" s="32"/>
      <c r="W627" s="301" t="s">
        <v>29</v>
      </c>
      <c r="X627" s="32"/>
      <c r="Y627" s="32"/>
      <c r="Z627" s="32"/>
      <c r="AA627" s="32"/>
      <c r="AB627" s="32"/>
      <c r="AC627" s="76" t="s">
        <v>141</v>
      </c>
      <c r="AD627" s="32"/>
      <c r="AE627" s="32" t="s">
        <v>208</v>
      </c>
      <c r="AF627" s="110">
        <v>43957</v>
      </c>
      <c r="AG627" s="32"/>
      <c r="AH627" s="32"/>
      <c r="AI627" s="32"/>
      <c r="AJ627" s="32"/>
      <c r="AK627" s="32"/>
      <c r="AL627" s="32"/>
      <c r="AM627" s="32" t="s">
        <v>208</v>
      </c>
      <c r="AN627" s="110">
        <v>43963</v>
      </c>
      <c r="AO627" s="384" t="s">
        <v>63</v>
      </c>
      <c r="AP627" s="384" t="s">
        <v>56</v>
      </c>
      <c r="AQ627" s="32"/>
      <c r="AR627" s="32"/>
      <c r="AS627" s="32"/>
      <c r="AT627" s="32"/>
      <c r="AU627" s="32"/>
      <c r="AV627" s="32"/>
      <c r="AW627" s="32"/>
      <c r="AX627" s="32"/>
      <c r="AY627" s="32"/>
      <c r="AZ627" s="32">
        <f t="shared" si="14"/>
        <v>5</v>
      </c>
    </row>
    <row r="628" spans="5:52" ht="19.95" customHeight="1">
      <c r="E628" s="32"/>
      <c r="F628" s="32"/>
      <c r="G628" s="32"/>
      <c r="H628" s="513" t="s">
        <v>1145</v>
      </c>
      <c r="I628" s="31" t="s">
        <v>2512</v>
      </c>
      <c r="J628" s="31" t="s">
        <v>3157</v>
      </c>
      <c r="K628" s="32"/>
      <c r="L628" s="32"/>
      <c r="M628" s="32"/>
      <c r="N628" s="31">
        <v>15249309</v>
      </c>
      <c r="O628" s="54" t="s">
        <v>3304</v>
      </c>
      <c r="P628" s="32"/>
      <c r="Q628" s="31" t="s">
        <v>1700</v>
      </c>
      <c r="R628" s="80" t="s">
        <v>1838</v>
      </c>
      <c r="S628" s="32"/>
      <c r="T628" s="32"/>
      <c r="U628" s="32"/>
      <c r="V628" s="32"/>
      <c r="W628" s="301" t="s">
        <v>29</v>
      </c>
      <c r="X628" s="32"/>
      <c r="Y628" s="32"/>
      <c r="Z628" s="32"/>
      <c r="AA628" s="32"/>
      <c r="AB628" s="32"/>
      <c r="AC628" s="76" t="s">
        <v>141</v>
      </c>
      <c r="AD628" s="32"/>
      <c r="AE628" s="32" t="s">
        <v>208</v>
      </c>
      <c r="AF628" s="110">
        <v>43957</v>
      </c>
      <c r="AG628" s="32"/>
      <c r="AH628" s="32"/>
      <c r="AI628" s="32"/>
      <c r="AJ628" s="32"/>
      <c r="AK628" s="32"/>
      <c r="AL628" s="32"/>
      <c r="AM628" s="32" t="s">
        <v>208</v>
      </c>
      <c r="AN628" s="110">
        <v>43963</v>
      </c>
      <c r="AO628" s="384" t="s">
        <v>63</v>
      </c>
      <c r="AP628" s="384" t="s">
        <v>56</v>
      </c>
      <c r="AQ628" s="32"/>
      <c r="AR628" s="32"/>
      <c r="AS628" s="32"/>
      <c r="AT628" s="32"/>
      <c r="AU628" s="32"/>
      <c r="AV628" s="32"/>
      <c r="AW628" s="32"/>
      <c r="AX628" s="32"/>
      <c r="AY628" s="32"/>
      <c r="AZ628" s="32">
        <f t="shared" si="14"/>
        <v>5</v>
      </c>
    </row>
    <row r="629" spans="5:52" ht="19.95" customHeight="1">
      <c r="E629" s="32"/>
      <c r="F629" s="32"/>
      <c r="G629" s="32"/>
      <c r="H629" s="513" t="s">
        <v>1146</v>
      </c>
      <c r="I629" s="31" t="s">
        <v>2513</v>
      </c>
      <c r="J629" s="31" t="s">
        <v>3158</v>
      </c>
      <c r="K629" s="32"/>
      <c r="L629" s="32"/>
      <c r="M629" s="32"/>
      <c r="N629" s="31">
        <v>15249313</v>
      </c>
      <c r="O629" s="54" t="s">
        <v>3304</v>
      </c>
      <c r="P629" s="32"/>
      <c r="Q629" s="31" t="s">
        <v>1701</v>
      </c>
      <c r="R629" s="80" t="s">
        <v>1838</v>
      </c>
      <c r="S629" s="32"/>
      <c r="T629" s="32"/>
      <c r="U629" s="32"/>
      <c r="V629" s="32"/>
      <c r="W629" s="301" t="s">
        <v>29</v>
      </c>
      <c r="X629" s="32"/>
      <c r="Y629" s="32"/>
      <c r="Z629" s="32"/>
      <c r="AA629" s="32"/>
      <c r="AB629" s="32"/>
      <c r="AC629" s="76" t="s">
        <v>141</v>
      </c>
      <c r="AD629" s="32"/>
      <c r="AE629" s="32" t="s">
        <v>208</v>
      </c>
      <c r="AF629" s="110">
        <v>43957</v>
      </c>
      <c r="AG629" s="32"/>
      <c r="AH629" s="32"/>
      <c r="AI629" s="32"/>
      <c r="AJ629" s="32"/>
      <c r="AK629" s="32"/>
      <c r="AL629" s="32"/>
      <c r="AM629" s="32" t="s">
        <v>208</v>
      </c>
      <c r="AN629" s="110">
        <v>43963</v>
      </c>
      <c r="AO629" s="53" t="s">
        <v>59</v>
      </c>
      <c r="AP629" s="32" t="s">
        <v>59</v>
      </c>
      <c r="AQ629" s="53" t="s">
        <v>287</v>
      </c>
      <c r="AR629" s="32"/>
      <c r="AS629" s="32"/>
      <c r="AT629" s="32"/>
      <c r="AU629" s="32"/>
      <c r="AV629" s="32"/>
      <c r="AW629" s="32"/>
      <c r="AX629" s="32"/>
      <c r="AY629" s="32"/>
      <c r="AZ629" s="32">
        <f t="shared" si="14"/>
        <v>5</v>
      </c>
    </row>
    <row r="630" spans="5:52" ht="19.95" customHeight="1">
      <c r="E630" s="32"/>
      <c r="F630" s="32"/>
      <c r="G630" s="32"/>
      <c r="H630" s="513" t="s">
        <v>1147</v>
      </c>
      <c r="I630" s="31" t="s">
        <v>2514</v>
      </c>
      <c r="J630" s="31" t="s">
        <v>3159</v>
      </c>
      <c r="K630" s="32"/>
      <c r="L630" s="32"/>
      <c r="M630" s="32"/>
      <c r="N630" s="31">
        <v>15249313</v>
      </c>
      <c r="O630" s="54" t="s">
        <v>3304</v>
      </c>
      <c r="P630" s="32"/>
      <c r="Q630" s="31" t="s">
        <v>1701</v>
      </c>
      <c r="R630" s="80" t="s">
        <v>1838</v>
      </c>
      <c r="S630" s="32"/>
      <c r="T630" s="32"/>
      <c r="U630" s="32"/>
      <c r="V630" s="32"/>
      <c r="W630" s="301" t="s">
        <v>29</v>
      </c>
      <c r="X630" s="32"/>
      <c r="Y630" s="32"/>
      <c r="Z630" s="32"/>
      <c r="AA630" s="32"/>
      <c r="AB630" s="32"/>
      <c r="AC630" s="76" t="s">
        <v>141</v>
      </c>
      <c r="AD630" s="32"/>
      <c r="AE630" s="32" t="s">
        <v>208</v>
      </c>
      <c r="AF630" s="110">
        <v>43957</v>
      </c>
      <c r="AG630" s="32"/>
      <c r="AH630" s="32"/>
      <c r="AI630" s="32"/>
      <c r="AJ630" s="32"/>
      <c r="AK630" s="32"/>
      <c r="AL630" s="32"/>
      <c r="AM630" s="32" t="s">
        <v>208</v>
      </c>
      <c r="AN630" s="110">
        <v>43963</v>
      </c>
      <c r="AO630" s="53" t="s">
        <v>59</v>
      </c>
      <c r="AP630" s="32" t="s">
        <v>59</v>
      </c>
      <c r="AQ630" s="53" t="s">
        <v>287</v>
      </c>
      <c r="AR630" s="32"/>
      <c r="AS630" s="32"/>
      <c r="AT630" s="32"/>
      <c r="AU630" s="32"/>
      <c r="AV630" s="32"/>
      <c r="AW630" s="32"/>
      <c r="AX630" s="32"/>
      <c r="AY630" s="32"/>
      <c r="AZ630" s="32">
        <f t="shared" si="14"/>
        <v>5</v>
      </c>
    </row>
    <row r="631" spans="5:52" ht="19.95" customHeight="1">
      <c r="E631" s="32"/>
      <c r="F631" s="32"/>
      <c r="G631" s="32"/>
      <c r="H631" s="513" t="s">
        <v>1148</v>
      </c>
      <c r="I631" s="31" t="s">
        <v>2515</v>
      </c>
      <c r="J631" s="31" t="s">
        <v>3160</v>
      </c>
      <c r="K631" s="32"/>
      <c r="L631" s="32"/>
      <c r="M631" s="32"/>
      <c r="N631" s="31">
        <v>15249311</v>
      </c>
      <c r="O631" s="54" t="s">
        <v>3304</v>
      </c>
      <c r="P631" s="32"/>
      <c r="Q631" s="31" t="s">
        <v>1702</v>
      </c>
      <c r="R631" s="80" t="s">
        <v>1838</v>
      </c>
      <c r="S631" s="32"/>
      <c r="T631" s="32"/>
      <c r="U631" s="32"/>
      <c r="V631" s="32"/>
      <c r="W631" s="301" t="s">
        <v>29</v>
      </c>
      <c r="X631" s="32"/>
      <c r="Y631" s="32"/>
      <c r="Z631" s="32"/>
      <c r="AA631" s="32"/>
      <c r="AB631" s="32"/>
      <c r="AC631" s="76" t="s">
        <v>141</v>
      </c>
      <c r="AD631" s="32"/>
      <c r="AE631" s="32" t="s">
        <v>208</v>
      </c>
      <c r="AF631" s="110">
        <v>43957</v>
      </c>
      <c r="AG631" s="32"/>
      <c r="AH631" s="32"/>
      <c r="AI631" s="32"/>
      <c r="AJ631" s="32"/>
      <c r="AK631" s="32"/>
      <c r="AL631" s="32"/>
      <c r="AM631" s="32" t="s">
        <v>208</v>
      </c>
      <c r="AN631" s="110">
        <v>43963</v>
      </c>
      <c r="AO631" s="384" t="s">
        <v>63</v>
      </c>
      <c r="AP631" s="384" t="s">
        <v>56</v>
      </c>
      <c r="AQ631" s="32"/>
      <c r="AR631" s="32"/>
      <c r="AS631" s="32"/>
      <c r="AT631" s="32"/>
      <c r="AU631" s="32"/>
      <c r="AV631" s="32"/>
      <c r="AW631" s="32"/>
      <c r="AX631" s="32"/>
      <c r="AY631" s="32"/>
      <c r="AZ631" s="32">
        <f t="shared" si="14"/>
        <v>5</v>
      </c>
    </row>
    <row r="632" spans="5:52" ht="19.95" customHeight="1">
      <c r="E632" s="32"/>
      <c r="F632" s="32"/>
      <c r="G632" s="32"/>
      <c r="H632" s="513" t="s">
        <v>1149</v>
      </c>
      <c r="I632" s="31" t="s">
        <v>2516</v>
      </c>
      <c r="J632" s="31" t="s">
        <v>3160</v>
      </c>
      <c r="K632" s="32"/>
      <c r="L632" s="32"/>
      <c r="M632" s="32"/>
      <c r="N632" s="31">
        <v>15249311</v>
      </c>
      <c r="O632" s="54" t="s">
        <v>3304</v>
      </c>
      <c r="P632" s="32"/>
      <c r="Q632" s="31" t="s">
        <v>1702</v>
      </c>
      <c r="R632" s="80" t="s">
        <v>1838</v>
      </c>
      <c r="S632" s="32"/>
      <c r="T632" s="32"/>
      <c r="U632" s="32"/>
      <c r="V632" s="32"/>
      <c r="W632" s="301" t="s">
        <v>29</v>
      </c>
      <c r="X632" s="32"/>
      <c r="Y632" s="32"/>
      <c r="Z632" s="32"/>
      <c r="AA632" s="32"/>
      <c r="AB632" s="32"/>
      <c r="AC632" s="76" t="s">
        <v>141</v>
      </c>
      <c r="AD632" s="32"/>
      <c r="AE632" s="32" t="s">
        <v>208</v>
      </c>
      <c r="AF632" s="110">
        <v>43957</v>
      </c>
      <c r="AG632" s="32"/>
      <c r="AH632" s="32"/>
      <c r="AI632" s="32"/>
      <c r="AJ632" s="32"/>
      <c r="AK632" s="32"/>
      <c r="AL632" s="32"/>
      <c r="AM632" s="32" t="s">
        <v>208</v>
      </c>
      <c r="AN632" s="110">
        <v>43963</v>
      </c>
      <c r="AO632" s="384" t="s">
        <v>63</v>
      </c>
      <c r="AP632" s="384" t="s">
        <v>56</v>
      </c>
      <c r="AQ632" s="32"/>
      <c r="AR632" s="32"/>
      <c r="AS632" s="32"/>
      <c r="AT632" s="32"/>
      <c r="AU632" s="32"/>
      <c r="AV632" s="32"/>
      <c r="AW632" s="32"/>
      <c r="AX632" s="32"/>
      <c r="AY632" s="32"/>
      <c r="AZ632" s="32">
        <f t="shared" si="14"/>
        <v>5</v>
      </c>
    </row>
    <row r="633" spans="5:52" ht="19.95" customHeight="1">
      <c r="E633" s="32"/>
      <c r="F633" s="32"/>
      <c r="G633" s="32"/>
      <c r="H633" s="513" t="s">
        <v>1150</v>
      </c>
      <c r="I633" s="520" t="s">
        <v>2517</v>
      </c>
      <c r="J633" s="520" t="s">
        <v>3160</v>
      </c>
      <c r="K633" s="32"/>
      <c r="L633" s="32"/>
      <c r="M633" s="32"/>
      <c r="N633" s="520">
        <v>15249311</v>
      </c>
      <c r="O633" s="54" t="s">
        <v>3304</v>
      </c>
      <c r="P633" s="32"/>
      <c r="Q633" s="520" t="s">
        <v>1702</v>
      </c>
      <c r="R633" s="531" t="s">
        <v>1838</v>
      </c>
      <c r="S633" s="32"/>
      <c r="T633" s="32"/>
      <c r="U633" s="32"/>
      <c r="V633" s="32"/>
      <c r="W633" s="301" t="s">
        <v>29</v>
      </c>
      <c r="X633" s="32"/>
      <c r="Y633" s="32"/>
      <c r="Z633" s="32"/>
      <c r="AA633" s="32"/>
      <c r="AB633" s="32"/>
      <c r="AC633" s="76" t="s">
        <v>141</v>
      </c>
      <c r="AD633" s="32"/>
      <c r="AE633" s="152" t="s">
        <v>208</v>
      </c>
      <c r="AF633" s="372">
        <v>43957</v>
      </c>
      <c r="AG633" s="32"/>
      <c r="AH633" s="32"/>
      <c r="AI633" s="32"/>
      <c r="AJ633" s="32"/>
      <c r="AK633" s="32"/>
      <c r="AL633" s="32"/>
      <c r="AM633" s="32" t="s">
        <v>208</v>
      </c>
      <c r="AN633" s="110">
        <v>43963</v>
      </c>
      <c r="AO633" s="384" t="s">
        <v>63</v>
      </c>
      <c r="AP633" s="384" t="s">
        <v>56</v>
      </c>
      <c r="AQ633" s="152"/>
      <c r="AR633" s="152"/>
      <c r="AS633" s="152"/>
      <c r="AT633" s="152"/>
      <c r="AU633" s="152"/>
      <c r="AV633" s="152"/>
      <c r="AW633" s="32"/>
      <c r="AX633" s="32"/>
      <c r="AY633" s="32"/>
      <c r="AZ633" s="32">
        <f t="shared" si="14"/>
        <v>5</v>
      </c>
    </row>
    <row r="634" spans="5:52" ht="19.95" customHeight="1">
      <c r="E634" s="32"/>
      <c r="F634" s="32"/>
      <c r="G634" s="32"/>
      <c r="H634" s="513" t="s">
        <v>1151</v>
      </c>
      <c r="I634" s="521" t="s">
        <v>2518</v>
      </c>
      <c r="J634" s="521" t="s">
        <v>3160</v>
      </c>
      <c r="K634" s="32"/>
      <c r="L634" s="32"/>
      <c r="M634" s="32"/>
      <c r="N634" s="521">
        <v>15249311</v>
      </c>
      <c r="O634" s="54" t="s">
        <v>3304</v>
      </c>
      <c r="P634" s="32"/>
      <c r="Q634" s="521" t="s">
        <v>1702</v>
      </c>
      <c r="R634" s="532" t="s">
        <v>1838</v>
      </c>
      <c r="S634" s="32"/>
      <c r="T634" s="32"/>
      <c r="U634" s="32"/>
      <c r="V634" s="32"/>
      <c r="W634" s="301" t="s">
        <v>29</v>
      </c>
      <c r="X634" s="32"/>
      <c r="Y634" s="32"/>
      <c r="Z634" s="32"/>
      <c r="AA634" s="32"/>
      <c r="AB634" s="32"/>
      <c r="AC634" s="76" t="s">
        <v>141</v>
      </c>
      <c r="AD634" s="32"/>
      <c r="AE634" s="373" t="s">
        <v>208</v>
      </c>
      <c r="AF634" s="374">
        <v>43957</v>
      </c>
      <c r="AG634" s="32"/>
      <c r="AH634" s="32"/>
      <c r="AI634" s="32"/>
      <c r="AJ634" s="32"/>
      <c r="AK634" s="32"/>
      <c r="AL634" s="32"/>
      <c r="AM634" s="32" t="s">
        <v>208</v>
      </c>
      <c r="AN634" s="110">
        <v>43963</v>
      </c>
      <c r="AO634" s="384" t="s">
        <v>63</v>
      </c>
      <c r="AP634" s="384" t="s">
        <v>56</v>
      </c>
      <c r="AQ634" s="373"/>
      <c r="AR634" s="373"/>
      <c r="AS634" s="373"/>
      <c r="AT634" s="373"/>
      <c r="AU634" s="373"/>
      <c r="AV634" s="373"/>
      <c r="AW634" s="32"/>
      <c r="AX634" s="32"/>
      <c r="AY634" s="32"/>
      <c r="AZ634" s="32">
        <f t="shared" si="14"/>
        <v>5</v>
      </c>
    </row>
    <row r="635" spans="5:52" ht="19.95" customHeight="1">
      <c r="E635" s="32"/>
      <c r="F635" s="32"/>
      <c r="G635" s="32"/>
      <c r="H635" s="513" t="s">
        <v>1152</v>
      </c>
      <c r="I635" s="520" t="s">
        <v>2519</v>
      </c>
      <c r="J635" s="520" t="s">
        <v>3161</v>
      </c>
      <c r="K635" s="32"/>
      <c r="L635" s="32"/>
      <c r="M635" s="32"/>
      <c r="N635" s="520">
        <v>15249315</v>
      </c>
      <c r="O635" s="54" t="s">
        <v>3304</v>
      </c>
      <c r="P635" s="32"/>
      <c r="Q635" s="520" t="s">
        <v>1703</v>
      </c>
      <c r="R635" s="531" t="s">
        <v>1838</v>
      </c>
      <c r="S635" s="32"/>
      <c r="T635" s="32"/>
      <c r="U635" s="32"/>
      <c r="V635" s="32"/>
      <c r="W635" s="301" t="s">
        <v>29</v>
      </c>
      <c r="X635" s="32"/>
      <c r="Y635" s="32"/>
      <c r="Z635" s="32"/>
      <c r="AA635" s="32"/>
      <c r="AB635" s="32"/>
      <c r="AC635" s="76" t="s">
        <v>141</v>
      </c>
      <c r="AD635" s="32"/>
      <c r="AE635" s="152" t="s">
        <v>208</v>
      </c>
      <c r="AF635" s="372">
        <v>43957</v>
      </c>
      <c r="AG635" s="32"/>
      <c r="AH635" s="32"/>
      <c r="AI635" s="32"/>
      <c r="AJ635" s="32"/>
      <c r="AK635" s="32"/>
      <c r="AL635" s="32"/>
      <c r="AM635" s="32" t="s">
        <v>208</v>
      </c>
      <c r="AN635" s="110">
        <v>43963</v>
      </c>
      <c r="AO635" s="53" t="s">
        <v>59</v>
      </c>
      <c r="AP635" s="152" t="s">
        <v>63</v>
      </c>
      <c r="AQ635" s="152" t="s">
        <v>288</v>
      </c>
      <c r="AR635" s="152"/>
      <c r="AS635" s="152"/>
      <c r="AT635" s="152"/>
      <c r="AU635" s="152"/>
      <c r="AV635" s="152"/>
      <c r="AW635" s="32"/>
      <c r="AX635" s="32"/>
      <c r="AY635" s="32"/>
      <c r="AZ635" s="32">
        <f t="shared" si="14"/>
        <v>5</v>
      </c>
    </row>
    <row r="636" spans="5:52" ht="19.95" customHeight="1">
      <c r="E636" s="32"/>
      <c r="F636" s="32"/>
      <c r="G636" s="32"/>
      <c r="H636" s="513" t="s">
        <v>1153</v>
      </c>
      <c r="I636" s="31" t="s">
        <v>2520</v>
      </c>
      <c r="J636" s="31" t="s">
        <v>3162</v>
      </c>
      <c r="K636" s="32"/>
      <c r="L636" s="32"/>
      <c r="M636" s="32"/>
      <c r="N636" s="31">
        <v>15249316</v>
      </c>
      <c r="O636" s="54" t="s">
        <v>3304</v>
      </c>
      <c r="P636" s="32"/>
      <c r="Q636" s="31" t="s">
        <v>1704</v>
      </c>
      <c r="R636" s="80" t="s">
        <v>1838</v>
      </c>
      <c r="S636" s="32"/>
      <c r="T636" s="32"/>
      <c r="U636" s="32"/>
      <c r="V636" s="32"/>
      <c r="W636" s="301" t="s">
        <v>29</v>
      </c>
      <c r="X636" s="32"/>
      <c r="Y636" s="32"/>
      <c r="Z636" s="32"/>
      <c r="AA636" s="32"/>
      <c r="AB636" s="32"/>
      <c r="AC636" s="76" t="s">
        <v>141</v>
      </c>
      <c r="AD636" s="32"/>
      <c r="AE636" s="32" t="s">
        <v>208</v>
      </c>
      <c r="AF636" s="110">
        <v>43957</v>
      </c>
      <c r="AG636" s="32"/>
      <c r="AH636" s="32"/>
      <c r="AI636" s="32"/>
      <c r="AJ636" s="32"/>
      <c r="AK636" s="32"/>
      <c r="AL636" s="32"/>
      <c r="AM636" s="32" t="s">
        <v>208</v>
      </c>
      <c r="AN636" s="110">
        <v>43963</v>
      </c>
      <c r="AO636" s="384" t="s">
        <v>63</v>
      </c>
      <c r="AP636" s="384" t="s">
        <v>56</v>
      </c>
      <c r="AQ636" s="32"/>
      <c r="AR636" s="32"/>
      <c r="AS636" s="32"/>
      <c r="AT636" s="32"/>
      <c r="AU636" s="32"/>
      <c r="AV636" s="32"/>
      <c r="AW636" s="32"/>
      <c r="AX636" s="32"/>
      <c r="AY636" s="32"/>
      <c r="AZ636" s="32">
        <f t="shared" si="14"/>
        <v>5</v>
      </c>
    </row>
    <row r="637" spans="5:52" ht="19.95" customHeight="1">
      <c r="E637" s="32"/>
      <c r="F637" s="32"/>
      <c r="G637" s="32"/>
      <c r="H637" s="513" t="s">
        <v>1154</v>
      </c>
      <c r="I637" s="31" t="s">
        <v>2521</v>
      </c>
      <c r="J637" s="31" t="s">
        <v>3162</v>
      </c>
      <c r="K637" s="32"/>
      <c r="L637" s="32"/>
      <c r="M637" s="32"/>
      <c r="N637" s="31">
        <v>15249316</v>
      </c>
      <c r="O637" s="54" t="s">
        <v>3304</v>
      </c>
      <c r="P637" s="32"/>
      <c r="Q637" s="31" t="s">
        <v>1704</v>
      </c>
      <c r="R637" s="80" t="s">
        <v>1838</v>
      </c>
      <c r="S637" s="32"/>
      <c r="T637" s="32"/>
      <c r="U637" s="32"/>
      <c r="V637" s="32"/>
      <c r="W637" s="301" t="s">
        <v>29</v>
      </c>
      <c r="X637" s="32"/>
      <c r="Y637" s="32"/>
      <c r="Z637" s="32"/>
      <c r="AA637" s="32"/>
      <c r="AB637" s="32"/>
      <c r="AC637" s="76" t="s">
        <v>141</v>
      </c>
      <c r="AD637" s="32"/>
      <c r="AE637" s="32" t="s">
        <v>208</v>
      </c>
      <c r="AF637" s="110">
        <v>43957</v>
      </c>
      <c r="AG637" s="32"/>
      <c r="AH637" s="32"/>
      <c r="AI637" s="32"/>
      <c r="AJ637" s="32"/>
      <c r="AK637" s="32"/>
      <c r="AL637" s="32"/>
      <c r="AM637" s="32" t="s">
        <v>208</v>
      </c>
      <c r="AN637" s="110">
        <v>43963</v>
      </c>
      <c r="AO637" s="384" t="s">
        <v>63</v>
      </c>
      <c r="AP637" s="384" t="s">
        <v>56</v>
      </c>
      <c r="AQ637" s="32"/>
      <c r="AR637" s="32"/>
      <c r="AS637" s="32"/>
      <c r="AT637" s="32"/>
      <c r="AU637" s="32"/>
      <c r="AV637" s="32"/>
      <c r="AW637" s="32"/>
      <c r="AX637" s="32"/>
      <c r="AY637" s="32"/>
      <c r="AZ637" s="32">
        <f t="shared" si="14"/>
        <v>5</v>
      </c>
    </row>
    <row r="638" spans="5:52" ht="19.95" customHeight="1">
      <c r="E638" s="32"/>
      <c r="F638" s="32"/>
      <c r="G638" s="32"/>
      <c r="H638" s="513" t="s">
        <v>1155</v>
      </c>
      <c r="I638" s="31" t="s">
        <v>2522</v>
      </c>
      <c r="J638" s="31" t="s">
        <v>3162</v>
      </c>
      <c r="K638" s="32"/>
      <c r="L638" s="32"/>
      <c r="M638" s="32"/>
      <c r="N638" s="31">
        <v>15249316</v>
      </c>
      <c r="O638" s="54" t="s">
        <v>3304</v>
      </c>
      <c r="P638" s="32"/>
      <c r="Q638" s="31" t="s">
        <v>1704</v>
      </c>
      <c r="R638" s="80" t="s">
        <v>1838</v>
      </c>
      <c r="S638" s="32"/>
      <c r="T638" s="32"/>
      <c r="U638" s="32"/>
      <c r="V638" s="32"/>
      <c r="W638" s="301" t="s">
        <v>29</v>
      </c>
      <c r="X638" s="32"/>
      <c r="Y638" s="32"/>
      <c r="Z638" s="32"/>
      <c r="AA638" s="32"/>
      <c r="AB638" s="32"/>
      <c r="AC638" s="76" t="s">
        <v>141</v>
      </c>
      <c r="AD638" s="32"/>
      <c r="AE638" s="32" t="s">
        <v>208</v>
      </c>
      <c r="AF638" s="110">
        <v>43957</v>
      </c>
      <c r="AG638" s="32"/>
      <c r="AH638" s="32"/>
      <c r="AI638" s="32"/>
      <c r="AJ638" s="32"/>
      <c r="AK638" s="32"/>
      <c r="AL638" s="32"/>
      <c r="AM638" s="32" t="s">
        <v>208</v>
      </c>
      <c r="AN638" s="110">
        <v>43963</v>
      </c>
      <c r="AO638" s="384" t="s">
        <v>63</v>
      </c>
      <c r="AP638" s="384" t="s">
        <v>56</v>
      </c>
      <c r="AQ638" s="32"/>
      <c r="AR638" s="32"/>
      <c r="AS638" s="32"/>
      <c r="AT638" s="32"/>
      <c r="AU638" s="32"/>
      <c r="AV638" s="32"/>
      <c r="AW638" s="32"/>
      <c r="AX638" s="32"/>
      <c r="AY638" s="32"/>
      <c r="AZ638" s="32">
        <f t="shared" si="14"/>
        <v>5</v>
      </c>
    </row>
    <row r="639" spans="5:52" ht="19.95" customHeight="1">
      <c r="E639" s="32"/>
      <c r="F639" s="32"/>
      <c r="G639" s="32"/>
      <c r="H639" s="513" t="s">
        <v>1156</v>
      </c>
      <c r="I639" s="31" t="s">
        <v>2523</v>
      </c>
      <c r="J639" s="31" t="s">
        <v>3162</v>
      </c>
      <c r="K639" s="32"/>
      <c r="L639" s="32"/>
      <c r="M639" s="32"/>
      <c r="N639" s="31">
        <v>15249316</v>
      </c>
      <c r="O639" s="54" t="s">
        <v>3304</v>
      </c>
      <c r="P639" s="32"/>
      <c r="Q639" s="31" t="s">
        <v>1704</v>
      </c>
      <c r="R639" s="80" t="s">
        <v>1838</v>
      </c>
      <c r="S639" s="32"/>
      <c r="T639" s="32"/>
      <c r="U639" s="32"/>
      <c r="V639" s="32"/>
      <c r="W639" s="301" t="s">
        <v>29</v>
      </c>
      <c r="X639" s="32"/>
      <c r="Y639" s="32"/>
      <c r="Z639" s="32"/>
      <c r="AA639" s="32"/>
      <c r="AB639" s="32"/>
      <c r="AC639" s="76" t="s">
        <v>141</v>
      </c>
      <c r="AD639" s="32"/>
      <c r="AE639" s="32" t="s">
        <v>208</v>
      </c>
      <c r="AF639" s="110">
        <v>43957</v>
      </c>
      <c r="AG639" s="32"/>
      <c r="AH639" s="32"/>
      <c r="AI639" s="32"/>
      <c r="AJ639" s="32"/>
      <c r="AK639" s="32"/>
      <c r="AL639" s="32"/>
      <c r="AM639" s="32" t="s">
        <v>208</v>
      </c>
      <c r="AN639" s="110">
        <v>43963</v>
      </c>
      <c r="AO639" s="384" t="s">
        <v>63</v>
      </c>
      <c r="AP639" s="384" t="s">
        <v>56</v>
      </c>
      <c r="AQ639" s="32"/>
      <c r="AR639" s="32"/>
      <c r="AS639" s="32"/>
      <c r="AT639" s="32"/>
      <c r="AU639" s="32"/>
      <c r="AV639" s="32"/>
      <c r="AW639" s="32"/>
      <c r="AX639" s="32"/>
      <c r="AY639" s="32"/>
      <c r="AZ639" s="32">
        <f t="shared" si="14"/>
        <v>5</v>
      </c>
    </row>
    <row r="640" spans="5:52" ht="19.95" customHeight="1">
      <c r="E640" s="32"/>
      <c r="F640" s="32"/>
      <c r="G640" s="32"/>
      <c r="H640" s="513" t="s">
        <v>1157</v>
      </c>
      <c r="I640" s="54" t="s">
        <v>2524</v>
      </c>
      <c r="J640" s="54" t="s">
        <v>3163</v>
      </c>
      <c r="K640" s="32"/>
      <c r="L640" s="32"/>
      <c r="M640" s="32"/>
      <c r="N640" s="54">
        <v>15249317</v>
      </c>
      <c r="O640" s="54" t="s">
        <v>3304</v>
      </c>
      <c r="P640" s="32"/>
      <c r="Q640" s="54" t="s">
        <v>1705</v>
      </c>
      <c r="R640" s="90" t="s">
        <v>1838</v>
      </c>
      <c r="S640" s="32"/>
      <c r="T640" s="32"/>
      <c r="U640" s="32"/>
      <c r="V640" s="32"/>
      <c r="W640" s="301" t="s">
        <v>29</v>
      </c>
      <c r="X640" s="32"/>
      <c r="Y640" s="32"/>
      <c r="Z640" s="32"/>
      <c r="AA640" s="32"/>
      <c r="AB640" s="32"/>
      <c r="AC640" s="76" t="s">
        <v>141</v>
      </c>
      <c r="AD640" s="32"/>
      <c r="AE640" s="53" t="s">
        <v>208</v>
      </c>
      <c r="AF640" s="142">
        <v>43957</v>
      </c>
      <c r="AG640" s="32"/>
      <c r="AH640" s="32"/>
      <c r="AI640" s="32"/>
      <c r="AJ640" s="32"/>
      <c r="AK640" s="32"/>
      <c r="AL640" s="32"/>
      <c r="AM640" s="32" t="s">
        <v>208</v>
      </c>
      <c r="AN640" s="110">
        <v>43963</v>
      </c>
      <c r="AO640" s="53" t="s">
        <v>59</v>
      </c>
      <c r="AP640" s="53" t="s">
        <v>59</v>
      </c>
      <c r="AQ640" s="53" t="s">
        <v>289</v>
      </c>
      <c r="AR640" s="53"/>
      <c r="AS640" s="53"/>
      <c r="AT640" s="53"/>
      <c r="AU640" s="53"/>
      <c r="AV640" s="53"/>
      <c r="AW640" s="32"/>
      <c r="AX640" s="32"/>
      <c r="AY640" s="32"/>
      <c r="AZ640" s="32">
        <f t="shared" si="14"/>
        <v>5</v>
      </c>
    </row>
    <row r="641" spans="5:52" ht="19.95" customHeight="1">
      <c r="E641" s="32"/>
      <c r="F641" s="32"/>
      <c r="G641" s="32"/>
      <c r="H641" s="513" t="s">
        <v>1158</v>
      </c>
      <c r="I641" s="54" t="s">
        <v>2525</v>
      </c>
      <c r="J641" s="54" t="s">
        <v>3163</v>
      </c>
      <c r="K641" s="32"/>
      <c r="L641" s="32"/>
      <c r="M641" s="32"/>
      <c r="N641" s="54">
        <v>15249317</v>
      </c>
      <c r="O641" s="54" t="s">
        <v>3304</v>
      </c>
      <c r="P641" s="32"/>
      <c r="Q641" s="54" t="s">
        <v>1705</v>
      </c>
      <c r="R641" s="90" t="s">
        <v>1838</v>
      </c>
      <c r="S641" s="32"/>
      <c r="T641" s="32"/>
      <c r="U641" s="32"/>
      <c r="V641" s="32"/>
      <c r="W641" s="301" t="s">
        <v>29</v>
      </c>
      <c r="X641" s="32"/>
      <c r="Y641" s="32"/>
      <c r="Z641" s="32"/>
      <c r="AA641" s="32"/>
      <c r="AB641" s="32"/>
      <c r="AC641" s="76" t="s">
        <v>141</v>
      </c>
      <c r="AD641" s="32"/>
      <c r="AE641" s="53" t="s">
        <v>208</v>
      </c>
      <c r="AF641" s="142">
        <v>43957</v>
      </c>
      <c r="AG641" s="32"/>
      <c r="AH641" s="32"/>
      <c r="AI641" s="32"/>
      <c r="AJ641" s="32"/>
      <c r="AK641" s="32"/>
      <c r="AL641" s="32"/>
      <c r="AM641" s="32" t="s">
        <v>208</v>
      </c>
      <c r="AN641" s="110">
        <v>43963</v>
      </c>
      <c r="AO641" s="53" t="s">
        <v>59</v>
      </c>
      <c r="AP641" s="53" t="s">
        <v>59</v>
      </c>
      <c r="AQ641" s="53" t="s">
        <v>289</v>
      </c>
      <c r="AR641" s="53"/>
      <c r="AS641" s="53"/>
      <c r="AT641" s="53"/>
      <c r="AU641" s="53"/>
      <c r="AV641" s="53"/>
      <c r="AW641" s="32"/>
      <c r="AX641" s="32"/>
      <c r="AY641" s="32"/>
      <c r="AZ641" s="32">
        <f t="shared" si="14"/>
        <v>5</v>
      </c>
    </row>
    <row r="642" spans="5:52" ht="19.95" customHeight="1">
      <c r="E642" s="32"/>
      <c r="F642" s="32"/>
      <c r="G642" s="32"/>
      <c r="H642" s="513" t="s">
        <v>1159</v>
      </c>
      <c r="I642" s="54" t="s">
        <v>2526</v>
      </c>
      <c r="J642" s="54" t="s">
        <v>3164</v>
      </c>
      <c r="K642" s="32"/>
      <c r="L642" s="32"/>
      <c r="M642" s="32"/>
      <c r="N642" s="54">
        <v>15249317</v>
      </c>
      <c r="O642" s="54" t="s">
        <v>3304</v>
      </c>
      <c r="P642" s="32"/>
      <c r="Q642" s="54" t="s">
        <v>1705</v>
      </c>
      <c r="R642" s="90" t="s">
        <v>1838</v>
      </c>
      <c r="S642" s="32"/>
      <c r="T642" s="32"/>
      <c r="U642" s="32"/>
      <c r="V642" s="32"/>
      <c r="W642" s="301" t="s">
        <v>29</v>
      </c>
      <c r="X642" s="32"/>
      <c r="Y642" s="32"/>
      <c r="Z642" s="32"/>
      <c r="AA642" s="32"/>
      <c r="AB642" s="32"/>
      <c r="AC642" s="76" t="s">
        <v>141</v>
      </c>
      <c r="AD642" s="32"/>
      <c r="AE642" s="53" t="s">
        <v>208</v>
      </c>
      <c r="AF642" s="142">
        <v>43957</v>
      </c>
      <c r="AG642" s="32"/>
      <c r="AH642" s="32"/>
      <c r="AI642" s="32"/>
      <c r="AJ642" s="32"/>
      <c r="AK642" s="32"/>
      <c r="AL642" s="32"/>
      <c r="AM642" s="32" t="s">
        <v>208</v>
      </c>
      <c r="AN642" s="110">
        <v>43963</v>
      </c>
      <c r="AO642" s="53" t="s">
        <v>59</v>
      </c>
      <c r="AP642" s="53" t="s">
        <v>59</v>
      </c>
      <c r="AQ642" s="53" t="s">
        <v>289</v>
      </c>
      <c r="AR642" s="53"/>
      <c r="AS642" s="53"/>
      <c r="AT642" s="53"/>
      <c r="AU642" s="53"/>
      <c r="AV642" s="53"/>
      <c r="AW642" s="32"/>
      <c r="AX642" s="32"/>
      <c r="AY642" s="32"/>
      <c r="AZ642" s="32">
        <f t="shared" si="14"/>
        <v>5</v>
      </c>
    </row>
    <row r="643" spans="5:52" ht="19.95" customHeight="1">
      <c r="E643" s="32"/>
      <c r="F643" s="32"/>
      <c r="G643" s="32"/>
      <c r="H643" s="513" t="s">
        <v>1160</v>
      </c>
      <c r="I643" s="54" t="s">
        <v>2527</v>
      </c>
      <c r="J643" s="54" t="s">
        <v>3163</v>
      </c>
      <c r="K643" s="32"/>
      <c r="L643" s="32"/>
      <c r="M643" s="32"/>
      <c r="N643" s="54">
        <v>15249317</v>
      </c>
      <c r="O643" s="54" t="s">
        <v>3304</v>
      </c>
      <c r="P643" s="32"/>
      <c r="Q643" s="54" t="s">
        <v>1705</v>
      </c>
      <c r="R643" s="90" t="s">
        <v>1838</v>
      </c>
      <c r="S643" s="32"/>
      <c r="T643" s="32"/>
      <c r="U643" s="32"/>
      <c r="V643" s="32"/>
      <c r="W643" s="301" t="s">
        <v>29</v>
      </c>
      <c r="X643" s="32"/>
      <c r="Y643" s="32"/>
      <c r="Z643" s="32"/>
      <c r="AA643" s="32"/>
      <c r="AB643" s="32"/>
      <c r="AC643" s="76" t="s">
        <v>141</v>
      </c>
      <c r="AD643" s="32"/>
      <c r="AE643" s="53" t="s">
        <v>208</v>
      </c>
      <c r="AF643" s="142">
        <v>43957</v>
      </c>
      <c r="AG643" s="32"/>
      <c r="AH643" s="32"/>
      <c r="AI643" s="32"/>
      <c r="AJ643" s="32"/>
      <c r="AK643" s="32"/>
      <c r="AL643" s="32"/>
      <c r="AM643" s="32" t="s">
        <v>208</v>
      </c>
      <c r="AN643" s="110">
        <v>43963</v>
      </c>
      <c r="AO643" s="53" t="s">
        <v>59</v>
      </c>
      <c r="AP643" s="53" t="s">
        <v>59</v>
      </c>
      <c r="AQ643" s="53" t="s">
        <v>289</v>
      </c>
      <c r="AR643" s="53"/>
      <c r="AS643" s="53"/>
      <c r="AT643" s="53"/>
      <c r="AU643" s="53"/>
      <c r="AV643" s="53"/>
      <c r="AW643" s="32"/>
      <c r="AX643" s="32"/>
      <c r="AY643" s="32"/>
      <c r="AZ643" s="32">
        <f t="shared" si="14"/>
        <v>5</v>
      </c>
    </row>
    <row r="644" spans="5:52" ht="19.95" customHeight="1">
      <c r="E644" s="32"/>
      <c r="F644" s="32"/>
      <c r="G644" s="32"/>
      <c r="H644" s="513" t="s">
        <v>1161</v>
      </c>
      <c r="I644" s="54" t="s">
        <v>2528</v>
      </c>
      <c r="J644" s="54" t="s">
        <v>3165</v>
      </c>
      <c r="K644" s="32"/>
      <c r="L644" s="32"/>
      <c r="M644" s="32"/>
      <c r="N644" s="54">
        <v>15249318</v>
      </c>
      <c r="O644" s="54" t="s">
        <v>3304</v>
      </c>
      <c r="P644" s="32"/>
      <c r="Q644" s="54" t="s">
        <v>1706</v>
      </c>
      <c r="R644" s="90" t="s">
        <v>1838</v>
      </c>
      <c r="S644" s="32"/>
      <c r="T644" s="32"/>
      <c r="U644" s="32"/>
      <c r="V644" s="32"/>
      <c r="W644" s="301" t="s">
        <v>29</v>
      </c>
      <c r="X644" s="32"/>
      <c r="Y644" s="32"/>
      <c r="Z644" s="32"/>
      <c r="AA644" s="32"/>
      <c r="AB644" s="32"/>
      <c r="AC644" s="76" t="s">
        <v>141</v>
      </c>
      <c r="AD644" s="32"/>
      <c r="AE644" s="53" t="s">
        <v>208</v>
      </c>
      <c r="AF644" s="142">
        <v>43957</v>
      </c>
      <c r="AG644" s="32"/>
      <c r="AH644" s="32"/>
      <c r="AI644" s="32"/>
      <c r="AJ644" s="32"/>
      <c r="AK644" s="32"/>
      <c r="AL644" s="32"/>
      <c r="AM644" s="32" t="s">
        <v>208</v>
      </c>
      <c r="AN644" s="110">
        <v>43963</v>
      </c>
      <c r="AO644" s="32" t="s">
        <v>63</v>
      </c>
      <c r="AP644" s="53" t="s">
        <v>56</v>
      </c>
      <c r="AQ644" s="53"/>
      <c r="AR644" s="53"/>
      <c r="AS644" s="53"/>
      <c r="AT644" s="53"/>
      <c r="AU644" s="53"/>
      <c r="AV644" s="53"/>
      <c r="AW644" s="32"/>
      <c r="AX644" s="32"/>
      <c r="AY644" s="32"/>
      <c r="AZ644" s="32">
        <f t="shared" si="14"/>
        <v>5</v>
      </c>
    </row>
    <row r="645" spans="5:52" ht="19.95" customHeight="1">
      <c r="E645" s="32"/>
      <c r="F645" s="32"/>
      <c r="G645" s="32"/>
      <c r="H645" s="513" t="s">
        <v>1162</v>
      </c>
      <c r="I645" s="54" t="s">
        <v>2529</v>
      </c>
      <c r="J645" s="54" t="s">
        <v>3166</v>
      </c>
      <c r="K645" s="32"/>
      <c r="L645" s="32"/>
      <c r="M645" s="32"/>
      <c r="N645" s="54">
        <v>15249318</v>
      </c>
      <c r="O645" s="54" t="s">
        <v>3304</v>
      </c>
      <c r="P645" s="32"/>
      <c r="Q645" s="54" t="s">
        <v>1706</v>
      </c>
      <c r="R645" s="90" t="s">
        <v>1838</v>
      </c>
      <c r="S645" s="32"/>
      <c r="T645" s="32"/>
      <c r="U645" s="32"/>
      <c r="V645" s="32"/>
      <c r="W645" s="301" t="s">
        <v>29</v>
      </c>
      <c r="X645" s="32"/>
      <c r="Y645" s="32"/>
      <c r="Z645" s="32"/>
      <c r="AA645" s="32"/>
      <c r="AB645" s="32"/>
      <c r="AC645" s="76" t="s">
        <v>141</v>
      </c>
      <c r="AD645" s="32"/>
      <c r="AE645" s="53" t="s">
        <v>208</v>
      </c>
      <c r="AF645" s="142">
        <v>43957</v>
      </c>
      <c r="AG645" s="32"/>
      <c r="AH645" s="32"/>
      <c r="AI645" s="32"/>
      <c r="AJ645" s="32"/>
      <c r="AK645" s="32"/>
      <c r="AL645" s="32"/>
      <c r="AM645" s="32" t="s">
        <v>208</v>
      </c>
      <c r="AN645" s="110">
        <v>43963</v>
      </c>
      <c r="AO645" s="32" t="s">
        <v>63</v>
      </c>
      <c r="AP645" s="53" t="s">
        <v>56</v>
      </c>
      <c r="AQ645" s="53"/>
      <c r="AR645" s="53"/>
      <c r="AS645" s="53"/>
      <c r="AT645" s="53"/>
      <c r="AU645" s="53"/>
      <c r="AV645" s="53"/>
      <c r="AW645" s="32"/>
      <c r="AX645" s="32"/>
      <c r="AY645" s="32"/>
      <c r="AZ645" s="32">
        <f t="shared" si="14"/>
        <v>5</v>
      </c>
    </row>
    <row r="646" spans="5:52" ht="19.95" customHeight="1">
      <c r="E646" s="32"/>
      <c r="F646" s="32"/>
      <c r="G646" s="32"/>
      <c r="H646" s="513" t="s">
        <v>1163</v>
      </c>
      <c r="I646" s="54" t="s">
        <v>2530</v>
      </c>
      <c r="J646" s="54" t="s">
        <v>3166</v>
      </c>
      <c r="K646" s="32"/>
      <c r="L646" s="32"/>
      <c r="M646" s="32"/>
      <c r="N646" s="54">
        <v>15249318</v>
      </c>
      <c r="O646" s="54" t="s">
        <v>3304</v>
      </c>
      <c r="P646" s="32"/>
      <c r="Q646" s="54" t="s">
        <v>1706</v>
      </c>
      <c r="R646" s="90" t="s">
        <v>1838</v>
      </c>
      <c r="S646" s="32"/>
      <c r="T646" s="32"/>
      <c r="U646" s="32"/>
      <c r="V646" s="32"/>
      <c r="W646" s="301" t="s">
        <v>29</v>
      </c>
      <c r="X646" s="32"/>
      <c r="Y646" s="32"/>
      <c r="Z646" s="32"/>
      <c r="AA646" s="32"/>
      <c r="AB646" s="32"/>
      <c r="AC646" s="76" t="s">
        <v>141</v>
      </c>
      <c r="AD646" s="32"/>
      <c r="AE646" s="53" t="s">
        <v>208</v>
      </c>
      <c r="AF646" s="142">
        <v>43957</v>
      </c>
      <c r="AG646" s="32"/>
      <c r="AH646" s="32"/>
      <c r="AI646" s="32"/>
      <c r="AJ646" s="32"/>
      <c r="AK646" s="32"/>
      <c r="AL646" s="32"/>
      <c r="AM646" s="32" t="s">
        <v>208</v>
      </c>
      <c r="AN646" s="110">
        <v>43963</v>
      </c>
      <c r="AO646" s="32" t="s">
        <v>63</v>
      </c>
      <c r="AP646" s="53" t="s">
        <v>56</v>
      </c>
      <c r="AQ646" s="53"/>
      <c r="AR646" s="53"/>
      <c r="AS646" s="53"/>
      <c r="AT646" s="53"/>
      <c r="AU646" s="53"/>
      <c r="AV646" s="53"/>
      <c r="AW646" s="32"/>
      <c r="AX646" s="32"/>
      <c r="AY646" s="32"/>
      <c r="AZ646" s="32">
        <f t="shared" si="14"/>
        <v>5</v>
      </c>
    </row>
    <row r="647" spans="5:52" ht="19.95" customHeight="1">
      <c r="E647" s="32"/>
      <c r="F647" s="32"/>
      <c r="G647" s="32"/>
      <c r="H647" s="513" t="s">
        <v>1164</v>
      </c>
      <c r="I647" s="90" t="s">
        <v>2531</v>
      </c>
      <c r="J647" s="54" t="s">
        <v>3167</v>
      </c>
      <c r="K647" s="32"/>
      <c r="L647" s="32"/>
      <c r="M647" s="32"/>
      <c r="N647" s="100">
        <v>15249140</v>
      </c>
      <c r="O647" s="54" t="s">
        <v>3304</v>
      </c>
      <c r="P647" s="32"/>
      <c r="Q647" s="54" t="s">
        <v>1707</v>
      </c>
      <c r="R647" s="90" t="s">
        <v>1838</v>
      </c>
      <c r="S647" s="32"/>
      <c r="T647" s="32"/>
      <c r="U647" s="32"/>
      <c r="V647" s="32"/>
      <c r="W647" s="301" t="s">
        <v>29</v>
      </c>
      <c r="X647" s="32"/>
      <c r="Y647" s="32"/>
      <c r="Z647" s="32"/>
      <c r="AA647" s="32"/>
      <c r="AB647" s="32"/>
      <c r="AC647" s="76" t="s">
        <v>141</v>
      </c>
      <c r="AD647" s="32"/>
      <c r="AE647" s="53" t="s">
        <v>209</v>
      </c>
      <c r="AF647" s="110">
        <v>43957</v>
      </c>
      <c r="AG647" s="32"/>
      <c r="AH647" s="32"/>
      <c r="AI647" s="32"/>
      <c r="AJ647" s="32"/>
      <c r="AK647" s="32"/>
      <c r="AL647" s="32"/>
      <c r="AM647" s="384" t="s">
        <v>208</v>
      </c>
      <c r="AN647" s="110">
        <v>43962</v>
      </c>
      <c r="AO647" s="53" t="s">
        <v>63</v>
      </c>
      <c r="AP647" s="53" t="s">
        <v>56</v>
      </c>
      <c r="AQ647" s="53"/>
      <c r="AR647" s="53"/>
      <c r="AS647" s="53"/>
      <c r="AT647" s="53"/>
      <c r="AU647" s="53"/>
      <c r="AV647" s="53"/>
      <c r="AW647" s="32"/>
      <c r="AX647" s="32"/>
      <c r="AY647" s="32"/>
      <c r="AZ647" s="32">
        <f t="shared" si="14"/>
        <v>5</v>
      </c>
    </row>
    <row r="648" spans="5:52" ht="19.95" customHeight="1">
      <c r="E648" s="32"/>
      <c r="F648" s="32"/>
      <c r="G648" s="32"/>
      <c r="H648" s="513" t="s">
        <v>1165</v>
      </c>
      <c r="I648" s="80" t="s">
        <v>2532</v>
      </c>
      <c r="J648" s="54" t="s">
        <v>3168</v>
      </c>
      <c r="K648" s="32"/>
      <c r="L648" s="32"/>
      <c r="M648" s="32"/>
      <c r="N648" s="68">
        <v>15249141</v>
      </c>
      <c r="O648" s="54" t="s">
        <v>3304</v>
      </c>
      <c r="P648" s="32"/>
      <c r="Q648" s="54" t="s">
        <v>1708</v>
      </c>
      <c r="R648" s="80" t="s">
        <v>1838</v>
      </c>
      <c r="S648" s="32"/>
      <c r="T648" s="32"/>
      <c r="U648" s="32"/>
      <c r="V648" s="32"/>
      <c r="W648" s="301" t="s">
        <v>29</v>
      </c>
      <c r="X648" s="32"/>
      <c r="Y648" s="32"/>
      <c r="Z648" s="32"/>
      <c r="AA648" s="32"/>
      <c r="AB648" s="32"/>
      <c r="AC648" s="76" t="s">
        <v>141</v>
      </c>
      <c r="AD648" s="32"/>
      <c r="AE648" s="53" t="s">
        <v>209</v>
      </c>
      <c r="AF648" s="110">
        <v>43957</v>
      </c>
      <c r="AG648" s="32"/>
      <c r="AH648" s="32"/>
      <c r="AI648" s="32"/>
      <c r="AJ648" s="32"/>
      <c r="AK648" s="32"/>
      <c r="AL648" s="32"/>
      <c r="AM648" s="384" t="s">
        <v>208</v>
      </c>
      <c r="AN648" s="110">
        <v>43962</v>
      </c>
      <c r="AO648" s="53" t="s">
        <v>63</v>
      </c>
      <c r="AP648" s="53" t="s">
        <v>56</v>
      </c>
      <c r="AQ648" s="32"/>
      <c r="AR648" s="32"/>
      <c r="AS648" s="32"/>
      <c r="AT648" s="32"/>
      <c r="AU648" s="32"/>
      <c r="AV648" s="32"/>
      <c r="AW648" s="32"/>
      <c r="AX648" s="32"/>
      <c r="AY648" s="32"/>
      <c r="AZ648" s="32">
        <f t="shared" si="14"/>
        <v>5</v>
      </c>
    </row>
    <row r="649" spans="5:52" ht="19.95" customHeight="1">
      <c r="E649" s="32"/>
      <c r="F649" s="32"/>
      <c r="G649" s="32"/>
      <c r="H649" s="513" t="s">
        <v>1166</v>
      </c>
      <c r="I649" s="80" t="s">
        <v>2533</v>
      </c>
      <c r="J649" s="54" t="s">
        <v>3169</v>
      </c>
      <c r="K649" s="32"/>
      <c r="L649" s="32"/>
      <c r="M649" s="32"/>
      <c r="N649" s="68">
        <v>15249142</v>
      </c>
      <c r="O649" s="54" t="s">
        <v>3304</v>
      </c>
      <c r="P649" s="32"/>
      <c r="Q649" s="54" t="s">
        <v>1709</v>
      </c>
      <c r="R649" s="80" t="s">
        <v>1838</v>
      </c>
      <c r="S649" s="32"/>
      <c r="T649" s="32"/>
      <c r="U649" s="32"/>
      <c r="V649" s="32"/>
      <c r="W649" s="301" t="s">
        <v>29</v>
      </c>
      <c r="X649" s="32"/>
      <c r="Y649" s="32"/>
      <c r="Z649" s="32"/>
      <c r="AA649" s="32"/>
      <c r="AB649" s="32"/>
      <c r="AC649" s="76" t="s">
        <v>141</v>
      </c>
      <c r="AD649" s="32"/>
      <c r="AE649" s="53" t="s">
        <v>209</v>
      </c>
      <c r="AF649" s="110">
        <v>43957</v>
      </c>
      <c r="AG649" s="32"/>
      <c r="AH649" s="32"/>
      <c r="AI649" s="32"/>
      <c r="AJ649" s="32"/>
      <c r="AK649" s="32"/>
      <c r="AL649" s="32"/>
      <c r="AM649" s="384" t="s">
        <v>208</v>
      </c>
      <c r="AN649" s="110">
        <v>43962</v>
      </c>
      <c r="AO649" s="53" t="s">
        <v>63</v>
      </c>
      <c r="AP649" s="53" t="s">
        <v>56</v>
      </c>
      <c r="AQ649" s="32"/>
      <c r="AR649" s="32"/>
      <c r="AS649" s="32"/>
      <c r="AT649" s="32"/>
      <c r="AU649" s="32"/>
      <c r="AV649" s="32"/>
      <c r="AW649" s="32"/>
      <c r="AX649" s="32"/>
      <c r="AY649" s="32"/>
      <c r="AZ649" s="32">
        <f t="shared" si="14"/>
        <v>5</v>
      </c>
    </row>
    <row r="650" spans="5:52" ht="19.95" customHeight="1">
      <c r="E650" s="32"/>
      <c r="F650" s="32"/>
      <c r="G650" s="32"/>
      <c r="H650" s="513" t="s">
        <v>1167</v>
      </c>
      <c r="I650" s="80" t="s">
        <v>2534</v>
      </c>
      <c r="J650" s="54" t="s">
        <v>3170</v>
      </c>
      <c r="K650" s="32"/>
      <c r="L650" s="32"/>
      <c r="M650" s="32"/>
      <c r="N650" s="68">
        <v>15249143</v>
      </c>
      <c r="O650" s="54" t="s">
        <v>3304</v>
      </c>
      <c r="P650" s="32"/>
      <c r="Q650" s="54" t="s">
        <v>1710</v>
      </c>
      <c r="R650" s="80" t="s">
        <v>1838</v>
      </c>
      <c r="S650" s="32"/>
      <c r="T650" s="32"/>
      <c r="U650" s="32"/>
      <c r="V650" s="32"/>
      <c r="W650" s="301" t="s">
        <v>29</v>
      </c>
      <c r="X650" s="32"/>
      <c r="Y650" s="32"/>
      <c r="Z650" s="32"/>
      <c r="AA650" s="32"/>
      <c r="AB650" s="32"/>
      <c r="AC650" s="76" t="s">
        <v>141</v>
      </c>
      <c r="AD650" s="32"/>
      <c r="AE650" s="53" t="s">
        <v>209</v>
      </c>
      <c r="AF650" s="110">
        <v>43957</v>
      </c>
      <c r="AG650" s="32"/>
      <c r="AH650" s="32"/>
      <c r="AI650" s="32"/>
      <c r="AJ650" s="32"/>
      <c r="AK650" s="32"/>
      <c r="AL650" s="32"/>
      <c r="AM650" s="384" t="s">
        <v>208</v>
      </c>
      <c r="AN650" s="110">
        <v>43962</v>
      </c>
      <c r="AO650" s="53" t="s">
        <v>63</v>
      </c>
      <c r="AP650" s="53" t="s">
        <v>56</v>
      </c>
      <c r="AQ650" s="32"/>
      <c r="AR650" s="32"/>
      <c r="AS650" s="32"/>
      <c r="AT650" s="32"/>
      <c r="AU650" s="32"/>
      <c r="AV650" s="32"/>
      <c r="AW650" s="32"/>
      <c r="AX650" s="32"/>
      <c r="AY650" s="32"/>
      <c r="AZ650" s="32">
        <f t="shared" si="14"/>
        <v>5</v>
      </c>
    </row>
    <row r="651" spans="5:52" ht="19.95" customHeight="1">
      <c r="E651" s="32"/>
      <c r="F651" s="32"/>
      <c r="G651" s="32"/>
      <c r="H651" s="513" t="s">
        <v>1168</v>
      </c>
      <c r="I651" s="80" t="s">
        <v>2535</v>
      </c>
      <c r="J651" s="54" t="s">
        <v>3170</v>
      </c>
      <c r="K651" s="32"/>
      <c r="L651" s="32"/>
      <c r="M651" s="32"/>
      <c r="N651" s="68">
        <v>15249143</v>
      </c>
      <c r="O651" s="54" t="s">
        <v>3304</v>
      </c>
      <c r="P651" s="32"/>
      <c r="Q651" s="54" t="s">
        <v>1710</v>
      </c>
      <c r="R651" s="80" t="s">
        <v>1838</v>
      </c>
      <c r="S651" s="32"/>
      <c r="T651" s="32"/>
      <c r="U651" s="32"/>
      <c r="V651" s="32"/>
      <c r="W651" s="301" t="s">
        <v>29</v>
      </c>
      <c r="X651" s="32"/>
      <c r="Y651" s="32"/>
      <c r="Z651" s="32"/>
      <c r="AA651" s="32"/>
      <c r="AB651" s="32"/>
      <c r="AC651" s="76" t="s">
        <v>141</v>
      </c>
      <c r="AD651" s="32"/>
      <c r="AE651" s="53" t="s">
        <v>209</v>
      </c>
      <c r="AF651" s="110">
        <v>43957</v>
      </c>
      <c r="AG651" s="32"/>
      <c r="AH651" s="32"/>
      <c r="AI651" s="32"/>
      <c r="AJ651" s="32"/>
      <c r="AK651" s="32"/>
      <c r="AL651" s="32"/>
      <c r="AM651" s="384" t="s">
        <v>208</v>
      </c>
      <c r="AN651" s="110">
        <v>43962</v>
      </c>
      <c r="AO651" s="53" t="s">
        <v>63</v>
      </c>
      <c r="AP651" s="53" t="s">
        <v>56</v>
      </c>
      <c r="AQ651" s="32"/>
      <c r="AR651" s="32"/>
      <c r="AS651" s="32"/>
      <c r="AT651" s="32"/>
      <c r="AU651" s="32"/>
      <c r="AV651" s="32"/>
      <c r="AW651" s="32"/>
      <c r="AX651" s="32"/>
      <c r="AY651" s="32"/>
      <c r="AZ651" s="32">
        <f t="shared" si="14"/>
        <v>5</v>
      </c>
    </row>
    <row r="652" spans="5:52" ht="19.95" customHeight="1">
      <c r="E652" s="32"/>
      <c r="F652" s="32"/>
      <c r="G652" s="32"/>
      <c r="H652" s="513" t="s">
        <v>1169</v>
      </c>
      <c r="I652" s="80" t="s">
        <v>2536</v>
      </c>
      <c r="J652" s="54" t="s">
        <v>3171</v>
      </c>
      <c r="K652" s="32"/>
      <c r="L652" s="32"/>
      <c r="M652" s="32"/>
      <c r="N652" s="68">
        <v>15249144</v>
      </c>
      <c r="O652" s="54" t="s">
        <v>3304</v>
      </c>
      <c r="P652" s="32"/>
      <c r="Q652" s="54" t="s">
        <v>1711</v>
      </c>
      <c r="R652" s="80" t="s">
        <v>1838</v>
      </c>
      <c r="S652" s="32"/>
      <c r="T652" s="32"/>
      <c r="U652" s="32"/>
      <c r="V652" s="32"/>
      <c r="W652" s="301" t="s">
        <v>29</v>
      </c>
      <c r="X652" s="32"/>
      <c r="Y652" s="32"/>
      <c r="Z652" s="32"/>
      <c r="AA652" s="32"/>
      <c r="AB652" s="32"/>
      <c r="AC652" s="76" t="s">
        <v>141</v>
      </c>
      <c r="AD652" s="32"/>
      <c r="AE652" s="53" t="s">
        <v>209</v>
      </c>
      <c r="AF652" s="110">
        <v>43957</v>
      </c>
      <c r="AG652" s="32"/>
      <c r="AH652" s="32"/>
      <c r="AI652" s="32"/>
      <c r="AJ652" s="32"/>
      <c r="AK652" s="32"/>
      <c r="AL652" s="32"/>
      <c r="AM652" s="384" t="s">
        <v>208</v>
      </c>
      <c r="AN652" s="110">
        <v>43962</v>
      </c>
      <c r="AO652" s="53" t="s">
        <v>63</v>
      </c>
      <c r="AP652" s="53" t="s">
        <v>56</v>
      </c>
      <c r="AQ652" s="32"/>
      <c r="AR652" s="32"/>
      <c r="AS652" s="32"/>
      <c r="AT652" s="32"/>
      <c r="AU652" s="32"/>
      <c r="AV652" s="32"/>
      <c r="AW652" s="32"/>
      <c r="AX652" s="32"/>
      <c r="AY652" s="32"/>
      <c r="AZ652" s="32">
        <f t="shared" si="14"/>
        <v>5</v>
      </c>
    </row>
    <row r="653" spans="5:52" ht="19.95" customHeight="1">
      <c r="E653" s="32"/>
      <c r="F653" s="32"/>
      <c r="G653" s="32"/>
      <c r="H653" s="513" t="s">
        <v>1170</v>
      </c>
      <c r="I653" s="80" t="s">
        <v>2537</v>
      </c>
      <c r="J653" s="54" t="s">
        <v>3172</v>
      </c>
      <c r="K653" s="32"/>
      <c r="L653" s="32"/>
      <c r="M653" s="32"/>
      <c r="N653" s="68">
        <v>15249145</v>
      </c>
      <c r="O653" s="54" t="s">
        <v>3304</v>
      </c>
      <c r="P653" s="32"/>
      <c r="Q653" s="54" t="s">
        <v>1712</v>
      </c>
      <c r="R653" s="80" t="s">
        <v>1838</v>
      </c>
      <c r="S653" s="32"/>
      <c r="T653" s="32"/>
      <c r="U653" s="32"/>
      <c r="V653" s="32"/>
      <c r="W653" s="301" t="s">
        <v>29</v>
      </c>
      <c r="X653" s="32"/>
      <c r="Y653" s="32"/>
      <c r="Z653" s="32"/>
      <c r="AA653" s="32"/>
      <c r="AB653" s="32"/>
      <c r="AC653" s="76" t="s">
        <v>141</v>
      </c>
      <c r="AD653" s="32"/>
      <c r="AE653" s="53" t="s">
        <v>209</v>
      </c>
      <c r="AF653" s="110">
        <v>43957</v>
      </c>
      <c r="AG653" s="32"/>
      <c r="AH653" s="32"/>
      <c r="AI653" s="32"/>
      <c r="AJ653" s="32"/>
      <c r="AK653" s="32"/>
      <c r="AL653" s="32"/>
      <c r="AM653" s="384" t="s">
        <v>208</v>
      </c>
      <c r="AN653" s="110">
        <v>43962</v>
      </c>
      <c r="AO653" s="53" t="s">
        <v>63</v>
      </c>
      <c r="AP653" s="53" t="s">
        <v>56</v>
      </c>
      <c r="AQ653" s="32"/>
      <c r="AR653" s="32"/>
      <c r="AS653" s="32"/>
      <c r="AT653" s="32"/>
      <c r="AU653" s="32"/>
      <c r="AV653" s="32"/>
      <c r="AW653" s="32"/>
      <c r="AX653" s="32"/>
      <c r="AY653" s="32"/>
      <c r="AZ653" s="32">
        <f t="shared" si="14"/>
        <v>5</v>
      </c>
    </row>
    <row r="654" spans="5:52" ht="19.95" customHeight="1">
      <c r="E654" s="32"/>
      <c r="F654" s="32"/>
      <c r="G654" s="32"/>
      <c r="H654" s="513" t="s">
        <v>1171</v>
      </c>
      <c r="I654" s="80" t="s">
        <v>2538</v>
      </c>
      <c r="J654" s="54" t="s">
        <v>3173</v>
      </c>
      <c r="K654" s="32"/>
      <c r="L654" s="32"/>
      <c r="M654" s="32"/>
      <c r="N654" s="68">
        <v>15249146</v>
      </c>
      <c r="O654" s="54" t="s">
        <v>3304</v>
      </c>
      <c r="P654" s="32"/>
      <c r="Q654" s="54" t="s">
        <v>1713</v>
      </c>
      <c r="R654" s="80" t="s">
        <v>1838</v>
      </c>
      <c r="S654" s="32"/>
      <c r="T654" s="32"/>
      <c r="U654" s="32"/>
      <c r="V654" s="32"/>
      <c r="W654" s="301" t="s">
        <v>29</v>
      </c>
      <c r="X654" s="32"/>
      <c r="Y654" s="32"/>
      <c r="Z654" s="32"/>
      <c r="AA654" s="32"/>
      <c r="AB654" s="32"/>
      <c r="AC654" s="76" t="s">
        <v>141</v>
      </c>
      <c r="AD654" s="32"/>
      <c r="AE654" s="53" t="s">
        <v>209</v>
      </c>
      <c r="AF654" s="110">
        <v>43957</v>
      </c>
      <c r="AG654" s="32"/>
      <c r="AH654" s="32"/>
      <c r="AI654" s="32"/>
      <c r="AJ654" s="32"/>
      <c r="AK654" s="32"/>
      <c r="AL654" s="32"/>
      <c r="AM654" s="384" t="s">
        <v>208</v>
      </c>
      <c r="AN654" s="110">
        <v>43962</v>
      </c>
      <c r="AO654" s="53" t="s">
        <v>63</v>
      </c>
      <c r="AP654" s="53" t="s">
        <v>56</v>
      </c>
      <c r="AQ654" s="32"/>
      <c r="AR654" s="32"/>
      <c r="AS654" s="32"/>
      <c r="AT654" s="32"/>
      <c r="AU654" s="32"/>
      <c r="AV654" s="32"/>
      <c r="AW654" s="32"/>
      <c r="AX654" s="32"/>
      <c r="AY654" s="32"/>
      <c r="AZ654" s="32">
        <f t="shared" si="14"/>
        <v>5</v>
      </c>
    </row>
    <row r="655" spans="5:52" ht="19.95" customHeight="1">
      <c r="E655" s="32"/>
      <c r="F655" s="32"/>
      <c r="G655" s="32"/>
      <c r="H655" s="513" t="s">
        <v>1172</v>
      </c>
      <c r="I655" s="80" t="s">
        <v>2539</v>
      </c>
      <c r="J655" s="54" t="s">
        <v>3174</v>
      </c>
      <c r="K655" s="32"/>
      <c r="L655" s="32"/>
      <c r="M655" s="32"/>
      <c r="N655" s="68">
        <v>15249147</v>
      </c>
      <c r="O655" s="54" t="s">
        <v>3304</v>
      </c>
      <c r="P655" s="32"/>
      <c r="Q655" s="54" t="s">
        <v>1714</v>
      </c>
      <c r="R655" s="80" t="s">
        <v>1838</v>
      </c>
      <c r="S655" s="32"/>
      <c r="T655" s="32"/>
      <c r="U655" s="32"/>
      <c r="V655" s="32"/>
      <c r="W655" s="301" t="s">
        <v>29</v>
      </c>
      <c r="X655" s="32"/>
      <c r="Y655" s="32"/>
      <c r="Z655" s="32"/>
      <c r="AA655" s="32"/>
      <c r="AB655" s="32"/>
      <c r="AC655" s="76" t="s">
        <v>141</v>
      </c>
      <c r="AD655" s="32"/>
      <c r="AE655" s="53" t="s">
        <v>209</v>
      </c>
      <c r="AF655" s="110">
        <v>43957</v>
      </c>
      <c r="AG655" s="32"/>
      <c r="AH655" s="32"/>
      <c r="AI655" s="32"/>
      <c r="AJ655" s="32"/>
      <c r="AK655" s="32"/>
      <c r="AL655" s="32"/>
      <c r="AM655" s="384" t="s">
        <v>208</v>
      </c>
      <c r="AN655" s="110">
        <v>43962</v>
      </c>
      <c r="AO655" s="53" t="s">
        <v>63</v>
      </c>
      <c r="AP655" s="53" t="s">
        <v>56</v>
      </c>
      <c r="AQ655" s="32"/>
      <c r="AR655" s="32"/>
      <c r="AS655" s="32"/>
      <c r="AT655" s="32"/>
      <c r="AU655" s="32"/>
      <c r="AV655" s="32"/>
      <c r="AW655" s="32"/>
      <c r="AX655" s="32"/>
      <c r="AY655" s="32"/>
      <c r="AZ655" s="32">
        <f t="shared" si="14"/>
        <v>5</v>
      </c>
    </row>
    <row r="656" spans="5:52" ht="19.95" customHeight="1">
      <c r="E656" s="32"/>
      <c r="F656" s="32"/>
      <c r="G656" s="32"/>
      <c r="H656" s="513" t="s">
        <v>1173</v>
      </c>
      <c r="I656" s="80" t="s">
        <v>2540</v>
      </c>
      <c r="J656" s="54" t="s">
        <v>3175</v>
      </c>
      <c r="K656" s="32"/>
      <c r="L656" s="32"/>
      <c r="M656" s="32"/>
      <c r="N656" s="68">
        <v>15249148</v>
      </c>
      <c r="O656" s="54" t="s">
        <v>3304</v>
      </c>
      <c r="P656" s="32"/>
      <c r="Q656" s="54" t="s">
        <v>1715</v>
      </c>
      <c r="R656" s="80" t="s">
        <v>1838</v>
      </c>
      <c r="S656" s="32"/>
      <c r="T656" s="32"/>
      <c r="U656" s="32"/>
      <c r="V656" s="32"/>
      <c r="W656" s="301" t="s">
        <v>29</v>
      </c>
      <c r="X656" s="32"/>
      <c r="Y656" s="32"/>
      <c r="Z656" s="32"/>
      <c r="AA656" s="32"/>
      <c r="AB656" s="32"/>
      <c r="AC656" s="76" t="s">
        <v>141</v>
      </c>
      <c r="AD656" s="32"/>
      <c r="AE656" s="53" t="s">
        <v>209</v>
      </c>
      <c r="AF656" s="110">
        <v>43957</v>
      </c>
      <c r="AG656" s="32"/>
      <c r="AH656" s="32"/>
      <c r="AI656" s="32"/>
      <c r="AJ656" s="32"/>
      <c r="AK656" s="32"/>
      <c r="AL656" s="32"/>
      <c r="AM656" s="384" t="s">
        <v>208</v>
      </c>
      <c r="AN656" s="110">
        <v>43962</v>
      </c>
      <c r="AO656" s="53" t="s">
        <v>63</v>
      </c>
      <c r="AP656" s="53" t="s">
        <v>56</v>
      </c>
      <c r="AQ656" s="32"/>
      <c r="AR656" s="32"/>
      <c r="AS656" s="32"/>
      <c r="AT656" s="32"/>
      <c r="AU656" s="32"/>
      <c r="AV656" s="32"/>
      <c r="AW656" s="32"/>
      <c r="AX656" s="32"/>
      <c r="AY656" s="32"/>
      <c r="AZ656" s="32">
        <f t="shared" si="14"/>
        <v>5</v>
      </c>
    </row>
    <row r="657" spans="5:52" ht="19.95" customHeight="1">
      <c r="E657" s="32"/>
      <c r="F657" s="32"/>
      <c r="G657" s="32"/>
      <c r="H657" s="513" t="s">
        <v>1174</v>
      </c>
      <c r="I657" s="80" t="s">
        <v>2541</v>
      </c>
      <c r="J657" s="54" t="s">
        <v>3175</v>
      </c>
      <c r="K657" s="32"/>
      <c r="L657" s="32"/>
      <c r="M657" s="32"/>
      <c r="N657" s="68">
        <v>15249148</v>
      </c>
      <c r="O657" s="54" t="s">
        <v>3304</v>
      </c>
      <c r="P657" s="32"/>
      <c r="Q657" s="54" t="s">
        <v>1715</v>
      </c>
      <c r="R657" s="80" t="s">
        <v>1838</v>
      </c>
      <c r="S657" s="32"/>
      <c r="T657" s="32"/>
      <c r="U657" s="32"/>
      <c r="V657" s="32"/>
      <c r="W657" s="301" t="s">
        <v>29</v>
      </c>
      <c r="X657" s="32"/>
      <c r="Y657" s="32"/>
      <c r="Z657" s="32"/>
      <c r="AA657" s="32"/>
      <c r="AB657" s="32"/>
      <c r="AC657" s="76" t="s">
        <v>141</v>
      </c>
      <c r="AD657" s="32"/>
      <c r="AE657" s="53" t="s">
        <v>209</v>
      </c>
      <c r="AF657" s="110">
        <v>43957</v>
      </c>
      <c r="AG657" s="32"/>
      <c r="AH657" s="32"/>
      <c r="AI657" s="32"/>
      <c r="AJ657" s="32"/>
      <c r="AK657" s="32"/>
      <c r="AL657" s="32"/>
      <c r="AM657" s="384" t="s">
        <v>208</v>
      </c>
      <c r="AN657" s="110">
        <v>43962</v>
      </c>
      <c r="AO657" s="53" t="s">
        <v>63</v>
      </c>
      <c r="AP657" s="53" t="s">
        <v>56</v>
      </c>
      <c r="AQ657" s="32"/>
      <c r="AR657" s="32"/>
      <c r="AS657" s="32"/>
      <c r="AT657" s="32"/>
      <c r="AU657" s="32"/>
      <c r="AV657" s="32"/>
      <c r="AW657" s="32"/>
      <c r="AX657" s="32"/>
      <c r="AY657" s="32"/>
      <c r="AZ657" s="32">
        <f t="shared" ref="AZ657:AZ720" si="15">MONTH(AF657)</f>
        <v>5</v>
      </c>
    </row>
    <row r="658" spans="5:52" ht="19.95" customHeight="1">
      <c r="E658" s="32"/>
      <c r="F658" s="32"/>
      <c r="G658" s="32"/>
      <c r="H658" s="513" t="s">
        <v>1175</v>
      </c>
      <c r="I658" s="80" t="s">
        <v>2542</v>
      </c>
      <c r="J658" s="54" t="s">
        <v>3176</v>
      </c>
      <c r="K658" s="32"/>
      <c r="L658" s="32"/>
      <c r="M658" s="32"/>
      <c r="N658" s="68">
        <v>15249149</v>
      </c>
      <c r="O658" s="54" t="s">
        <v>3304</v>
      </c>
      <c r="P658" s="32"/>
      <c r="Q658" s="54" t="s">
        <v>1716</v>
      </c>
      <c r="R658" s="80" t="s">
        <v>1838</v>
      </c>
      <c r="S658" s="32"/>
      <c r="T658" s="32"/>
      <c r="U658" s="32"/>
      <c r="V658" s="32"/>
      <c r="W658" s="301" t="s">
        <v>29</v>
      </c>
      <c r="X658" s="32"/>
      <c r="Y658" s="32"/>
      <c r="Z658" s="32"/>
      <c r="AA658" s="32"/>
      <c r="AB658" s="32"/>
      <c r="AC658" s="76" t="s">
        <v>141</v>
      </c>
      <c r="AD658" s="32"/>
      <c r="AE658" s="53" t="s">
        <v>209</v>
      </c>
      <c r="AF658" s="110">
        <v>43957</v>
      </c>
      <c r="AG658" s="32"/>
      <c r="AH658" s="32"/>
      <c r="AI658" s="32"/>
      <c r="AJ658" s="32"/>
      <c r="AK658" s="32"/>
      <c r="AL658" s="32"/>
      <c r="AM658" s="384" t="s">
        <v>208</v>
      </c>
      <c r="AN658" s="110">
        <v>43962</v>
      </c>
      <c r="AO658" s="53" t="s">
        <v>63</v>
      </c>
      <c r="AP658" s="53" t="s">
        <v>56</v>
      </c>
      <c r="AQ658" s="32"/>
      <c r="AR658" s="32"/>
      <c r="AS658" s="32"/>
      <c r="AT658" s="32"/>
      <c r="AU658" s="32"/>
      <c r="AV658" s="32"/>
      <c r="AW658" s="32"/>
      <c r="AX658" s="32"/>
      <c r="AY658" s="32"/>
      <c r="AZ658" s="32">
        <f t="shared" si="15"/>
        <v>5</v>
      </c>
    </row>
    <row r="659" spans="5:52" ht="19.95" customHeight="1">
      <c r="E659" s="32"/>
      <c r="F659" s="32"/>
      <c r="G659" s="32"/>
      <c r="H659" s="513" t="s">
        <v>1176</v>
      </c>
      <c r="I659" s="80" t="s">
        <v>2543</v>
      </c>
      <c r="J659" s="54" t="s">
        <v>3177</v>
      </c>
      <c r="K659" s="32"/>
      <c r="L659" s="32"/>
      <c r="M659" s="32"/>
      <c r="N659" s="68">
        <v>15249160</v>
      </c>
      <c r="O659" s="54" t="s">
        <v>3304</v>
      </c>
      <c r="P659" s="32"/>
      <c r="Q659" s="54" t="s">
        <v>1717</v>
      </c>
      <c r="R659" s="80" t="s">
        <v>1920</v>
      </c>
      <c r="S659" s="32"/>
      <c r="T659" s="32"/>
      <c r="U659" s="32"/>
      <c r="V659" s="32"/>
      <c r="W659" s="301" t="s">
        <v>29</v>
      </c>
      <c r="X659" s="32"/>
      <c r="Y659" s="32"/>
      <c r="Z659" s="32"/>
      <c r="AA659" s="32"/>
      <c r="AB659" s="32"/>
      <c r="AC659" s="76" t="s">
        <v>141</v>
      </c>
      <c r="AD659" s="32"/>
      <c r="AE659" s="53" t="s">
        <v>209</v>
      </c>
      <c r="AF659" s="110">
        <v>43957</v>
      </c>
      <c r="AG659" s="32"/>
      <c r="AH659" s="32"/>
      <c r="AI659" s="32"/>
      <c r="AJ659" s="32"/>
      <c r="AK659" s="32"/>
      <c r="AL659" s="32"/>
      <c r="AM659" s="384" t="s">
        <v>208</v>
      </c>
      <c r="AN659" s="110">
        <v>43962</v>
      </c>
      <c r="AO659" s="53" t="s">
        <v>59</v>
      </c>
      <c r="AP659" s="32" t="s">
        <v>56</v>
      </c>
      <c r="AQ659" s="31" t="s">
        <v>290</v>
      </c>
      <c r="AR659" s="32"/>
      <c r="AS659" s="32"/>
      <c r="AT659" s="32"/>
      <c r="AU659" s="32"/>
      <c r="AV659" s="32"/>
      <c r="AW659" s="32"/>
      <c r="AX659" s="32"/>
      <c r="AY659" s="32"/>
      <c r="AZ659" s="32">
        <f t="shared" si="15"/>
        <v>5</v>
      </c>
    </row>
    <row r="660" spans="5:52" ht="19.95" customHeight="1">
      <c r="E660" s="32"/>
      <c r="F660" s="32"/>
      <c r="G660" s="32"/>
      <c r="H660" s="513" t="s">
        <v>1177</v>
      </c>
      <c r="I660" s="80" t="s">
        <v>2544</v>
      </c>
      <c r="J660" s="54" t="s">
        <v>3178</v>
      </c>
      <c r="K660" s="32"/>
      <c r="L660" s="32"/>
      <c r="M660" s="32"/>
      <c r="N660" s="68">
        <v>15249160</v>
      </c>
      <c r="O660" s="54" t="s">
        <v>3304</v>
      </c>
      <c r="P660" s="32"/>
      <c r="Q660" s="54" t="s">
        <v>1717</v>
      </c>
      <c r="R660" s="80" t="s">
        <v>1920</v>
      </c>
      <c r="S660" s="32"/>
      <c r="T660" s="32"/>
      <c r="U660" s="32"/>
      <c r="V660" s="32"/>
      <c r="W660" s="301" t="s">
        <v>29</v>
      </c>
      <c r="X660" s="32"/>
      <c r="Y660" s="32"/>
      <c r="Z660" s="32"/>
      <c r="AA660" s="32"/>
      <c r="AB660" s="32"/>
      <c r="AC660" s="76" t="s">
        <v>141</v>
      </c>
      <c r="AD660" s="32"/>
      <c r="AE660" s="53" t="s">
        <v>209</v>
      </c>
      <c r="AF660" s="110">
        <v>43957</v>
      </c>
      <c r="AG660" s="32"/>
      <c r="AH660" s="32"/>
      <c r="AI660" s="32"/>
      <c r="AJ660" s="32"/>
      <c r="AK660" s="32"/>
      <c r="AL660" s="32"/>
      <c r="AM660" s="384" t="s">
        <v>208</v>
      </c>
      <c r="AN660" s="110">
        <v>43962</v>
      </c>
      <c r="AO660" s="53" t="s">
        <v>63</v>
      </c>
      <c r="AP660" s="32" t="s">
        <v>56</v>
      </c>
      <c r="AQ660" s="32"/>
      <c r="AR660" s="32"/>
      <c r="AS660" s="32"/>
      <c r="AT660" s="32"/>
      <c r="AU660" s="32"/>
      <c r="AV660" s="32"/>
      <c r="AW660" s="32"/>
      <c r="AX660" s="32"/>
      <c r="AY660" s="32"/>
      <c r="AZ660" s="32">
        <f t="shared" si="15"/>
        <v>5</v>
      </c>
    </row>
    <row r="661" spans="5:52" ht="19.95" customHeight="1">
      <c r="E661" s="32"/>
      <c r="F661" s="32"/>
      <c r="G661" s="32"/>
      <c r="H661" s="513" t="s">
        <v>1178</v>
      </c>
      <c r="I661" s="533" t="s">
        <v>2545</v>
      </c>
      <c r="J661" s="522" t="s">
        <v>3179</v>
      </c>
      <c r="K661" s="32"/>
      <c r="L661" s="32"/>
      <c r="M661" s="32"/>
      <c r="N661" s="552">
        <v>15249161</v>
      </c>
      <c r="O661" s="54" t="s">
        <v>3304</v>
      </c>
      <c r="P661" s="32"/>
      <c r="Q661" s="522" t="s">
        <v>1718</v>
      </c>
      <c r="R661" s="533" t="s">
        <v>1921</v>
      </c>
      <c r="S661" s="32"/>
      <c r="T661" s="32"/>
      <c r="U661" s="32"/>
      <c r="V661" s="32"/>
      <c r="W661" s="301" t="s">
        <v>29</v>
      </c>
      <c r="X661" s="32"/>
      <c r="Y661" s="32"/>
      <c r="Z661" s="32"/>
      <c r="AA661" s="32"/>
      <c r="AB661" s="32"/>
      <c r="AC661" s="76" t="s">
        <v>141</v>
      </c>
      <c r="AD661" s="32"/>
      <c r="AE661" s="375" t="s">
        <v>209</v>
      </c>
      <c r="AF661" s="371">
        <v>43957</v>
      </c>
      <c r="AG661" s="32"/>
      <c r="AH661" s="32"/>
      <c r="AI661" s="32"/>
      <c r="AJ661" s="32"/>
      <c r="AK661" s="32"/>
      <c r="AL661" s="32"/>
      <c r="AM661" s="384" t="s">
        <v>208</v>
      </c>
      <c r="AN661" s="110">
        <v>43962</v>
      </c>
      <c r="AO661" s="53" t="s">
        <v>63</v>
      </c>
      <c r="AP661" s="32" t="s">
        <v>59</v>
      </c>
      <c r="AQ661" s="375" t="s">
        <v>291</v>
      </c>
      <c r="AR661" s="375"/>
      <c r="AS661" s="375"/>
      <c r="AT661" s="375"/>
      <c r="AU661" s="375"/>
      <c r="AV661" s="375"/>
      <c r="AW661" s="32"/>
      <c r="AX661" s="32"/>
      <c r="AY661" s="32"/>
      <c r="AZ661" s="32">
        <f t="shared" si="15"/>
        <v>5</v>
      </c>
    </row>
    <row r="662" spans="5:52" ht="19.95" customHeight="1">
      <c r="E662" s="32"/>
      <c r="F662" s="32"/>
      <c r="G662" s="32"/>
      <c r="H662" s="513" t="s">
        <v>1179</v>
      </c>
      <c r="I662" s="533" t="s">
        <v>2546</v>
      </c>
      <c r="J662" s="522" t="s">
        <v>3180</v>
      </c>
      <c r="K662" s="32"/>
      <c r="L662" s="32"/>
      <c r="M662" s="32"/>
      <c r="N662" s="552">
        <v>15249162</v>
      </c>
      <c r="O662" s="54" t="s">
        <v>3304</v>
      </c>
      <c r="P662" s="32"/>
      <c r="Q662" s="522" t="s">
        <v>1719</v>
      </c>
      <c r="R662" s="533" t="s">
        <v>1921</v>
      </c>
      <c r="S662" s="32"/>
      <c r="T662" s="32"/>
      <c r="U662" s="32"/>
      <c r="V662" s="32"/>
      <c r="W662" s="301" t="s">
        <v>29</v>
      </c>
      <c r="X662" s="32"/>
      <c r="Y662" s="32"/>
      <c r="Z662" s="32"/>
      <c r="AA662" s="32"/>
      <c r="AB662" s="32"/>
      <c r="AC662" s="76" t="s">
        <v>141</v>
      </c>
      <c r="AD662" s="32"/>
      <c r="AE662" s="375" t="s">
        <v>209</v>
      </c>
      <c r="AF662" s="371">
        <v>43957</v>
      </c>
      <c r="AG662" s="32"/>
      <c r="AH662" s="32"/>
      <c r="AI662" s="32"/>
      <c r="AJ662" s="32"/>
      <c r="AK662" s="32"/>
      <c r="AL662" s="32"/>
      <c r="AM662" s="384" t="s">
        <v>208</v>
      </c>
      <c r="AN662" s="110">
        <v>43962</v>
      </c>
      <c r="AO662" s="53" t="s">
        <v>63</v>
      </c>
      <c r="AP662" s="32" t="s">
        <v>59</v>
      </c>
      <c r="AQ662" s="375" t="s">
        <v>292</v>
      </c>
      <c r="AR662" s="375"/>
      <c r="AS662" s="375"/>
      <c r="AT662" s="375"/>
      <c r="AU662" s="375"/>
      <c r="AV662" s="375"/>
      <c r="AW662" s="32"/>
      <c r="AX662" s="32"/>
      <c r="AY662" s="32"/>
      <c r="AZ662" s="32">
        <f t="shared" si="15"/>
        <v>5</v>
      </c>
    </row>
    <row r="663" spans="5:52" ht="19.95" customHeight="1">
      <c r="E663" s="32"/>
      <c r="F663" s="32"/>
      <c r="G663" s="32"/>
      <c r="H663" s="513" t="s">
        <v>1180</v>
      </c>
      <c r="I663" s="80" t="s">
        <v>2547</v>
      </c>
      <c r="J663" s="54" t="s">
        <v>3181</v>
      </c>
      <c r="K663" s="32"/>
      <c r="L663" s="32"/>
      <c r="M663" s="32"/>
      <c r="N663" s="68">
        <v>15249163</v>
      </c>
      <c r="O663" s="54" t="s">
        <v>3304</v>
      </c>
      <c r="P663" s="32"/>
      <c r="Q663" s="54" t="s">
        <v>1720</v>
      </c>
      <c r="R663" s="80" t="s">
        <v>1841</v>
      </c>
      <c r="S663" s="32"/>
      <c r="T663" s="32"/>
      <c r="U663" s="32"/>
      <c r="V663" s="32"/>
      <c r="W663" s="301" t="s">
        <v>29</v>
      </c>
      <c r="X663" s="32"/>
      <c r="Y663" s="32"/>
      <c r="Z663" s="32"/>
      <c r="AA663" s="32"/>
      <c r="AB663" s="32"/>
      <c r="AC663" s="76" t="s">
        <v>141</v>
      </c>
      <c r="AD663" s="32"/>
      <c r="AE663" s="53" t="s">
        <v>209</v>
      </c>
      <c r="AF663" s="110">
        <v>43957</v>
      </c>
      <c r="AG663" s="32"/>
      <c r="AH663" s="32"/>
      <c r="AI663" s="32"/>
      <c r="AJ663" s="32"/>
      <c r="AK663" s="32"/>
      <c r="AL663" s="32"/>
      <c r="AM663" s="384" t="s">
        <v>208</v>
      </c>
      <c r="AN663" s="110">
        <v>43962</v>
      </c>
      <c r="AO663" s="53" t="s">
        <v>63</v>
      </c>
      <c r="AP663" s="32" t="s">
        <v>56</v>
      </c>
      <c r="AQ663" s="32"/>
      <c r="AR663" s="32"/>
      <c r="AS663" s="32"/>
      <c r="AT663" s="32"/>
      <c r="AU663" s="32"/>
      <c r="AV663" s="32"/>
      <c r="AW663" s="32"/>
      <c r="AX663" s="32"/>
      <c r="AY663" s="32"/>
      <c r="AZ663" s="32">
        <f t="shared" si="15"/>
        <v>5</v>
      </c>
    </row>
    <row r="664" spans="5:52" ht="19.95" customHeight="1">
      <c r="E664" s="32"/>
      <c r="F664" s="32"/>
      <c r="G664" s="32"/>
      <c r="H664" s="513" t="s">
        <v>1181</v>
      </c>
      <c r="I664" s="80" t="s">
        <v>2548</v>
      </c>
      <c r="J664" s="54" t="s">
        <v>3182</v>
      </c>
      <c r="K664" s="32"/>
      <c r="L664" s="32"/>
      <c r="M664" s="32"/>
      <c r="N664" s="68">
        <v>15249164</v>
      </c>
      <c r="O664" s="54" t="s">
        <v>3304</v>
      </c>
      <c r="P664" s="32"/>
      <c r="Q664" s="54" t="s">
        <v>1721</v>
      </c>
      <c r="R664" s="80" t="s">
        <v>1841</v>
      </c>
      <c r="S664" s="32"/>
      <c r="T664" s="32"/>
      <c r="U664" s="32"/>
      <c r="V664" s="32"/>
      <c r="W664" s="301" t="s">
        <v>29</v>
      </c>
      <c r="X664" s="32"/>
      <c r="Y664" s="32"/>
      <c r="Z664" s="32"/>
      <c r="AA664" s="32"/>
      <c r="AB664" s="32"/>
      <c r="AC664" s="76" t="s">
        <v>141</v>
      </c>
      <c r="AD664" s="32"/>
      <c r="AE664" s="53" t="s">
        <v>209</v>
      </c>
      <c r="AF664" s="110">
        <v>43957</v>
      </c>
      <c r="AG664" s="32"/>
      <c r="AH664" s="32"/>
      <c r="AI664" s="32"/>
      <c r="AJ664" s="32"/>
      <c r="AK664" s="32"/>
      <c r="AL664" s="32"/>
      <c r="AM664" s="384" t="s">
        <v>208</v>
      </c>
      <c r="AN664" s="110">
        <v>43962</v>
      </c>
      <c r="AO664" s="53" t="s">
        <v>63</v>
      </c>
      <c r="AP664" s="32" t="s">
        <v>56</v>
      </c>
      <c r="AQ664" s="32"/>
      <c r="AR664" s="32"/>
      <c r="AS664" s="32"/>
      <c r="AT664" s="32"/>
      <c r="AU664" s="32"/>
      <c r="AV664" s="32"/>
      <c r="AW664" s="32"/>
      <c r="AX664" s="32"/>
      <c r="AY664" s="32"/>
      <c r="AZ664" s="32">
        <f t="shared" si="15"/>
        <v>5</v>
      </c>
    </row>
    <row r="665" spans="5:52" ht="19.95" customHeight="1">
      <c r="E665" s="32"/>
      <c r="F665" s="32"/>
      <c r="G665" s="32"/>
      <c r="H665" s="513" t="s">
        <v>1182</v>
      </c>
      <c r="I665" s="80" t="s">
        <v>2549</v>
      </c>
      <c r="J665" s="54" t="s">
        <v>3183</v>
      </c>
      <c r="K665" s="32"/>
      <c r="L665" s="32"/>
      <c r="M665" s="32"/>
      <c r="N665" s="68">
        <v>15249165</v>
      </c>
      <c r="O665" s="54" t="s">
        <v>3304</v>
      </c>
      <c r="P665" s="32"/>
      <c r="Q665" s="54" t="s">
        <v>1722</v>
      </c>
      <c r="R665" s="80" t="s">
        <v>1841</v>
      </c>
      <c r="S665" s="32"/>
      <c r="T665" s="32"/>
      <c r="U665" s="32"/>
      <c r="V665" s="32"/>
      <c r="W665" s="301" t="s">
        <v>29</v>
      </c>
      <c r="X665" s="32"/>
      <c r="Y665" s="32"/>
      <c r="Z665" s="32"/>
      <c r="AA665" s="32"/>
      <c r="AB665" s="32"/>
      <c r="AC665" s="76" t="s">
        <v>141</v>
      </c>
      <c r="AD665" s="32"/>
      <c r="AE665" s="53" t="s">
        <v>209</v>
      </c>
      <c r="AF665" s="110">
        <v>43957</v>
      </c>
      <c r="AG665" s="32"/>
      <c r="AH665" s="32"/>
      <c r="AI665" s="32"/>
      <c r="AJ665" s="32"/>
      <c r="AK665" s="32"/>
      <c r="AL665" s="32"/>
      <c r="AM665" s="384" t="s">
        <v>208</v>
      </c>
      <c r="AN665" s="110">
        <v>43962</v>
      </c>
      <c r="AO665" s="53" t="s">
        <v>63</v>
      </c>
      <c r="AP665" s="32" t="s">
        <v>56</v>
      </c>
      <c r="AQ665" s="32"/>
      <c r="AR665" s="32"/>
      <c r="AS665" s="32"/>
      <c r="AT665" s="32"/>
      <c r="AU665" s="32"/>
      <c r="AV665" s="32"/>
      <c r="AW665" s="32"/>
      <c r="AX665" s="32"/>
      <c r="AY665" s="32"/>
      <c r="AZ665" s="32">
        <f t="shared" si="15"/>
        <v>5</v>
      </c>
    </row>
    <row r="666" spans="5:52" ht="19.95" customHeight="1">
      <c r="E666" s="32"/>
      <c r="F666" s="32"/>
      <c r="G666" s="32"/>
      <c r="H666" s="513" t="s">
        <v>1183</v>
      </c>
      <c r="I666" s="80" t="s">
        <v>2550</v>
      </c>
      <c r="J666" s="54" t="s">
        <v>3184</v>
      </c>
      <c r="K666" s="32"/>
      <c r="L666" s="32"/>
      <c r="M666" s="32"/>
      <c r="N666" s="68">
        <v>15249166</v>
      </c>
      <c r="O666" s="54" t="s">
        <v>3304</v>
      </c>
      <c r="P666" s="32"/>
      <c r="Q666" s="54" t="s">
        <v>1723</v>
      </c>
      <c r="R666" s="80" t="s">
        <v>1841</v>
      </c>
      <c r="S666" s="32"/>
      <c r="T666" s="32"/>
      <c r="U666" s="32"/>
      <c r="V666" s="32"/>
      <c r="W666" s="301" t="s">
        <v>29</v>
      </c>
      <c r="X666" s="32"/>
      <c r="Y666" s="32"/>
      <c r="Z666" s="32"/>
      <c r="AA666" s="32"/>
      <c r="AB666" s="32"/>
      <c r="AC666" s="76" t="s">
        <v>141</v>
      </c>
      <c r="AD666" s="32"/>
      <c r="AE666" s="53" t="s">
        <v>209</v>
      </c>
      <c r="AF666" s="110">
        <v>43957</v>
      </c>
      <c r="AG666" s="32"/>
      <c r="AH666" s="32"/>
      <c r="AI666" s="32"/>
      <c r="AJ666" s="32"/>
      <c r="AK666" s="32"/>
      <c r="AL666" s="32"/>
      <c r="AM666" s="384" t="s">
        <v>208</v>
      </c>
      <c r="AN666" s="110">
        <v>43962</v>
      </c>
      <c r="AO666" s="53" t="s">
        <v>63</v>
      </c>
      <c r="AP666" s="32" t="s">
        <v>56</v>
      </c>
      <c r="AQ666" s="32"/>
      <c r="AR666" s="32"/>
      <c r="AS666" s="32"/>
      <c r="AT666" s="32"/>
      <c r="AU666" s="32"/>
      <c r="AV666" s="32"/>
      <c r="AW666" s="32"/>
      <c r="AX666" s="32"/>
      <c r="AY666" s="32"/>
      <c r="AZ666" s="32">
        <f t="shared" si="15"/>
        <v>5</v>
      </c>
    </row>
    <row r="667" spans="5:52" ht="19.95" customHeight="1">
      <c r="E667" s="32"/>
      <c r="F667" s="32"/>
      <c r="G667" s="32"/>
      <c r="H667" s="513" t="s">
        <v>1184</v>
      </c>
      <c r="I667" s="80" t="s">
        <v>2551</v>
      </c>
      <c r="J667" s="54" t="s">
        <v>3185</v>
      </c>
      <c r="K667" s="32"/>
      <c r="L667" s="32"/>
      <c r="M667" s="32"/>
      <c r="N667" s="68">
        <v>15249168</v>
      </c>
      <c r="O667" s="54" t="s">
        <v>3304</v>
      </c>
      <c r="P667" s="32"/>
      <c r="Q667" s="54" t="s">
        <v>1724</v>
      </c>
      <c r="R667" s="80" t="s">
        <v>1841</v>
      </c>
      <c r="S667" s="32"/>
      <c r="T667" s="32"/>
      <c r="U667" s="32"/>
      <c r="V667" s="32"/>
      <c r="W667" s="301" t="s">
        <v>29</v>
      </c>
      <c r="X667" s="32"/>
      <c r="Y667" s="32"/>
      <c r="Z667" s="32"/>
      <c r="AA667" s="32"/>
      <c r="AB667" s="32"/>
      <c r="AC667" s="76" t="s">
        <v>141</v>
      </c>
      <c r="AD667" s="32"/>
      <c r="AE667" s="53" t="s">
        <v>209</v>
      </c>
      <c r="AF667" s="110">
        <v>43957</v>
      </c>
      <c r="AG667" s="32"/>
      <c r="AH667" s="32"/>
      <c r="AI667" s="32"/>
      <c r="AJ667" s="32"/>
      <c r="AK667" s="32"/>
      <c r="AL667" s="32"/>
      <c r="AM667" s="384" t="s">
        <v>208</v>
      </c>
      <c r="AN667" s="110">
        <v>43962</v>
      </c>
      <c r="AO667" s="53" t="s">
        <v>63</v>
      </c>
      <c r="AP667" s="32" t="s">
        <v>56</v>
      </c>
      <c r="AQ667" s="32"/>
      <c r="AR667" s="32"/>
      <c r="AS667" s="32"/>
      <c r="AT667" s="32"/>
      <c r="AU667" s="32"/>
      <c r="AV667" s="32"/>
      <c r="AW667" s="32"/>
      <c r="AX667" s="32"/>
      <c r="AY667" s="32"/>
      <c r="AZ667" s="32">
        <f t="shared" si="15"/>
        <v>5</v>
      </c>
    </row>
    <row r="668" spans="5:52" ht="19.95" customHeight="1">
      <c r="E668" s="32"/>
      <c r="F668" s="32"/>
      <c r="G668" s="32"/>
      <c r="H668" s="513" t="s">
        <v>1185</v>
      </c>
      <c r="I668" s="80" t="s">
        <v>2552</v>
      </c>
      <c r="J668" s="54" t="s">
        <v>3186</v>
      </c>
      <c r="K668" s="32"/>
      <c r="L668" s="32"/>
      <c r="M668" s="32"/>
      <c r="N668" s="68">
        <v>15249169</v>
      </c>
      <c r="O668" s="54" t="s">
        <v>3304</v>
      </c>
      <c r="P668" s="32"/>
      <c r="Q668" s="54" t="s">
        <v>1725</v>
      </c>
      <c r="R668" s="80" t="s">
        <v>1841</v>
      </c>
      <c r="S668" s="32"/>
      <c r="T668" s="32"/>
      <c r="U668" s="32"/>
      <c r="V668" s="32"/>
      <c r="W668" s="301" t="s">
        <v>29</v>
      </c>
      <c r="X668" s="32"/>
      <c r="Y668" s="32"/>
      <c r="Z668" s="32"/>
      <c r="AA668" s="32"/>
      <c r="AB668" s="32"/>
      <c r="AC668" s="76" t="s">
        <v>141</v>
      </c>
      <c r="AD668" s="32"/>
      <c r="AE668" s="53" t="s">
        <v>209</v>
      </c>
      <c r="AF668" s="110">
        <v>43957</v>
      </c>
      <c r="AG668" s="32"/>
      <c r="AH668" s="32"/>
      <c r="AI668" s="32"/>
      <c r="AJ668" s="32"/>
      <c r="AK668" s="32"/>
      <c r="AL668" s="32"/>
      <c r="AM668" s="384" t="s">
        <v>208</v>
      </c>
      <c r="AN668" s="110">
        <v>43962</v>
      </c>
      <c r="AO668" s="53" t="s">
        <v>63</v>
      </c>
      <c r="AP668" s="32" t="s">
        <v>56</v>
      </c>
      <c r="AQ668" s="32"/>
      <c r="AR668" s="32"/>
      <c r="AS668" s="32"/>
      <c r="AT668" s="32"/>
      <c r="AU668" s="32"/>
      <c r="AV668" s="32"/>
      <c r="AW668" s="32"/>
      <c r="AX668" s="32"/>
      <c r="AY668" s="32"/>
      <c r="AZ668" s="32">
        <f t="shared" si="15"/>
        <v>5</v>
      </c>
    </row>
    <row r="669" spans="5:52" ht="19.95" customHeight="1">
      <c r="E669" s="32"/>
      <c r="F669" s="32"/>
      <c r="G669" s="32"/>
      <c r="H669" s="513" t="s">
        <v>1186</v>
      </c>
      <c r="I669" s="80" t="s">
        <v>2553</v>
      </c>
      <c r="J669" s="54" t="s">
        <v>3187</v>
      </c>
      <c r="K669" s="32"/>
      <c r="L669" s="32"/>
      <c r="M669" s="32"/>
      <c r="N669" s="68">
        <v>15249171</v>
      </c>
      <c r="O669" s="54" t="s">
        <v>3304</v>
      </c>
      <c r="P669" s="32"/>
      <c r="Q669" s="54" t="s">
        <v>1726</v>
      </c>
      <c r="R669" s="80" t="s">
        <v>1841</v>
      </c>
      <c r="S669" s="32"/>
      <c r="T669" s="32"/>
      <c r="U669" s="32"/>
      <c r="V669" s="32"/>
      <c r="W669" s="301" t="s">
        <v>29</v>
      </c>
      <c r="X669" s="32"/>
      <c r="Y669" s="32"/>
      <c r="Z669" s="32"/>
      <c r="AA669" s="32"/>
      <c r="AB669" s="32"/>
      <c r="AC669" s="76" t="s">
        <v>141</v>
      </c>
      <c r="AD669" s="32"/>
      <c r="AE669" s="53" t="s">
        <v>209</v>
      </c>
      <c r="AF669" s="110">
        <v>43957</v>
      </c>
      <c r="AG669" s="32"/>
      <c r="AH669" s="32"/>
      <c r="AI669" s="32"/>
      <c r="AJ669" s="32"/>
      <c r="AK669" s="32"/>
      <c r="AL669" s="32"/>
      <c r="AM669" s="384" t="s">
        <v>208</v>
      </c>
      <c r="AN669" s="110">
        <v>43962</v>
      </c>
      <c r="AO669" s="53" t="s">
        <v>63</v>
      </c>
      <c r="AP669" s="32" t="s">
        <v>56</v>
      </c>
      <c r="AQ669" s="32"/>
      <c r="AR669" s="32"/>
      <c r="AS669" s="32"/>
      <c r="AT669" s="32"/>
      <c r="AU669" s="32"/>
      <c r="AV669" s="32"/>
      <c r="AW669" s="32"/>
      <c r="AX669" s="32"/>
      <c r="AY669" s="32"/>
      <c r="AZ669" s="32">
        <f t="shared" si="15"/>
        <v>5</v>
      </c>
    </row>
    <row r="670" spans="5:52" ht="19.95" customHeight="1">
      <c r="E670" s="32"/>
      <c r="F670" s="32"/>
      <c r="G670" s="32"/>
      <c r="H670" s="513" t="s">
        <v>1187</v>
      </c>
      <c r="I670" s="80" t="s">
        <v>2554</v>
      </c>
      <c r="J670" s="54" t="s">
        <v>3188</v>
      </c>
      <c r="K670" s="32"/>
      <c r="L670" s="32"/>
      <c r="M670" s="32"/>
      <c r="N670" s="68">
        <v>15249172</v>
      </c>
      <c r="O670" s="54" t="s">
        <v>3304</v>
      </c>
      <c r="P670" s="32"/>
      <c r="Q670" s="54" t="s">
        <v>1727</v>
      </c>
      <c r="R670" s="80" t="s">
        <v>1841</v>
      </c>
      <c r="S670" s="32"/>
      <c r="T670" s="32"/>
      <c r="U670" s="32"/>
      <c r="V670" s="32"/>
      <c r="W670" s="301" t="s">
        <v>29</v>
      </c>
      <c r="X670" s="32"/>
      <c r="Y670" s="32"/>
      <c r="Z670" s="32"/>
      <c r="AA670" s="32"/>
      <c r="AB670" s="32"/>
      <c r="AC670" s="76" t="s">
        <v>141</v>
      </c>
      <c r="AD670" s="32"/>
      <c r="AE670" s="53" t="s">
        <v>209</v>
      </c>
      <c r="AF670" s="110">
        <v>43957</v>
      </c>
      <c r="AG670" s="32"/>
      <c r="AH670" s="32"/>
      <c r="AI670" s="32"/>
      <c r="AJ670" s="32"/>
      <c r="AK670" s="32"/>
      <c r="AL670" s="32"/>
      <c r="AM670" s="384" t="s">
        <v>208</v>
      </c>
      <c r="AN670" s="110">
        <v>43962</v>
      </c>
      <c r="AO670" s="53" t="s">
        <v>63</v>
      </c>
      <c r="AP670" s="32" t="s">
        <v>56</v>
      </c>
      <c r="AQ670" s="32"/>
      <c r="AR670" s="32"/>
      <c r="AS670" s="32"/>
      <c r="AT670" s="32"/>
      <c r="AU670" s="32"/>
      <c r="AV670" s="32"/>
      <c r="AW670" s="32"/>
      <c r="AX670" s="32"/>
      <c r="AY670" s="32"/>
      <c r="AZ670" s="32">
        <f t="shared" si="15"/>
        <v>5</v>
      </c>
    </row>
    <row r="671" spans="5:52" ht="19.95" customHeight="1">
      <c r="E671" s="32"/>
      <c r="F671" s="32"/>
      <c r="G671" s="32"/>
      <c r="H671" s="513" t="s">
        <v>1188</v>
      </c>
      <c r="I671" s="80" t="s">
        <v>2555</v>
      </c>
      <c r="J671" s="54" t="s">
        <v>3189</v>
      </c>
      <c r="K671" s="32"/>
      <c r="L671" s="32"/>
      <c r="M671" s="32"/>
      <c r="N671" s="68">
        <v>15249173</v>
      </c>
      <c r="O671" s="54" t="s">
        <v>3304</v>
      </c>
      <c r="P671" s="32"/>
      <c r="Q671" s="54" t="s">
        <v>1728</v>
      </c>
      <c r="R671" s="80" t="s">
        <v>1922</v>
      </c>
      <c r="S671" s="32"/>
      <c r="T671" s="32"/>
      <c r="U671" s="32"/>
      <c r="V671" s="32"/>
      <c r="W671" s="301" t="s">
        <v>29</v>
      </c>
      <c r="X671" s="32"/>
      <c r="Y671" s="32"/>
      <c r="Z671" s="32"/>
      <c r="AA671" s="32"/>
      <c r="AB671" s="32"/>
      <c r="AC671" s="76" t="s">
        <v>141</v>
      </c>
      <c r="AD671" s="32"/>
      <c r="AE671" s="53" t="s">
        <v>209</v>
      </c>
      <c r="AF671" s="110">
        <v>43957</v>
      </c>
      <c r="AG671" s="32"/>
      <c r="AH671" s="32"/>
      <c r="AI671" s="32"/>
      <c r="AJ671" s="32"/>
      <c r="AK671" s="32"/>
      <c r="AL671" s="32"/>
      <c r="AM671" s="384" t="s">
        <v>208</v>
      </c>
      <c r="AN671" s="110">
        <v>43962</v>
      </c>
      <c r="AO671" s="53" t="s">
        <v>63</v>
      </c>
      <c r="AP671" s="32" t="s">
        <v>56</v>
      </c>
      <c r="AQ671" s="32"/>
      <c r="AR671" s="32"/>
      <c r="AS671" s="32"/>
      <c r="AT671" s="32"/>
      <c r="AU671" s="32"/>
      <c r="AV671" s="32"/>
      <c r="AW671" s="32"/>
      <c r="AX671" s="32"/>
      <c r="AY671" s="32"/>
      <c r="AZ671" s="32">
        <f t="shared" si="15"/>
        <v>5</v>
      </c>
    </row>
    <row r="672" spans="5:52" ht="19.95" customHeight="1">
      <c r="E672" s="32"/>
      <c r="F672" s="32"/>
      <c r="G672" s="32"/>
      <c r="H672" s="513" t="s">
        <v>1189</v>
      </c>
      <c r="I672" s="54" t="s">
        <v>2556</v>
      </c>
      <c r="J672" s="54" t="s">
        <v>3190</v>
      </c>
      <c r="K672" s="32"/>
      <c r="L672" s="32"/>
      <c r="M672" s="32"/>
      <c r="N672" s="54">
        <v>15249242</v>
      </c>
      <c r="O672" s="54" t="s">
        <v>3304</v>
      </c>
      <c r="P672" s="32"/>
      <c r="Q672" s="54" t="s">
        <v>1729</v>
      </c>
      <c r="R672" s="54" t="s">
        <v>1838</v>
      </c>
      <c r="S672" s="32"/>
      <c r="T672" s="32"/>
      <c r="U672" s="32"/>
      <c r="V672" s="32"/>
      <c r="W672" s="301" t="s">
        <v>29</v>
      </c>
      <c r="X672" s="32"/>
      <c r="Y672" s="32"/>
      <c r="Z672" s="32"/>
      <c r="AA672" s="32"/>
      <c r="AB672" s="32"/>
      <c r="AC672" s="76" t="s">
        <v>141</v>
      </c>
      <c r="AD672" s="32"/>
      <c r="AE672" s="53" t="s">
        <v>208</v>
      </c>
      <c r="AF672" s="142">
        <v>43958</v>
      </c>
      <c r="AG672" s="32"/>
      <c r="AH672" s="32"/>
      <c r="AI672" s="32"/>
      <c r="AJ672" s="32"/>
      <c r="AK672" s="32"/>
      <c r="AL672" s="32"/>
      <c r="AM672" s="384" t="s">
        <v>208</v>
      </c>
      <c r="AN672" s="142">
        <v>43963</v>
      </c>
      <c r="AO672" s="53" t="s">
        <v>63</v>
      </c>
      <c r="AP672" s="32" t="s">
        <v>56</v>
      </c>
      <c r="AQ672" s="53"/>
      <c r="AR672" s="53"/>
      <c r="AS672" s="53"/>
      <c r="AT672" s="53"/>
      <c r="AU672" s="53"/>
      <c r="AV672" s="53"/>
      <c r="AW672" s="32"/>
      <c r="AX672" s="32"/>
      <c r="AY672" s="32"/>
      <c r="AZ672" s="32">
        <f t="shared" si="15"/>
        <v>5</v>
      </c>
    </row>
    <row r="673" spans="5:52" ht="19.95" customHeight="1">
      <c r="E673" s="32"/>
      <c r="F673" s="32"/>
      <c r="G673" s="32"/>
      <c r="H673" s="513" t="s">
        <v>1190</v>
      </c>
      <c r="I673" s="31" t="s">
        <v>2557</v>
      </c>
      <c r="J673" s="31" t="s">
        <v>3191</v>
      </c>
      <c r="K673" s="32"/>
      <c r="L673" s="32"/>
      <c r="M673" s="32"/>
      <c r="N673" s="31">
        <v>15249243</v>
      </c>
      <c r="O673" s="54" t="s">
        <v>3304</v>
      </c>
      <c r="P673" s="32"/>
      <c r="Q673" s="31" t="s">
        <v>1730</v>
      </c>
      <c r="R673" s="31" t="s">
        <v>1838</v>
      </c>
      <c r="S673" s="32"/>
      <c r="T673" s="32"/>
      <c r="U673" s="32"/>
      <c r="V673" s="32"/>
      <c r="W673" s="301" t="s">
        <v>29</v>
      </c>
      <c r="X673" s="32"/>
      <c r="Y673" s="32"/>
      <c r="Z673" s="32"/>
      <c r="AA673" s="32"/>
      <c r="AB673" s="32"/>
      <c r="AC673" s="76" t="s">
        <v>141</v>
      </c>
      <c r="AD673" s="32"/>
      <c r="AE673" s="32" t="s">
        <v>208</v>
      </c>
      <c r="AF673" s="110">
        <v>43958</v>
      </c>
      <c r="AG673" s="32"/>
      <c r="AH673" s="32"/>
      <c r="AI673" s="32"/>
      <c r="AJ673" s="32"/>
      <c r="AK673" s="32"/>
      <c r="AL673" s="32"/>
      <c r="AM673" s="384" t="s">
        <v>208</v>
      </c>
      <c r="AN673" s="142">
        <v>43963</v>
      </c>
      <c r="AO673" s="32" t="s">
        <v>63</v>
      </c>
      <c r="AP673" s="32" t="s">
        <v>56</v>
      </c>
      <c r="AQ673" s="32"/>
      <c r="AR673" s="32"/>
      <c r="AS673" s="32"/>
      <c r="AT673" s="32"/>
      <c r="AU673" s="32"/>
      <c r="AV673" s="32"/>
      <c r="AW673" s="32"/>
      <c r="AX673" s="32"/>
      <c r="AY673" s="32"/>
      <c r="AZ673" s="32">
        <f t="shared" si="15"/>
        <v>5</v>
      </c>
    </row>
    <row r="674" spans="5:52" ht="19.95" customHeight="1">
      <c r="E674" s="32"/>
      <c r="F674" s="32"/>
      <c r="G674" s="32"/>
      <c r="H674" s="513" t="s">
        <v>1191</v>
      </c>
      <c r="I674" s="31" t="s">
        <v>2558</v>
      </c>
      <c r="J674" s="31" t="s">
        <v>3192</v>
      </c>
      <c r="K674" s="32"/>
      <c r="L674" s="32"/>
      <c r="M674" s="32"/>
      <c r="N674" s="31">
        <v>15249244</v>
      </c>
      <c r="O674" s="54" t="s">
        <v>3304</v>
      </c>
      <c r="P674" s="32"/>
      <c r="Q674" s="31" t="s">
        <v>1731</v>
      </c>
      <c r="R674" s="31" t="s">
        <v>1838</v>
      </c>
      <c r="S674" s="32"/>
      <c r="T674" s="32"/>
      <c r="U674" s="32"/>
      <c r="V674" s="32"/>
      <c r="W674" s="301" t="s">
        <v>29</v>
      </c>
      <c r="X674" s="32"/>
      <c r="Y674" s="32"/>
      <c r="Z674" s="32"/>
      <c r="AA674" s="32"/>
      <c r="AB674" s="32"/>
      <c r="AC674" s="76" t="s">
        <v>141</v>
      </c>
      <c r="AD674" s="32"/>
      <c r="AE674" s="32" t="s">
        <v>208</v>
      </c>
      <c r="AF674" s="110">
        <v>43958</v>
      </c>
      <c r="AG674" s="32"/>
      <c r="AH674" s="32"/>
      <c r="AI674" s="32"/>
      <c r="AJ674" s="32"/>
      <c r="AK674" s="32"/>
      <c r="AL674" s="32"/>
      <c r="AM674" s="384" t="s">
        <v>208</v>
      </c>
      <c r="AN674" s="142">
        <v>43963</v>
      </c>
      <c r="AO674" s="32" t="s">
        <v>63</v>
      </c>
      <c r="AP674" s="32" t="s">
        <v>56</v>
      </c>
      <c r="AQ674" s="32"/>
      <c r="AR674" s="32"/>
      <c r="AS674" s="32"/>
      <c r="AT674" s="32"/>
      <c r="AU674" s="32"/>
      <c r="AV674" s="32"/>
      <c r="AW674" s="32"/>
      <c r="AX674" s="32"/>
      <c r="AY674" s="32"/>
      <c r="AZ674" s="32">
        <f t="shared" si="15"/>
        <v>5</v>
      </c>
    </row>
    <row r="675" spans="5:52" ht="19.95" customHeight="1">
      <c r="E675" s="32"/>
      <c r="F675" s="32"/>
      <c r="G675" s="32"/>
      <c r="H675" s="513" t="s">
        <v>1192</v>
      </c>
      <c r="I675" s="31" t="s">
        <v>2559</v>
      </c>
      <c r="J675" s="31" t="s">
        <v>3193</v>
      </c>
      <c r="K675" s="32"/>
      <c r="L675" s="32"/>
      <c r="M675" s="32"/>
      <c r="N675" s="31">
        <v>15249245</v>
      </c>
      <c r="O675" s="54" t="s">
        <v>3304</v>
      </c>
      <c r="P675" s="32"/>
      <c r="Q675" s="31" t="s">
        <v>1732</v>
      </c>
      <c r="R675" s="31" t="s">
        <v>1838</v>
      </c>
      <c r="S675" s="32"/>
      <c r="T675" s="32"/>
      <c r="U675" s="32"/>
      <c r="V675" s="32"/>
      <c r="W675" s="301" t="s">
        <v>29</v>
      </c>
      <c r="X675" s="32"/>
      <c r="Y675" s="32"/>
      <c r="Z675" s="32"/>
      <c r="AA675" s="32"/>
      <c r="AB675" s="32"/>
      <c r="AC675" s="76" t="s">
        <v>141</v>
      </c>
      <c r="AD675" s="32"/>
      <c r="AE675" s="32" t="s">
        <v>208</v>
      </c>
      <c r="AF675" s="110">
        <v>43958</v>
      </c>
      <c r="AG675" s="32"/>
      <c r="AH675" s="32"/>
      <c r="AI675" s="32"/>
      <c r="AJ675" s="32"/>
      <c r="AK675" s="32"/>
      <c r="AL675" s="32"/>
      <c r="AM675" s="384" t="s">
        <v>208</v>
      </c>
      <c r="AN675" s="142">
        <v>43963</v>
      </c>
      <c r="AO675" s="32" t="s">
        <v>63</v>
      </c>
      <c r="AP675" s="32" t="s">
        <v>56</v>
      </c>
      <c r="AQ675" s="32"/>
      <c r="AR675" s="32"/>
      <c r="AS675" s="32"/>
      <c r="AT675" s="32"/>
      <c r="AU675" s="32"/>
      <c r="AV675" s="32"/>
      <c r="AW675" s="32"/>
      <c r="AX675" s="32"/>
      <c r="AY675" s="32"/>
      <c r="AZ675" s="32">
        <f t="shared" si="15"/>
        <v>5</v>
      </c>
    </row>
    <row r="676" spans="5:52" ht="19.95" customHeight="1">
      <c r="E676" s="32"/>
      <c r="F676" s="32"/>
      <c r="G676" s="32"/>
      <c r="H676" s="513" t="s">
        <v>1193</v>
      </c>
      <c r="I676" s="31" t="s">
        <v>2560</v>
      </c>
      <c r="J676" s="31" t="s">
        <v>3194</v>
      </c>
      <c r="K676" s="32"/>
      <c r="L676" s="32"/>
      <c r="M676" s="32"/>
      <c r="N676" s="31">
        <v>15249246</v>
      </c>
      <c r="O676" s="54" t="s">
        <v>3304</v>
      </c>
      <c r="P676" s="32"/>
      <c r="Q676" s="31" t="s">
        <v>1733</v>
      </c>
      <c r="R676" s="31" t="s">
        <v>1838</v>
      </c>
      <c r="S676" s="32"/>
      <c r="T676" s="32"/>
      <c r="U676" s="32"/>
      <c r="V676" s="32"/>
      <c r="W676" s="301" t="s">
        <v>29</v>
      </c>
      <c r="X676" s="32"/>
      <c r="Y676" s="32"/>
      <c r="Z676" s="32"/>
      <c r="AA676" s="32"/>
      <c r="AB676" s="32"/>
      <c r="AC676" s="76" t="s">
        <v>141</v>
      </c>
      <c r="AD676" s="32"/>
      <c r="AE676" s="32" t="s">
        <v>208</v>
      </c>
      <c r="AF676" s="110">
        <v>43958</v>
      </c>
      <c r="AG676" s="32"/>
      <c r="AH676" s="32"/>
      <c r="AI676" s="32"/>
      <c r="AJ676" s="32"/>
      <c r="AK676" s="32"/>
      <c r="AL676" s="32"/>
      <c r="AM676" s="384" t="s">
        <v>208</v>
      </c>
      <c r="AN676" s="142">
        <v>43963</v>
      </c>
      <c r="AO676" s="32" t="s">
        <v>63</v>
      </c>
      <c r="AP676" s="32" t="s">
        <v>56</v>
      </c>
      <c r="AQ676" s="32"/>
      <c r="AR676" s="32"/>
      <c r="AS676" s="32"/>
      <c r="AT676" s="32"/>
      <c r="AU676" s="32"/>
      <c r="AV676" s="32"/>
      <c r="AW676" s="32"/>
      <c r="AX676" s="32"/>
      <c r="AY676" s="32"/>
      <c r="AZ676" s="32">
        <f t="shared" si="15"/>
        <v>5</v>
      </c>
    </row>
    <row r="677" spans="5:52" ht="19.95" customHeight="1">
      <c r="E677" s="32"/>
      <c r="F677" s="32"/>
      <c r="G677" s="32"/>
      <c r="H677" s="513" t="s">
        <v>1194</v>
      </c>
      <c r="I677" s="54" t="s">
        <v>2561</v>
      </c>
      <c r="J677" s="54" t="s">
        <v>3195</v>
      </c>
      <c r="K677" s="32"/>
      <c r="L677" s="32"/>
      <c r="M677" s="32"/>
      <c r="N677" s="54">
        <v>15249247</v>
      </c>
      <c r="O677" s="54" t="s">
        <v>3304</v>
      </c>
      <c r="P677" s="32"/>
      <c r="Q677" s="54" t="s">
        <v>1734</v>
      </c>
      <c r="R677" s="54" t="s">
        <v>1838</v>
      </c>
      <c r="S677" s="32"/>
      <c r="T677" s="32"/>
      <c r="U677" s="32"/>
      <c r="V677" s="32"/>
      <c r="W677" s="301" t="s">
        <v>29</v>
      </c>
      <c r="X677" s="32"/>
      <c r="Y677" s="32"/>
      <c r="Z677" s="32"/>
      <c r="AA677" s="32"/>
      <c r="AB677" s="32"/>
      <c r="AC677" s="76" t="s">
        <v>141</v>
      </c>
      <c r="AD677" s="32"/>
      <c r="AE677" s="53" t="s">
        <v>208</v>
      </c>
      <c r="AF677" s="142">
        <v>43958</v>
      </c>
      <c r="AG677" s="32"/>
      <c r="AH677" s="32"/>
      <c r="AI677" s="32"/>
      <c r="AJ677" s="32"/>
      <c r="AK677" s="32"/>
      <c r="AL677" s="32"/>
      <c r="AM677" s="384" t="s">
        <v>208</v>
      </c>
      <c r="AN677" s="142">
        <v>43963</v>
      </c>
      <c r="AO677" s="53" t="s">
        <v>63</v>
      </c>
      <c r="AP677" s="32" t="s">
        <v>56</v>
      </c>
      <c r="AQ677" s="53"/>
      <c r="AR677" s="53"/>
      <c r="AS677" s="53"/>
      <c r="AT677" s="53"/>
      <c r="AU677" s="53"/>
      <c r="AV677" s="53"/>
      <c r="AW677" s="32"/>
      <c r="AX677" s="32"/>
      <c r="AY677" s="32"/>
      <c r="AZ677" s="32">
        <f t="shared" si="15"/>
        <v>5</v>
      </c>
    </row>
    <row r="678" spans="5:52" ht="19.95" customHeight="1">
      <c r="E678" s="32"/>
      <c r="F678" s="32"/>
      <c r="G678" s="32"/>
      <c r="H678" s="513" t="s">
        <v>1195</v>
      </c>
      <c r="I678" s="54" t="s">
        <v>2562</v>
      </c>
      <c r="J678" s="54" t="s">
        <v>3195</v>
      </c>
      <c r="K678" s="32"/>
      <c r="L678" s="32"/>
      <c r="M678" s="32"/>
      <c r="N678" s="54">
        <v>15249247</v>
      </c>
      <c r="O678" s="54" t="s">
        <v>3304</v>
      </c>
      <c r="P678" s="32"/>
      <c r="Q678" s="54" t="s">
        <v>1734</v>
      </c>
      <c r="R678" s="54" t="s">
        <v>1838</v>
      </c>
      <c r="S678" s="32"/>
      <c r="T678" s="32"/>
      <c r="U678" s="32"/>
      <c r="V678" s="32"/>
      <c r="W678" s="301" t="s">
        <v>29</v>
      </c>
      <c r="X678" s="32"/>
      <c r="Y678" s="32"/>
      <c r="Z678" s="32"/>
      <c r="AA678" s="32"/>
      <c r="AB678" s="32"/>
      <c r="AC678" s="76" t="s">
        <v>141</v>
      </c>
      <c r="AD678" s="32"/>
      <c r="AE678" s="53" t="s">
        <v>208</v>
      </c>
      <c r="AF678" s="142">
        <v>43958</v>
      </c>
      <c r="AG678" s="32"/>
      <c r="AH678" s="32"/>
      <c r="AI678" s="32"/>
      <c r="AJ678" s="32"/>
      <c r="AK678" s="32"/>
      <c r="AL678" s="32"/>
      <c r="AM678" s="384" t="s">
        <v>208</v>
      </c>
      <c r="AN678" s="142">
        <v>43963</v>
      </c>
      <c r="AO678" s="53" t="s">
        <v>63</v>
      </c>
      <c r="AP678" s="32" t="s">
        <v>56</v>
      </c>
      <c r="AQ678" s="53"/>
      <c r="AR678" s="53"/>
      <c r="AS678" s="53"/>
      <c r="AT678" s="53"/>
      <c r="AU678" s="53"/>
      <c r="AV678" s="53"/>
      <c r="AW678" s="32"/>
      <c r="AX678" s="32"/>
      <c r="AY678" s="32"/>
      <c r="AZ678" s="32">
        <f t="shared" si="15"/>
        <v>5</v>
      </c>
    </row>
    <row r="679" spans="5:52" ht="19.95" customHeight="1">
      <c r="E679" s="32"/>
      <c r="F679" s="32"/>
      <c r="G679" s="32"/>
      <c r="H679" s="513" t="s">
        <v>1196</v>
      </c>
      <c r="I679" s="54" t="s">
        <v>2563</v>
      </c>
      <c r="J679" s="54" t="s">
        <v>3196</v>
      </c>
      <c r="K679" s="32"/>
      <c r="L679" s="32"/>
      <c r="M679" s="32"/>
      <c r="N679" s="54">
        <v>15249248</v>
      </c>
      <c r="O679" s="54" t="s">
        <v>3304</v>
      </c>
      <c r="P679" s="32"/>
      <c r="Q679" s="54" t="s">
        <v>1735</v>
      </c>
      <c r="R679" s="54" t="s">
        <v>1838</v>
      </c>
      <c r="S679" s="32"/>
      <c r="T679" s="32"/>
      <c r="U679" s="32"/>
      <c r="V679" s="32"/>
      <c r="W679" s="301" t="s">
        <v>29</v>
      </c>
      <c r="X679" s="32"/>
      <c r="Y679" s="32"/>
      <c r="Z679" s="32"/>
      <c r="AA679" s="32"/>
      <c r="AB679" s="32"/>
      <c r="AC679" s="76" t="s">
        <v>141</v>
      </c>
      <c r="AD679" s="32"/>
      <c r="AE679" s="53" t="s">
        <v>208</v>
      </c>
      <c r="AF679" s="142">
        <v>43958</v>
      </c>
      <c r="AG679" s="32"/>
      <c r="AH679" s="32"/>
      <c r="AI679" s="32"/>
      <c r="AJ679" s="32"/>
      <c r="AK679" s="32"/>
      <c r="AL679" s="32"/>
      <c r="AM679" s="384" t="s">
        <v>208</v>
      </c>
      <c r="AN679" s="142">
        <v>43963</v>
      </c>
      <c r="AO679" s="53" t="s">
        <v>63</v>
      </c>
      <c r="AP679" s="32" t="s">
        <v>56</v>
      </c>
      <c r="AQ679" s="53"/>
      <c r="AR679" s="53"/>
      <c r="AS679" s="53"/>
      <c r="AT679" s="53"/>
      <c r="AU679" s="53"/>
      <c r="AV679" s="53"/>
      <c r="AW679" s="32"/>
      <c r="AX679" s="32"/>
      <c r="AY679" s="32"/>
      <c r="AZ679" s="32">
        <f t="shared" si="15"/>
        <v>5</v>
      </c>
    </row>
    <row r="680" spans="5:52" ht="19.95" customHeight="1">
      <c r="E680" s="32"/>
      <c r="F680" s="32"/>
      <c r="G680" s="32"/>
      <c r="H680" s="513" t="s">
        <v>1197</v>
      </c>
      <c r="I680" s="54" t="s">
        <v>2564</v>
      </c>
      <c r="J680" s="54" t="s">
        <v>3196</v>
      </c>
      <c r="K680" s="32"/>
      <c r="L680" s="32"/>
      <c r="M680" s="32"/>
      <c r="N680" s="54">
        <v>15249248</v>
      </c>
      <c r="O680" s="54" t="s">
        <v>3304</v>
      </c>
      <c r="P680" s="32"/>
      <c r="Q680" s="54" t="s">
        <v>1735</v>
      </c>
      <c r="R680" s="54" t="s">
        <v>1838</v>
      </c>
      <c r="S680" s="32"/>
      <c r="T680" s="32"/>
      <c r="U680" s="32"/>
      <c r="V680" s="32"/>
      <c r="W680" s="301" t="s">
        <v>29</v>
      </c>
      <c r="X680" s="32"/>
      <c r="Y680" s="32"/>
      <c r="Z680" s="32"/>
      <c r="AA680" s="32"/>
      <c r="AB680" s="32"/>
      <c r="AC680" s="76" t="s">
        <v>141</v>
      </c>
      <c r="AD680" s="32"/>
      <c r="AE680" s="53" t="s">
        <v>208</v>
      </c>
      <c r="AF680" s="142">
        <v>43958</v>
      </c>
      <c r="AG680" s="32"/>
      <c r="AH680" s="32"/>
      <c r="AI680" s="32"/>
      <c r="AJ680" s="32"/>
      <c r="AK680" s="32"/>
      <c r="AL680" s="32"/>
      <c r="AM680" s="384" t="s">
        <v>208</v>
      </c>
      <c r="AN680" s="142">
        <v>43963</v>
      </c>
      <c r="AO680" s="53" t="s">
        <v>63</v>
      </c>
      <c r="AP680" s="32" t="s">
        <v>56</v>
      </c>
      <c r="AQ680" s="53"/>
      <c r="AR680" s="53"/>
      <c r="AS680" s="53"/>
      <c r="AT680" s="53"/>
      <c r="AU680" s="53"/>
      <c r="AV680" s="53"/>
      <c r="AW680" s="32"/>
      <c r="AX680" s="32"/>
      <c r="AY680" s="32"/>
      <c r="AZ680" s="32">
        <f t="shared" si="15"/>
        <v>5</v>
      </c>
    </row>
    <row r="681" spans="5:52" ht="19.95" customHeight="1">
      <c r="E681" s="32"/>
      <c r="F681" s="32"/>
      <c r="G681" s="32"/>
      <c r="H681" s="513" t="s">
        <v>1198</v>
      </c>
      <c r="I681" s="54" t="s">
        <v>2565</v>
      </c>
      <c r="J681" s="54" t="s">
        <v>3197</v>
      </c>
      <c r="K681" s="32"/>
      <c r="L681" s="32"/>
      <c r="M681" s="32"/>
      <c r="N681" s="54">
        <v>15249250</v>
      </c>
      <c r="O681" s="54" t="s">
        <v>3304</v>
      </c>
      <c r="P681" s="32"/>
      <c r="Q681" s="54" t="s">
        <v>1736</v>
      </c>
      <c r="R681" s="54" t="s">
        <v>1838</v>
      </c>
      <c r="S681" s="32"/>
      <c r="T681" s="32"/>
      <c r="U681" s="32"/>
      <c r="V681" s="32"/>
      <c r="W681" s="301" t="s">
        <v>29</v>
      </c>
      <c r="X681" s="32"/>
      <c r="Y681" s="32"/>
      <c r="Z681" s="32"/>
      <c r="AA681" s="32"/>
      <c r="AB681" s="32"/>
      <c r="AC681" s="76" t="s">
        <v>141</v>
      </c>
      <c r="AD681" s="32"/>
      <c r="AE681" s="53" t="s">
        <v>208</v>
      </c>
      <c r="AF681" s="142">
        <v>43958</v>
      </c>
      <c r="AG681" s="32"/>
      <c r="AH681" s="32"/>
      <c r="AI681" s="32"/>
      <c r="AJ681" s="32"/>
      <c r="AK681" s="32"/>
      <c r="AL681" s="32"/>
      <c r="AM681" s="384" t="s">
        <v>208</v>
      </c>
      <c r="AN681" s="142">
        <v>43963</v>
      </c>
      <c r="AO681" s="53" t="s">
        <v>63</v>
      </c>
      <c r="AP681" s="32" t="s">
        <v>56</v>
      </c>
      <c r="AQ681" s="53"/>
      <c r="AR681" s="53"/>
      <c r="AS681" s="53"/>
      <c r="AT681" s="53"/>
      <c r="AU681" s="53"/>
      <c r="AV681" s="53"/>
      <c r="AW681" s="32"/>
      <c r="AX681" s="32"/>
      <c r="AY681" s="32"/>
      <c r="AZ681" s="32">
        <f t="shared" si="15"/>
        <v>5</v>
      </c>
    </row>
    <row r="682" spans="5:52" ht="19.95" customHeight="1">
      <c r="E682" s="32"/>
      <c r="F682" s="32"/>
      <c r="G682" s="32"/>
      <c r="H682" s="513" t="s">
        <v>1199</v>
      </c>
      <c r="I682" s="54" t="s">
        <v>2566</v>
      </c>
      <c r="J682" s="54" t="s">
        <v>3198</v>
      </c>
      <c r="K682" s="32"/>
      <c r="L682" s="32"/>
      <c r="M682" s="32"/>
      <c r="N682" s="54">
        <v>15249251</v>
      </c>
      <c r="O682" s="54" t="s">
        <v>3304</v>
      </c>
      <c r="P682" s="32"/>
      <c r="Q682" s="54" t="s">
        <v>1737</v>
      </c>
      <c r="R682" s="54" t="s">
        <v>1838</v>
      </c>
      <c r="S682" s="32"/>
      <c r="T682" s="32"/>
      <c r="U682" s="32"/>
      <c r="V682" s="32"/>
      <c r="W682" s="301" t="s">
        <v>29</v>
      </c>
      <c r="X682" s="32"/>
      <c r="Y682" s="32"/>
      <c r="Z682" s="32"/>
      <c r="AA682" s="32"/>
      <c r="AB682" s="32"/>
      <c r="AC682" s="76" t="s">
        <v>141</v>
      </c>
      <c r="AD682" s="32"/>
      <c r="AE682" s="53" t="s">
        <v>208</v>
      </c>
      <c r="AF682" s="142">
        <v>43958</v>
      </c>
      <c r="AG682" s="32"/>
      <c r="AH682" s="32"/>
      <c r="AI682" s="32"/>
      <c r="AJ682" s="32"/>
      <c r="AK682" s="32"/>
      <c r="AL682" s="32"/>
      <c r="AM682" s="384" t="s">
        <v>208</v>
      </c>
      <c r="AN682" s="142">
        <v>43963</v>
      </c>
      <c r="AO682" s="53" t="s">
        <v>63</v>
      </c>
      <c r="AP682" s="32" t="s">
        <v>56</v>
      </c>
      <c r="AQ682" s="53"/>
      <c r="AR682" s="53"/>
      <c r="AS682" s="53"/>
      <c r="AT682" s="53"/>
      <c r="AU682" s="53"/>
      <c r="AV682" s="53"/>
      <c r="AW682" s="32"/>
      <c r="AX682" s="32"/>
      <c r="AY682" s="32"/>
      <c r="AZ682" s="32">
        <f t="shared" si="15"/>
        <v>5</v>
      </c>
    </row>
    <row r="683" spans="5:52" ht="19.95" customHeight="1">
      <c r="E683" s="32"/>
      <c r="F683" s="32"/>
      <c r="G683" s="32"/>
      <c r="H683" s="513" t="s">
        <v>1200</v>
      </c>
      <c r="I683" s="54" t="s">
        <v>2567</v>
      </c>
      <c r="J683" s="54" t="s">
        <v>3199</v>
      </c>
      <c r="K683" s="32"/>
      <c r="L683" s="32"/>
      <c r="M683" s="32"/>
      <c r="N683" s="54">
        <v>15249252</v>
      </c>
      <c r="O683" s="54" t="s">
        <v>3304</v>
      </c>
      <c r="P683" s="32"/>
      <c r="Q683" s="54" t="s">
        <v>1738</v>
      </c>
      <c r="R683" s="54" t="s">
        <v>1838</v>
      </c>
      <c r="S683" s="32"/>
      <c r="T683" s="32"/>
      <c r="U683" s="32"/>
      <c r="V683" s="32"/>
      <c r="W683" s="301" t="s">
        <v>29</v>
      </c>
      <c r="X683" s="32"/>
      <c r="Y683" s="32"/>
      <c r="Z683" s="32"/>
      <c r="AA683" s="32"/>
      <c r="AB683" s="32"/>
      <c r="AC683" s="76" t="s">
        <v>141</v>
      </c>
      <c r="AD683" s="32"/>
      <c r="AE683" s="53" t="s">
        <v>208</v>
      </c>
      <c r="AF683" s="142">
        <v>43958</v>
      </c>
      <c r="AG683" s="32"/>
      <c r="AH683" s="32"/>
      <c r="AI683" s="32"/>
      <c r="AJ683" s="32"/>
      <c r="AK683" s="32"/>
      <c r="AL683" s="32"/>
      <c r="AM683" s="384" t="s">
        <v>208</v>
      </c>
      <c r="AN683" s="142">
        <v>43963</v>
      </c>
      <c r="AO683" s="53" t="s">
        <v>63</v>
      </c>
      <c r="AP683" s="32" t="s">
        <v>56</v>
      </c>
      <c r="AQ683" s="53"/>
      <c r="AR683" s="53"/>
      <c r="AS683" s="53"/>
      <c r="AT683" s="53"/>
      <c r="AU683" s="53"/>
      <c r="AV683" s="53"/>
      <c r="AW683" s="32"/>
      <c r="AX683" s="32"/>
      <c r="AY683" s="32"/>
      <c r="AZ683" s="32">
        <f t="shared" si="15"/>
        <v>5</v>
      </c>
    </row>
    <row r="684" spans="5:52" ht="19.95" customHeight="1">
      <c r="E684" s="32"/>
      <c r="F684" s="32"/>
      <c r="G684" s="32"/>
      <c r="H684" s="513" t="s">
        <v>1201</v>
      </c>
      <c r="I684" s="54" t="s">
        <v>2568</v>
      </c>
      <c r="J684" s="54" t="s">
        <v>3200</v>
      </c>
      <c r="K684" s="32"/>
      <c r="L684" s="32"/>
      <c r="M684" s="32"/>
      <c r="N684" s="54">
        <v>15249253</v>
      </c>
      <c r="O684" s="54" t="s">
        <v>3304</v>
      </c>
      <c r="P684" s="32"/>
      <c r="Q684" s="54" t="s">
        <v>1739</v>
      </c>
      <c r="R684" s="54" t="s">
        <v>1838</v>
      </c>
      <c r="S684" s="32"/>
      <c r="T684" s="32"/>
      <c r="U684" s="32"/>
      <c r="V684" s="32"/>
      <c r="W684" s="301" t="s">
        <v>29</v>
      </c>
      <c r="X684" s="32"/>
      <c r="Y684" s="32"/>
      <c r="Z684" s="32"/>
      <c r="AA684" s="32"/>
      <c r="AB684" s="32"/>
      <c r="AC684" s="76" t="s">
        <v>141</v>
      </c>
      <c r="AD684" s="32"/>
      <c r="AE684" s="53" t="s">
        <v>208</v>
      </c>
      <c r="AF684" s="142">
        <v>43958</v>
      </c>
      <c r="AG684" s="32"/>
      <c r="AH684" s="32"/>
      <c r="AI684" s="32"/>
      <c r="AJ684" s="32"/>
      <c r="AK684" s="32"/>
      <c r="AL684" s="32"/>
      <c r="AM684" s="384" t="s">
        <v>208</v>
      </c>
      <c r="AN684" s="142">
        <v>43963</v>
      </c>
      <c r="AO684" s="53" t="s">
        <v>63</v>
      </c>
      <c r="AP684" s="32" t="s">
        <v>56</v>
      </c>
      <c r="AQ684" s="53"/>
      <c r="AR684" s="53"/>
      <c r="AS684" s="53"/>
      <c r="AT684" s="53"/>
      <c r="AU684" s="53"/>
      <c r="AV684" s="53"/>
      <c r="AW684" s="32"/>
      <c r="AX684" s="32"/>
      <c r="AY684" s="32"/>
      <c r="AZ684" s="32">
        <f t="shared" si="15"/>
        <v>5</v>
      </c>
    </row>
    <row r="685" spans="5:52" ht="19.95" customHeight="1">
      <c r="E685" s="32"/>
      <c r="F685" s="32"/>
      <c r="G685" s="32"/>
      <c r="H685" s="513" t="s">
        <v>1202</v>
      </c>
      <c r="I685" s="54" t="s">
        <v>2569</v>
      </c>
      <c r="J685" s="54" t="s">
        <v>3201</v>
      </c>
      <c r="K685" s="32"/>
      <c r="L685" s="32"/>
      <c r="M685" s="32"/>
      <c r="N685" s="54">
        <v>15249254</v>
      </c>
      <c r="O685" s="54" t="s">
        <v>3304</v>
      </c>
      <c r="P685" s="32"/>
      <c r="Q685" s="54" t="s">
        <v>1740</v>
      </c>
      <c r="R685" s="54" t="s">
        <v>1838</v>
      </c>
      <c r="S685" s="32"/>
      <c r="T685" s="32"/>
      <c r="U685" s="32"/>
      <c r="V685" s="32"/>
      <c r="W685" s="301" t="s">
        <v>29</v>
      </c>
      <c r="X685" s="32"/>
      <c r="Y685" s="32"/>
      <c r="Z685" s="32"/>
      <c r="AA685" s="32"/>
      <c r="AB685" s="32"/>
      <c r="AC685" s="76" t="s">
        <v>141</v>
      </c>
      <c r="AD685" s="32"/>
      <c r="AE685" s="53" t="s">
        <v>208</v>
      </c>
      <c r="AF685" s="142">
        <v>43958</v>
      </c>
      <c r="AG685" s="32"/>
      <c r="AH685" s="32"/>
      <c r="AI685" s="32"/>
      <c r="AJ685" s="32"/>
      <c r="AK685" s="32"/>
      <c r="AL685" s="32"/>
      <c r="AM685" s="384" t="s">
        <v>208</v>
      </c>
      <c r="AN685" s="142">
        <v>43963</v>
      </c>
      <c r="AO685" s="53" t="s">
        <v>63</v>
      </c>
      <c r="AP685" s="32" t="s">
        <v>56</v>
      </c>
      <c r="AQ685" s="53"/>
      <c r="AR685" s="53"/>
      <c r="AS685" s="53"/>
      <c r="AT685" s="53"/>
      <c r="AU685" s="53"/>
      <c r="AV685" s="53"/>
      <c r="AW685" s="32"/>
      <c r="AX685" s="32"/>
      <c r="AY685" s="32"/>
      <c r="AZ685" s="32">
        <f t="shared" si="15"/>
        <v>5</v>
      </c>
    </row>
    <row r="686" spans="5:52" ht="19.95" customHeight="1">
      <c r="E686" s="32"/>
      <c r="F686" s="32"/>
      <c r="G686" s="32"/>
      <c r="H686" s="513" t="s">
        <v>1203</v>
      </c>
      <c r="I686" s="54" t="s">
        <v>2570</v>
      </c>
      <c r="J686" s="54" t="s">
        <v>3202</v>
      </c>
      <c r="K686" s="32"/>
      <c r="L686" s="32"/>
      <c r="M686" s="32"/>
      <c r="N686" s="54">
        <v>15249255</v>
      </c>
      <c r="O686" s="54" t="s">
        <v>3304</v>
      </c>
      <c r="P686" s="32"/>
      <c r="Q686" s="54" t="s">
        <v>1741</v>
      </c>
      <c r="R686" s="54" t="s">
        <v>1838</v>
      </c>
      <c r="S686" s="32"/>
      <c r="T686" s="32"/>
      <c r="U686" s="32"/>
      <c r="V686" s="32"/>
      <c r="W686" s="301" t="s">
        <v>29</v>
      </c>
      <c r="X686" s="32"/>
      <c r="Y686" s="32"/>
      <c r="Z686" s="32"/>
      <c r="AA686" s="32"/>
      <c r="AB686" s="32"/>
      <c r="AC686" s="76" t="s">
        <v>141</v>
      </c>
      <c r="AD686" s="32"/>
      <c r="AE686" s="53" t="s">
        <v>208</v>
      </c>
      <c r="AF686" s="142">
        <v>43958</v>
      </c>
      <c r="AG686" s="32"/>
      <c r="AH686" s="32"/>
      <c r="AI686" s="32"/>
      <c r="AJ686" s="32"/>
      <c r="AK686" s="32"/>
      <c r="AL686" s="32"/>
      <c r="AM686" s="384" t="s">
        <v>208</v>
      </c>
      <c r="AN686" s="142">
        <v>43963</v>
      </c>
      <c r="AO686" s="53" t="s">
        <v>63</v>
      </c>
      <c r="AP686" s="32" t="s">
        <v>56</v>
      </c>
      <c r="AQ686" s="53"/>
      <c r="AR686" s="53"/>
      <c r="AS686" s="53"/>
      <c r="AT686" s="53"/>
      <c r="AU686" s="53"/>
      <c r="AV686" s="53"/>
      <c r="AW686" s="32"/>
      <c r="AX686" s="32"/>
      <c r="AY686" s="32"/>
      <c r="AZ686" s="32">
        <f t="shared" si="15"/>
        <v>5</v>
      </c>
    </row>
    <row r="687" spans="5:52" ht="19.95" customHeight="1">
      <c r="E687" s="32"/>
      <c r="F687" s="32"/>
      <c r="G687" s="32"/>
      <c r="H687" s="513" t="s">
        <v>1204</v>
      </c>
      <c r="I687" s="54" t="s">
        <v>2571</v>
      </c>
      <c r="J687" s="54" t="s">
        <v>3203</v>
      </c>
      <c r="K687" s="32"/>
      <c r="L687" s="32"/>
      <c r="M687" s="32"/>
      <c r="N687" s="54">
        <v>15249256</v>
      </c>
      <c r="O687" s="54" t="s">
        <v>3304</v>
      </c>
      <c r="P687" s="32"/>
      <c r="Q687" s="54" t="s">
        <v>1742</v>
      </c>
      <c r="R687" s="54" t="s">
        <v>1838</v>
      </c>
      <c r="S687" s="32"/>
      <c r="T687" s="32"/>
      <c r="U687" s="32"/>
      <c r="V687" s="32"/>
      <c r="W687" s="301" t="s">
        <v>29</v>
      </c>
      <c r="X687" s="32"/>
      <c r="Y687" s="32"/>
      <c r="Z687" s="32"/>
      <c r="AA687" s="32"/>
      <c r="AB687" s="32"/>
      <c r="AC687" s="76" t="s">
        <v>141</v>
      </c>
      <c r="AD687" s="32"/>
      <c r="AE687" s="53" t="s">
        <v>208</v>
      </c>
      <c r="AF687" s="142">
        <v>43958</v>
      </c>
      <c r="AG687" s="32"/>
      <c r="AH687" s="32"/>
      <c r="AI687" s="32"/>
      <c r="AJ687" s="32"/>
      <c r="AK687" s="32"/>
      <c r="AL687" s="32"/>
      <c r="AM687" s="384" t="s">
        <v>208</v>
      </c>
      <c r="AN687" s="142">
        <v>43963</v>
      </c>
      <c r="AO687" s="53" t="s">
        <v>63</v>
      </c>
      <c r="AP687" s="32" t="s">
        <v>56</v>
      </c>
      <c r="AQ687" s="53"/>
      <c r="AR687" s="53"/>
      <c r="AS687" s="53"/>
      <c r="AT687" s="53"/>
      <c r="AU687" s="53"/>
      <c r="AV687" s="53"/>
      <c r="AW687" s="32"/>
      <c r="AX687" s="32"/>
      <c r="AY687" s="32"/>
      <c r="AZ687" s="32">
        <f t="shared" si="15"/>
        <v>5</v>
      </c>
    </row>
    <row r="688" spans="5:52" ht="19.95" customHeight="1">
      <c r="E688" s="32"/>
      <c r="F688" s="32"/>
      <c r="G688" s="32"/>
      <c r="H688" s="513" t="s">
        <v>1205</v>
      </c>
      <c r="I688" s="54" t="s">
        <v>2572</v>
      </c>
      <c r="J688" s="54" t="s">
        <v>3204</v>
      </c>
      <c r="K688" s="32"/>
      <c r="L688" s="32"/>
      <c r="M688" s="32"/>
      <c r="N688" s="54">
        <v>15249257</v>
      </c>
      <c r="O688" s="54" t="s">
        <v>3304</v>
      </c>
      <c r="P688" s="32"/>
      <c r="Q688" s="54" t="s">
        <v>1743</v>
      </c>
      <c r="R688" s="54" t="s">
        <v>1838</v>
      </c>
      <c r="S688" s="32"/>
      <c r="T688" s="32"/>
      <c r="U688" s="32"/>
      <c r="V688" s="32"/>
      <c r="W688" s="301" t="s">
        <v>29</v>
      </c>
      <c r="X688" s="32"/>
      <c r="Y688" s="32"/>
      <c r="Z688" s="32"/>
      <c r="AA688" s="32"/>
      <c r="AB688" s="32"/>
      <c r="AC688" s="76" t="s">
        <v>141</v>
      </c>
      <c r="AD688" s="32"/>
      <c r="AE688" s="53" t="s">
        <v>208</v>
      </c>
      <c r="AF688" s="142">
        <v>43958</v>
      </c>
      <c r="AG688" s="32"/>
      <c r="AH688" s="32"/>
      <c r="AI688" s="32"/>
      <c r="AJ688" s="32"/>
      <c r="AK688" s="32"/>
      <c r="AL688" s="32"/>
      <c r="AM688" s="384" t="s">
        <v>208</v>
      </c>
      <c r="AN688" s="142">
        <v>43963</v>
      </c>
      <c r="AO688" s="53" t="s">
        <v>63</v>
      </c>
      <c r="AP688" s="32" t="s">
        <v>56</v>
      </c>
      <c r="AQ688" s="53"/>
      <c r="AR688" s="53"/>
      <c r="AS688" s="53"/>
      <c r="AT688" s="53"/>
      <c r="AU688" s="53"/>
      <c r="AV688" s="53"/>
      <c r="AW688" s="32"/>
      <c r="AX688" s="32"/>
      <c r="AY688" s="32"/>
      <c r="AZ688" s="32">
        <f t="shared" si="15"/>
        <v>5</v>
      </c>
    </row>
    <row r="689" spans="5:52" ht="19.95" customHeight="1">
      <c r="E689" s="32"/>
      <c r="F689" s="32"/>
      <c r="G689" s="32"/>
      <c r="H689" s="513" t="s">
        <v>1206</v>
      </c>
      <c r="I689" s="54" t="s">
        <v>2573</v>
      </c>
      <c r="J689" s="54" t="s">
        <v>3205</v>
      </c>
      <c r="K689" s="32"/>
      <c r="L689" s="32"/>
      <c r="M689" s="32"/>
      <c r="N689" s="54">
        <v>15249260</v>
      </c>
      <c r="O689" s="54" t="s">
        <v>3304</v>
      </c>
      <c r="P689" s="32"/>
      <c r="Q689" s="54" t="s">
        <v>1744</v>
      </c>
      <c r="R689" s="54" t="s">
        <v>1838</v>
      </c>
      <c r="S689" s="32"/>
      <c r="T689" s="32"/>
      <c r="U689" s="32"/>
      <c r="V689" s="32"/>
      <c r="W689" s="301" t="s">
        <v>29</v>
      </c>
      <c r="X689" s="32"/>
      <c r="Y689" s="32"/>
      <c r="Z689" s="32"/>
      <c r="AA689" s="32"/>
      <c r="AB689" s="32"/>
      <c r="AC689" s="76" t="s">
        <v>141</v>
      </c>
      <c r="AD689" s="32"/>
      <c r="AE689" s="53" t="s">
        <v>208</v>
      </c>
      <c r="AF689" s="142">
        <v>43958</v>
      </c>
      <c r="AG689" s="32"/>
      <c r="AH689" s="32"/>
      <c r="AI689" s="32"/>
      <c r="AJ689" s="32"/>
      <c r="AK689" s="32"/>
      <c r="AL689" s="32"/>
      <c r="AM689" s="384" t="s">
        <v>208</v>
      </c>
      <c r="AN689" s="142">
        <v>43963</v>
      </c>
      <c r="AO689" s="53" t="s">
        <v>63</v>
      </c>
      <c r="AP689" s="32" t="s">
        <v>56</v>
      </c>
      <c r="AQ689" s="53"/>
      <c r="AR689" s="53"/>
      <c r="AS689" s="53"/>
      <c r="AT689" s="53"/>
      <c r="AU689" s="53"/>
      <c r="AV689" s="53"/>
      <c r="AW689" s="32"/>
      <c r="AX689" s="32"/>
      <c r="AY689" s="32"/>
      <c r="AZ689" s="32">
        <f t="shared" si="15"/>
        <v>5</v>
      </c>
    </row>
    <row r="690" spans="5:52" ht="19.95" customHeight="1">
      <c r="E690" s="32"/>
      <c r="F690" s="32"/>
      <c r="G690" s="32"/>
      <c r="H690" s="513" t="s">
        <v>1207</v>
      </c>
      <c r="I690" s="54" t="s">
        <v>2574</v>
      </c>
      <c r="J690" s="54" t="s">
        <v>3206</v>
      </c>
      <c r="K690" s="32"/>
      <c r="L690" s="32"/>
      <c r="M690" s="32"/>
      <c r="N690" s="54">
        <v>15249261</v>
      </c>
      <c r="O690" s="54" t="s">
        <v>3304</v>
      </c>
      <c r="P690" s="32"/>
      <c r="Q690" s="54" t="s">
        <v>1745</v>
      </c>
      <c r="R690" s="54" t="s">
        <v>1838</v>
      </c>
      <c r="S690" s="32"/>
      <c r="T690" s="32"/>
      <c r="U690" s="32"/>
      <c r="V690" s="32"/>
      <c r="W690" s="301" t="s">
        <v>29</v>
      </c>
      <c r="X690" s="32"/>
      <c r="Y690" s="32"/>
      <c r="Z690" s="32"/>
      <c r="AA690" s="32"/>
      <c r="AB690" s="32"/>
      <c r="AC690" s="76" t="s">
        <v>141</v>
      </c>
      <c r="AD690" s="32"/>
      <c r="AE690" s="53" t="s">
        <v>208</v>
      </c>
      <c r="AF690" s="142">
        <v>43958</v>
      </c>
      <c r="AG690" s="32"/>
      <c r="AH690" s="32"/>
      <c r="AI690" s="32"/>
      <c r="AJ690" s="32"/>
      <c r="AK690" s="32"/>
      <c r="AL690" s="32"/>
      <c r="AM690" s="384" t="s">
        <v>208</v>
      </c>
      <c r="AN690" s="142">
        <v>43963</v>
      </c>
      <c r="AO690" s="53" t="s">
        <v>63</v>
      </c>
      <c r="AP690" s="32" t="s">
        <v>56</v>
      </c>
      <c r="AQ690" s="53"/>
      <c r="AR690" s="53"/>
      <c r="AS690" s="53"/>
      <c r="AT690" s="53"/>
      <c r="AU690" s="53"/>
      <c r="AV690" s="53"/>
      <c r="AW690" s="32"/>
      <c r="AX690" s="32"/>
      <c r="AY690" s="32"/>
      <c r="AZ690" s="32">
        <f t="shared" si="15"/>
        <v>5</v>
      </c>
    </row>
    <row r="691" spans="5:52" ht="19.95" customHeight="1">
      <c r="E691" s="32"/>
      <c r="F691" s="32"/>
      <c r="G691" s="32"/>
      <c r="H691" s="513" t="s">
        <v>1208</v>
      </c>
      <c r="I691" s="54" t="s">
        <v>2575</v>
      </c>
      <c r="J691" s="54" t="s">
        <v>3207</v>
      </c>
      <c r="K691" s="32"/>
      <c r="L691" s="32"/>
      <c r="M691" s="32"/>
      <c r="N691" s="54">
        <v>15249262</v>
      </c>
      <c r="O691" s="54" t="s">
        <v>3304</v>
      </c>
      <c r="P691" s="32"/>
      <c r="Q691" s="54" t="s">
        <v>1746</v>
      </c>
      <c r="R691" s="54" t="s">
        <v>1838</v>
      </c>
      <c r="S691" s="32"/>
      <c r="T691" s="32"/>
      <c r="U691" s="32"/>
      <c r="V691" s="32"/>
      <c r="W691" s="301" t="s">
        <v>29</v>
      </c>
      <c r="X691" s="32"/>
      <c r="Y691" s="32"/>
      <c r="Z691" s="32"/>
      <c r="AA691" s="32"/>
      <c r="AB691" s="32"/>
      <c r="AC691" s="76" t="s">
        <v>141</v>
      </c>
      <c r="AD691" s="32"/>
      <c r="AE691" s="53" t="s">
        <v>208</v>
      </c>
      <c r="AF691" s="142">
        <v>43958</v>
      </c>
      <c r="AG691" s="32"/>
      <c r="AH691" s="32"/>
      <c r="AI691" s="32"/>
      <c r="AJ691" s="32"/>
      <c r="AK691" s="32"/>
      <c r="AL691" s="32"/>
      <c r="AM691" s="384" t="s">
        <v>208</v>
      </c>
      <c r="AN691" s="142">
        <v>43963</v>
      </c>
      <c r="AO691" s="53" t="s">
        <v>63</v>
      </c>
      <c r="AP691" s="32" t="s">
        <v>56</v>
      </c>
      <c r="AQ691" s="53"/>
      <c r="AR691" s="53"/>
      <c r="AS691" s="53"/>
      <c r="AT691" s="53"/>
      <c r="AU691" s="53"/>
      <c r="AV691" s="53"/>
      <c r="AW691" s="32"/>
      <c r="AX691" s="32"/>
      <c r="AY691" s="32"/>
      <c r="AZ691" s="32">
        <f t="shared" si="15"/>
        <v>5</v>
      </c>
    </row>
    <row r="692" spans="5:52" ht="19.95" customHeight="1">
      <c r="E692" s="32"/>
      <c r="F692" s="32"/>
      <c r="G692" s="32"/>
      <c r="H692" s="513" t="s">
        <v>1209</v>
      </c>
      <c r="I692" s="54" t="s">
        <v>2576</v>
      </c>
      <c r="J692" s="54" t="s">
        <v>3208</v>
      </c>
      <c r="K692" s="32"/>
      <c r="L692" s="32"/>
      <c r="M692" s="32"/>
      <c r="N692" s="54">
        <v>15249263</v>
      </c>
      <c r="O692" s="54" t="s">
        <v>3304</v>
      </c>
      <c r="P692" s="32"/>
      <c r="Q692" s="54" t="s">
        <v>1747</v>
      </c>
      <c r="R692" s="54" t="s">
        <v>1838</v>
      </c>
      <c r="S692" s="32"/>
      <c r="T692" s="32"/>
      <c r="U692" s="32"/>
      <c r="V692" s="32"/>
      <c r="W692" s="301" t="s">
        <v>29</v>
      </c>
      <c r="X692" s="32"/>
      <c r="Y692" s="32"/>
      <c r="Z692" s="32"/>
      <c r="AA692" s="32"/>
      <c r="AB692" s="32"/>
      <c r="AC692" s="76" t="s">
        <v>141</v>
      </c>
      <c r="AD692" s="32"/>
      <c r="AE692" s="53" t="s">
        <v>208</v>
      </c>
      <c r="AF692" s="142">
        <v>43958</v>
      </c>
      <c r="AG692" s="32"/>
      <c r="AH692" s="32"/>
      <c r="AI692" s="32"/>
      <c r="AJ692" s="32"/>
      <c r="AK692" s="32"/>
      <c r="AL692" s="32"/>
      <c r="AM692" s="384" t="s">
        <v>208</v>
      </c>
      <c r="AN692" s="142">
        <v>43963</v>
      </c>
      <c r="AO692" s="53" t="s">
        <v>63</v>
      </c>
      <c r="AP692" s="32" t="s">
        <v>56</v>
      </c>
      <c r="AQ692" s="53"/>
      <c r="AR692" s="53"/>
      <c r="AS692" s="53"/>
      <c r="AT692" s="53"/>
      <c r="AU692" s="53"/>
      <c r="AV692" s="53"/>
      <c r="AW692" s="32"/>
      <c r="AX692" s="32"/>
      <c r="AY692" s="32"/>
      <c r="AZ692" s="32">
        <f t="shared" si="15"/>
        <v>5</v>
      </c>
    </row>
    <row r="693" spans="5:52" ht="19.95" customHeight="1">
      <c r="E693" s="32"/>
      <c r="F693" s="32"/>
      <c r="G693" s="32"/>
      <c r="H693" s="513" t="s">
        <v>1210</v>
      </c>
      <c r="I693" s="54" t="s">
        <v>2577</v>
      </c>
      <c r="J693" s="54" t="s">
        <v>3209</v>
      </c>
      <c r="K693" s="32"/>
      <c r="L693" s="32"/>
      <c r="M693" s="32"/>
      <c r="N693" s="54">
        <v>15249186</v>
      </c>
      <c r="O693" s="54" t="s">
        <v>3304</v>
      </c>
      <c r="P693" s="32"/>
      <c r="Q693" s="54" t="s">
        <v>1748</v>
      </c>
      <c r="R693" s="54" t="s">
        <v>1838</v>
      </c>
      <c r="S693" s="32"/>
      <c r="T693" s="32"/>
      <c r="U693" s="32"/>
      <c r="V693" s="32"/>
      <c r="W693" s="301" t="s">
        <v>29</v>
      </c>
      <c r="X693" s="32"/>
      <c r="Y693" s="32"/>
      <c r="Z693" s="32"/>
      <c r="AA693" s="32"/>
      <c r="AB693" s="32"/>
      <c r="AC693" s="76" t="s">
        <v>141</v>
      </c>
      <c r="AD693" s="32"/>
      <c r="AE693" s="53" t="s">
        <v>208</v>
      </c>
      <c r="AF693" s="142">
        <v>43958</v>
      </c>
      <c r="AG693" s="32"/>
      <c r="AH693" s="32"/>
      <c r="AI693" s="32"/>
      <c r="AJ693" s="32"/>
      <c r="AK693" s="32"/>
      <c r="AL693" s="32"/>
      <c r="AM693" s="384" t="s">
        <v>208</v>
      </c>
      <c r="AN693" s="142">
        <v>43963</v>
      </c>
      <c r="AO693" s="53" t="s">
        <v>63</v>
      </c>
      <c r="AP693" s="32" t="s">
        <v>56</v>
      </c>
      <c r="AQ693" s="53"/>
      <c r="AR693" s="53"/>
      <c r="AS693" s="53"/>
      <c r="AT693" s="53"/>
      <c r="AU693" s="53"/>
      <c r="AV693" s="53"/>
      <c r="AW693" s="32"/>
      <c r="AX693" s="32"/>
      <c r="AY693" s="32"/>
      <c r="AZ693" s="32">
        <f t="shared" si="15"/>
        <v>5</v>
      </c>
    </row>
    <row r="694" spans="5:52" ht="19.95" customHeight="1">
      <c r="E694" s="32"/>
      <c r="F694" s="32"/>
      <c r="G694" s="32"/>
      <c r="H694" s="513" t="s">
        <v>1211</v>
      </c>
      <c r="I694" s="54" t="s">
        <v>2578</v>
      </c>
      <c r="J694" s="54" t="s">
        <v>3210</v>
      </c>
      <c r="K694" s="32"/>
      <c r="L694" s="32"/>
      <c r="M694" s="32"/>
      <c r="N694" s="54">
        <v>15249187</v>
      </c>
      <c r="O694" s="54" t="s">
        <v>3304</v>
      </c>
      <c r="P694" s="32"/>
      <c r="Q694" s="54" t="s">
        <v>1749</v>
      </c>
      <c r="R694" s="54" t="s">
        <v>1838</v>
      </c>
      <c r="S694" s="32"/>
      <c r="T694" s="32"/>
      <c r="U694" s="32"/>
      <c r="V694" s="32"/>
      <c r="W694" s="301" t="s">
        <v>29</v>
      </c>
      <c r="X694" s="32"/>
      <c r="Y694" s="32"/>
      <c r="Z694" s="32"/>
      <c r="AA694" s="32"/>
      <c r="AB694" s="32"/>
      <c r="AC694" s="76" t="s">
        <v>141</v>
      </c>
      <c r="AD694" s="32"/>
      <c r="AE694" s="53" t="s">
        <v>208</v>
      </c>
      <c r="AF694" s="142">
        <v>43958</v>
      </c>
      <c r="AG694" s="32"/>
      <c r="AH694" s="32"/>
      <c r="AI694" s="32"/>
      <c r="AJ694" s="32"/>
      <c r="AK694" s="32"/>
      <c r="AL694" s="32"/>
      <c r="AM694" s="384" t="s">
        <v>208</v>
      </c>
      <c r="AN694" s="142">
        <v>43963</v>
      </c>
      <c r="AO694" s="53" t="s">
        <v>63</v>
      </c>
      <c r="AP694" s="32" t="s">
        <v>56</v>
      </c>
      <c r="AQ694" s="53"/>
      <c r="AR694" s="53"/>
      <c r="AS694" s="53"/>
      <c r="AT694" s="53"/>
      <c r="AU694" s="53"/>
      <c r="AV694" s="53"/>
      <c r="AW694" s="32"/>
      <c r="AX694" s="32"/>
      <c r="AY694" s="32"/>
      <c r="AZ694" s="32">
        <f t="shared" si="15"/>
        <v>5</v>
      </c>
    </row>
    <row r="695" spans="5:52" ht="19.95" customHeight="1">
      <c r="E695" s="32"/>
      <c r="F695" s="32"/>
      <c r="G695" s="32"/>
      <c r="H695" s="513" t="s">
        <v>1212</v>
      </c>
      <c r="I695" s="54" t="s">
        <v>2579</v>
      </c>
      <c r="J695" s="54" t="s">
        <v>3211</v>
      </c>
      <c r="K695" s="32"/>
      <c r="L695" s="32"/>
      <c r="M695" s="32"/>
      <c r="N695" s="54">
        <v>15249188</v>
      </c>
      <c r="O695" s="54" t="s">
        <v>3304</v>
      </c>
      <c r="P695" s="32"/>
      <c r="Q695" s="54" t="s">
        <v>1750</v>
      </c>
      <c r="R695" s="54" t="s">
        <v>1838</v>
      </c>
      <c r="S695" s="32"/>
      <c r="T695" s="32"/>
      <c r="U695" s="32"/>
      <c r="V695" s="32"/>
      <c r="W695" s="301" t="s">
        <v>29</v>
      </c>
      <c r="X695" s="32"/>
      <c r="Y695" s="32"/>
      <c r="Z695" s="32"/>
      <c r="AA695" s="32"/>
      <c r="AB695" s="32"/>
      <c r="AC695" s="76" t="s">
        <v>141</v>
      </c>
      <c r="AD695" s="32"/>
      <c r="AE695" s="53" t="s">
        <v>208</v>
      </c>
      <c r="AF695" s="142">
        <v>43958</v>
      </c>
      <c r="AG695" s="32"/>
      <c r="AH695" s="32"/>
      <c r="AI695" s="32"/>
      <c r="AJ695" s="32"/>
      <c r="AK695" s="32"/>
      <c r="AL695" s="32"/>
      <c r="AM695" s="384" t="s">
        <v>208</v>
      </c>
      <c r="AN695" s="142">
        <v>43963</v>
      </c>
      <c r="AO695" s="53" t="s">
        <v>63</v>
      </c>
      <c r="AP695" s="32" t="s">
        <v>56</v>
      </c>
      <c r="AQ695" s="53"/>
      <c r="AR695" s="53"/>
      <c r="AS695" s="53"/>
      <c r="AT695" s="53"/>
      <c r="AU695" s="53"/>
      <c r="AV695" s="53"/>
      <c r="AW695" s="32"/>
      <c r="AX695" s="32"/>
      <c r="AY695" s="32"/>
      <c r="AZ695" s="32">
        <f t="shared" si="15"/>
        <v>5</v>
      </c>
    </row>
    <row r="696" spans="5:52" ht="19.95" customHeight="1">
      <c r="E696" s="32"/>
      <c r="F696" s="32"/>
      <c r="G696" s="32"/>
      <c r="H696" s="513" t="s">
        <v>1213</v>
      </c>
      <c r="I696" s="54" t="s">
        <v>2580</v>
      </c>
      <c r="J696" s="54" t="s">
        <v>3212</v>
      </c>
      <c r="K696" s="32"/>
      <c r="L696" s="32"/>
      <c r="M696" s="32"/>
      <c r="N696" s="54">
        <v>15249189</v>
      </c>
      <c r="O696" s="54" t="s">
        <v>3304</v>
      </c>
      <c r="P696" s="32"/>
      <c r="Q696" s="54" t="s">
        <v>1751</v>
      </c>
      <c r="R696" s="54" t="s">
        <v>1838</v>
      </c>
      <c r="S696" s="32"/>
      <c r="T696" s="32"/>
      <c r="U696" s="32"/>
      <c r="V696" s="32"/>
      <c r="W696" s="301" t="s">
        <v>29</v>
      </c>
      <c r="X696" s="32"/>
      <c r="Y696" s="32"/>
      <c r="Z696" s="32"/>
      <c r="AA696" s="32"/>
      <c r="AB696" s="32"/>
      <c r="AC696" s="76" t="s">
        <v>141</v>
      </c>
      <c r="AD696" s="32"/>
      <c r="AE696" s="53" t="s">
        <v>208</v>
      </c>
      <c r="AF696" s="142">
        <v>43958</v>
      </c>
      <c r="AG696" s="32"/>
      <c r="AH696" s="32"/>
      <c r="AI696" s="32"/>
      <c r="AJ696" s="32"/>
      <c r="AK696" s="32"/>
      <c r="AL696" s="32"/>
      <c r="AM696" s="384" t="s">
        <v>208</v>
      </c>
      <c r="AN696" s="142">
        <v>43963</v>
      </c>
      <c r="AO696" s="53" t="s">
        <v>63</v>
      </c>
      <c r="AP696" s="32" t="s">
        <v>56</v>
      </c>
      <c r="AQ696" s="53"/>
      <c r="AR696" s="53"/>
      <c r="AS696" s="53"/>
      <c r="AT696" s="53"/>
      <c r="AU696" s="53"/>
      <c r="AV696" s="53"/>
      <c r="AW696" s="32"/>
      <c r="AX696" s="32"/>
      <c r="AY696" s="32"/>
      <c r="AZ696" s="32">
        <f t="shared" si="15"/>
        <v>5</v>
      </c>
    </row>
    <row r="697" spans="5:52" ht="19.95" customHeight="1">
      <c r="E697" s="32"/>
      <c r="F697" s="32"/>
      <c r="G697" s="32"/>
      <c r="H697" s="513" t="s">
        <v>1214</v>
      </c>
      <c r="I697" s="54" t="s">
        <v>2581</v>
      </c>
      <c r="J697" s="54" t="s">
        <v>3213</v>
      </c>
      <c r="K697" s="32"/>
      <c r="L697" s="32"/>
      <c r="M697" s="32"/>
      <c r="N697" s="54">
        <v>15249190</v>
      </c>
      <c r="O697" s="54" t="s">
        <v>3304</v>
      </c>
      <c r="P697" s="32"/>
      <c r="Q697" s="54" t="s">
        <v>1752</v>
      </c>
      <c r="R697" s="54" t="s">
        <v>1838</v>
      </c>
      <c r="S697" s="32"/>
      <c r="T697" s="32"/>
      <c r="U697" s="32"/>
      <c r="V697" s="32"/>
      <c r="W697" s="301" t="s">
        <v>29</v>
      </c>
      <c r="X697" s="32"/>
      <c r="Y697" s="32"/>
      <c r="Z697" s="32"/>
      <c r="AA697" s="32"/>
      <c r="AB697" s="32"/>
      <c r="AC697" s="76" t="s">
        <v>141</v>
      </c>
      <c r="AD697" s="32"/>
      <c r="AE697" s="53" t="s">
        <v>208</v>
      </c>
      <c r="AF697" s="142">
        <v>43958</v>
      </c>
      <c r="AG697" s="32"/>
      <c r="AH697" s="32"/>
      <c r="AI697" s="32"/>
      <c r="AJ697" s="32"/>
      <c r="AK697" s="32"/>
      <c r="AL697" s="32"/>
      <c r="AM697" s="384" t="s">
        <v>208</v>
      </c>
      <c r="AN697" s="142">
        <v>43963</v>
      </c>
      <c r="AO697" s="53" t="s">
        <v>63</v>
      </c>
      <c r="AP697" s="32" t="s">
        <v>56</v>
      </c>
      <c r="AQ697" s="53"/>
      <c r="AR697" s="53"/>
      <c r="AS697" s="53"/>
      <c r="AT697" s="53"/>
      <c r="AU697" s="53"/>
      <c r="AV697" s="53"/>
      <c r="AW697" s="32"/>
      <c r="AX697" s="32"/>
      <c r="AY697" s="32"/>
      <c r="AZ697" s="32">
        <f t="shared" si="15"/>
        <v>5</v>
      </c>
    </row>
    <row r="698" spans="5:52" ht="19.95" customHeight="1">
      <c r="E698" s="32"/>
      <c r="F698" s="32"/>
      <c r="G698" s="32"/>
      <c r="H698" s="513" t="s">
        <v>1215</v>
      </c>
      <c r="I698" s="54" t="s">
        <v>2582</v>
      </c>
      <c r="J698" s="54" t="s">
        <v>3214</v>
      </c>
      <c r="K698" s="32"/>
      <c r="L698" s="32"/>
      <c r="M698" s="32"/>
      <c r="N698" s="54">
        <v>15249191</v>
      </c>
      <c r="O698" s="54" t="s">
        <v>3304</v>
      </c>
      <c r="P698" s="32"/>
      <c r="Q698" s="54" t="s">
        <v>1753</v>
      </c>
      <c r="R698" s="54" t="s">
        <v>1838</v>
      </c>
      <c r="S698" s="32"/>
      <c r="T698" s="32"/>
      <c r="U698" s="32"/>
      <c r="V698" s="32"/>
      <c r="W698" s="301" t="s">
        <v>29</v>
      </c>
      <c r="X698" s="32"/>
      <c r="Y698" s="32"/>
      <c r="Z698" s="32"/>
      <c r="AA698" s="32"/>
      <c r="AB698" s="32"/>
      <c r="AC698" s="76" t="s">
        <v>141</v>
      </c>
      <c r="AD698" s="32"/>
      <c r="AE698" s="53" t="s">
        <v>208</v>
      </c>
      <c r="AF698" s="142">
        <v>43958</v>
      </c>
      <c r="AG698" s="32"/>
      <c r="AH698" s="32"/>
      <c r="AI698" s="32"/>
      <c r="AJ698" s="32"/>
      <c r="AK698" s="32"/>
      <c r="AL698" s="32"/>
      <c r="AM698" s="384" t="s">
        <v>208</v>
      </c>
      <c r="AN698" s="142">
        <v>43963</v>
      </c>
      <c r="AO698" s="53" t="s">
        <v>63</v>
      </c>
      <c r="AP698" s="32" t="s">
        <v>56</v>
      </c>
      <c r="AQ698" s="53"/>
      <c r="AR698" s="53"/>
      <c r="AS698" s="53"/>
      <c r="AT698" s="53"/>
      <c r="AU698" s="53"/>
      <c r="AV698" s="53"/>
      <c r="AW698" s="32"/>
      <c r="AX698" s="32"/>
      <c r="AY698" s="32"/>
      <c r="AZ698" s="32">
        <f t="shared" si="15"/>
        <v>5</v>
      </c>
    </row>
    <row r="699" spans="5:52" ht="19.95" customHeight="1">
      <c r="E699" s="32"/>
      <c r="F699" s="32"/>
      <c r="G699" s="32"/>
      <c r="H699" s="513" t="s">
        <v>1216</v>
      </c>
      <c r="I699" s="54" t="s">
        <v>2583</v>
      </c>
      <c r="J699" s="54" t="s">
        <v>3215</v>
      </c>
      <c r="K699" s="32"/>
      <c r="L699" s="32"/>
      <c r="M699" s="32"/>
      <c r="N699" s="54">
        <v>15249191</v>
      </c>
      <c r="O699" s="54" t="s">
        <v>3304</v>
      </c>
      <c r="P699" s="32"/>
      <c r="Q699" s="54" t="s">
        <v>1753</v>
      </c>
      <c r="R699" s="54" t="s">
        <v>1838</v>
      </c>
      <c r="S699" s="32"/>
      <c r="T699" s="32"/>
      <c r="U699" s="32"/>
      <c r="V699" s="32"/>
      <c r="W699" s="301" t="s">
        <v>29</v>
      </c>
      <c r="X699" s="32"/>
      <c r="Y699" s="32"/>
      <c r="Z699" s="32"/>
      <c r="AA699" s="32"/>
      <c r="AB699" s="32"/>
      <c r="AC699" s="76" t="s">
        <v>141</v>
      </c>
      <c r="AD699" s="32"/>
      <c r="AE699" s="53" t="s">
        <v>208</v>
      </c>
      <c r="AF699" s="142">
        <v>43958</v>
      </c>
      <c r="AG699" s="32"/>
      <c r="AH699" s="32"/>
      <c r="AI699" s="32"/>
      <c r="AJ699" s="32"/>
      <c r="AK699" s="32"/>
      <c r="AL699" s="32"/>
      <c r="AM699" s="384" t="s">
        <v>208</v>
      </c>
      <c r="AN699" s="142">
        <v>43963</v>
      </c>
      <c r="AO699" s="53" t="s">
        <v>63</v>
      </c>
      <c r="AP699" s="32" t="s">
        <v>56</v>
      </c>
      <c r="AQ699" s="53"/>
      <c r="AR699" s="53"/>
      <c r="AS699" s="53"/>
      <c r="AT699" s="53"/>
      <c r="AU699" s="53"/>
      <c r="AV699" s="53"/>
      <c r="AW699" s="32"/>
      <c r="AX699" s="32"/>
      <c r="AY699" s="32"/>
      <c r="AZ699" s="32">
        <f t="shared" si="15"/>
        <v>5</v>
      </c>
    </row>
    <row r="700" spans="5:52" ht="19.95" customHeight="1">
      <c r="E700" s="32"/>
      <c r="F700" s="32"/>
      <c r="G700" s="32"/>
      <c r="H700" s="513" t="s">
        <v>1217</v>
      </c>
      <c r="I700" s="54" t="s">
        <v>2584</v>
      </c>
      <c r="J700" s="54" t="s">
        <v>3214</v>
      </c>
      <c r="K700" s="32"/>
      <c r="L700" s="32"/>
      <c r="M700" s="32"/>
      <c r="N700" s="54">
        <v>15249191</v>
      </c>
      <c r="O700" s="54" t="s">
        <v>3304</v>
      </c>
      <c r="P700" s="32"/>
      <c r="Q700" s="54" t="s">
        <v>1753</v>
      </c>
      <c r="R700" s="54" t="s">
        <v>1838</v>
      </c>
      <c r="S700" s="32"/>
      <c r="T700" s="32"/>
      <c r="U700" s="32"/>
      <c r="V700" s="32"/>
      <c r="W700" s="301" t="s">
        <v>29</v>
      </c>
      <c r="X700" s="32"/>
      <c r="Y700" s="32"/>
      <c r="Z700" s="32"/>
      <c r="AA700" s="32"/>
      <c r="AB700" s="32"/>
      <c r="AC700" s="76" t="s">
        <v>141</v>
      </c>
      <c r="AD700" s="32"/>
      <c r="AE700" s="53" t="s">
        <v>208</v>
      </c>
      <c r="AF700" s="142">
        <v>43958</v>
      </c>
      <c r="AG700" s="32"/>
      <c r="AH700" s="32"/>
      <c r="AI700" s="32"/>
      <c r="AJ700" s="32"/>
      <c r="AK700" s="32"/>
      <c r="AL700" s="32"/>
      <c r="AM700" s="384" t="s">
        <v>208</v>
      </c>
      <c r="AN700" s="142">
        <v>43963</v>
      </c>
      <c r="AO700" s="53" t="s">
        <v>63</v>
      </c>
      <c r="AP700" s="32" t="s">
        <v>56</v>
      </c>
      <c r="AQ700" s="53"/>
      <c r="AR700" s="53"/>
      <c r="AS700" s="53"/>
      <c r="AT700" s="53"/>
      <c r="AU700" s="53"/>
      <c r="AV700" s="53"/>
      <c r="AW700" s="32"/>
      <c r="AX700" s="32"/>
      <c r="AY700" s="32"/>
      <c r="AZ700" s="32">
        <f t="shared" si="15"/>
        <v>5</v>
      </c>
    </row>
    <row r="701" spans="5:52" ht="19.95" customHeight="1">
      <c r="E701" s="32"/>
      <c r="F701" s="32"/>
      <c r="G701" s="32"/>
      <c r="H701" s="513" t="s">
        <v>1218</v>
      </c>
      <c r="I701" s="54" t="s">
        <v>2585</v>
      </c>
      <c r="J701" s="54" t="s">
        <v>3216</v>
      </c>
      <c r="K701" s="32"/>
      <c r="L701" s="32"/>
      <c r="M701" s="32"/>
      <c r="N701" s="54">
        <v>15249191</v>
      </c>
      <c r="O701" s="54" t="s">
        <v>3304</v>
      </c>
      <c r="P701" s="32"/>
      <c r="Q701" s="54" t="s">
        <v>1753</v>
      </c>
      <c r="R701" s="54" t="s">
        <v>1838</v>
      </c>
      <c r="S701" s="32"/>
      <c r="T701" s="32"/>
      <c r="U701" s="32"/>
      <c r="V701" s="32"/>
      <c r="W701" s="301" t="s">
        <v>29</v>
      </c>
      <c r="X701" s="32"/>
      <c r="Y701" s="32"/>
      <c r="Z701" s="32"/>
      <c r="AA701" s="32"/>
      <c r="AB701" s="32"/>
      <c r="AC701" s="76" t="s">
        <v>141</v>
      </c>
      <c r="AD701" s="32"/>
      <c r="AE701" s="53" t="s">
        <v>208</v>
      </c>
      <c r="AF701" s="142">
        <v>43958</v>
      </c>
      <c r="AG701" s="32"/>
      <c r="AH701" s="32"/>
      <c r="AI701" s="32"/>
      <c r="AJ701" s="32"/>
      <c r="AK701" s="32"/>
      <c r="AL701" s="32"/>
      <c r="AM701" s="384" t="s">
        <v>208</v>
      </c>
      <c r="AN701" s="142">
        <v>43963</v>
      </c>
      <c r="AO701" s="53" t="s">
        <v>63</v>
      </c>
      <c r="AP701" s="32" t="s">
        <v>56</v>
      </c>
      <c r="AQ701" s="53"/>
      <c r="AR701" s="53"/>
      <c r="AS701" s="53"/>
      <c r="AT701" s="53"/>
      <c r="AU701" s="53"/>
      <c r="AV701" s="53"/>
      <c r="AW701" s="32"/>
      <c r="AX701" s="32"/>
      <c r="AY701" s="32"/>
      <c r="AZ701" s="32">
        <f t="shared" si="15"/>
        <v>5</v>
      </c>
    </row>
    <row r="702" spans="5:52" ht="19.95" customHeight="1">
      <c r="E702" s="32"/>
      <c r="F702" s="32"/>
      <c r="G702" s="32"/>
      <c r="H702" s="513" t="s">
        <v>1219</v>
      </c>
      <c r="I702" s="54" t="s">
        <v>2586</v>
      </c>
      <c r="J702" s="54" t="s">
        <v>3217</v>
      </c>
      <c r="K702" s="32"/>
      <c r="L702" s="32"/>
      <c r="M702" s="32"/>
      <c r="N702" s="54">
        <v>15249258</v>
      </c>
      <c r="O702" s="54" t="s">
        <v>3304</v>
      </c>
      <c r="P702" s="32"/>
      <c r="Q702" s="54" t="s">
        <v>1754</v>
      </c>
      <c r="R702" s="54" t="s">
        <v>1838</v>
      </c>
      <c r="S702" s="32"/>
      <c r="T702" s="32"/>
      <c r="U702" s="32"/>
      <c r="V702" s="32"/>
      <c r="W702" s="301" t="s">
        <v>29</v>
      </c>
      <c r="X702" s="32"/>
      <c r="Y702" s="32"/>
      <c r="Z702" s="32"/>
      <c r="AA702" s="32"/>
      <c r="AB702" s="32"/>
      <c r="AC702" s="76" t="s">
        <v>141</v>
      </c>
      <c r="AD702" s="32"/>
      <c r="AE702" s="53" t="s">
        <v>208</v>
      </c>
      <c r="AF702" s="142">
        <v>43958</v>
      </c>
      <c r="AG702" s="32"/>
      <c r="AH702" s="32"/>
      <c r="AI702" s="32"/>
      <c r="AJ702" s="32"/>
      <c r="AK702" s="32"/>
      <c r="AL702" s="32"/>
      <c r="AM702" s="384" t="s">
        <v>208</v>
      </c>
      <c r="AN702" s="142">
        <v>43963</v>
      </c>
      <c r="AO702" s="53" t="s">
        <v>63</v>
      </c>
      <c r="AP702" s="32" t="s">
        <v>56</v>
      </c>
      <c r="AQ702" s="53"/>
      <c r="AR702" s="53"/>
      <c r="AS702" s="53"/>
      <c r="AT702" s="53"/>
      <c r="AU702" s="53"/>
      <c r="AV702" s="53"/>
      <c r="AW702" s="32"/>
      <c r="AX702" s="32"/>
      <c r="AY702" s="32"/>
      <c r="AZ702" s="32">
        <f t="shared" si="15"/>
        <v>5</v>
      </c>
    </row>
    <row r="703" spans="5:52" ht="19.95" customHeight="1">
      <c r="E703" s="32"/>
      <c r="F703" s="32"/>
      <c r="G703" s="32"/>
      <c r="H703" s="513" t="s">
        <v>1220</v>
      </c>
      <c r="I703" s="54" t="s">
        <v>2587</v>
      </c>
      <c r="J703" s="54" t="s">
        <v>3218</v>
      </c>
      <c r="K703" s="32"/>
      <c r="L703" s="32"/>
      <c r="M703" s="32"/>
      <c r="N703" s="54">
        <v>15249259</v>
      </c>
      <c r="O703" s="54" t="s">
        <v>3304</v>
      </c>
      <c r="P703" s="32"/>
      <c r="Q703" s="54" t="s">
        <v>1755</v>
      </c>
      <c r="R703" s="54" t="s">
        <v>1838</v>
      </c>
      <c r="S703" s="32"/>
      <c r="T703" s="32"/>
      <c r="U703" s="32"/>
      <c r="V703" s="32"/>
      <c r="W703" s="301" t="s">
        <v>29</v>
      </c>
      <c r="X703" s="32"/>
      <c r="Y703" s="32"/>
      <c r="Z703" s="32"/>
      <c r="AA703" s="32"/>
      <c r="AB703" s="32"/>
      <c r="AC703" s="76" t="s">
        <v>141</v>
      </c>
      <c r="AD703" s="32"/>
      <c r="AE703" s="53" t="s">
        <v>208</v>
      </c>
      <c r="AF703" s="142">
        <v>43958</v>
      </c>
      <c r="AG703" s="32"/>
      <c r="AH703" s="32"/>
      <c r="AI703" s="32"/>
      <c r="AJ703" s="32"/>
      <c r="AK703" s="32"/>
      <c r="AL703" s="32"/>
      <c r="AM703" s="384" t="s">
        <v>208</v>
      </c>
      <c r="AN703" s="142">
        <v>43963</v>
      </c>
      <c r="AO703" s="53" t="s">
        <v>63</v>
      </c>
      <c r="AP703" s="32" t="s">
        <v>56</v>
      </c>
      <c r="AQ703" s="53"/>
      <c r="AR703" s="53"/>
      <c r="AS703" s="53"/>
      <c r="AT703" s="53"/>
      <c r="AU703" s="53"/>
      <c r="AV703" s="53"/>
      <c r="AW703" s="32"/>
      <c r="AX703" s="32"/>
      <c r="AY703" s="32"/>
      <c r="AZ703" s="32">
        <f t="shared" si="15"/>
        <v>5</v>
      </c>
    </row>
    <row r="704" spans="5:52" ht="19.95" customHeight="1">
      <c r="E704" s="32"/>
      <c r="F704" s="32"/>
      <c r="G704" s="32"/>
      <c r="H704" s="513" t="s">
        <v>1221</v>
      </c>
      <c r="I704" s="54" t="s">
        <v>2588</v>
      </c>
      <c r="J704" s="54" t="s">
        <v>3219</v>
      </c>
      <c r="K704" s="32"/>
      <c r="L704" s="32"/>
      <c r="M704" s="32"/>
      <c r="N704" s="54">
        <v>15249259</v>
      </c>
      <c r="O704" s="54" t="s">
        <v>3304</v>
      </c>
      <c r="P704" s="32"/>
      <c r="Q704" s="54" t="s">
        <v>1755</v>
      </c>
      <c r="R704" s="54" t="s">
        <v>1838</v>
      </c>
      <c r="S704" s="32"/>
      <c r="T704" s="32"/>
      <c r="U704" s="32"/>
      <c r="V704" s="32"/>
      <c r="W704" s="301" t="s">
        <v>29</v>
      </c>
      <c r="X704" s="32"/>
      <c r="Y704" s="32"/>
      <c r="Z704" s="32"/>
      <c r="AA704" s="32"/>
      <c r="AB704" s="32"/>
      <c r="AC704" s="76" t="s">
        <v>141</v>
      </c>
      <c r="AD704" s="32"/>
      <c r="AE704" s="53" t="s">
        <v>208</v>
      </c>
      <c r="AF704" s="142">
        <v>43958</v>
      </c>
      <c r="AG704" s="32"/>
      <c r="AH704" s="32"/>
      <c r="AI704" s="32"/>
      <c r="AJ704" s="32"/>
      <c r="AK704" s="32"/>
      <c r="AL704" s="32"/>
      <c r="AM704" s="384" t="s">
        <v>208</v>
      </c>
      <c r="AN704" s="142">
        <v>43963</v>
      </c>
      <c r="AO704" s="53" t="s">
        <v>63</v>
      </c>
      <c r="AP704" s="32" t="s">
        <v>56</v>
      </c>
      <c r="AQ704" s="53"/>
      <c r="AR704" s="308" t="s">
        <v>195</v>
      </c>
      <c r="AS704" s="363">
        <v>43966</v>
      </c>
      <c r="AT704" s="308" t="s">
        <v>63</v>
      </c>
      <c r="AU704" s="308"/>
      <c r="AV704" s="308" t="s">
        <v>261</v>
      </c>
      <c r="AW704" s="32"/>
      <c r="AX704" s="32"/>
      <c r="AY704" s="32"/>
      <c r="AZ704" s="32">
        <f t="shared" si="15"/>
        <v>5</v>
      </c>
    </row>
    <row r="705" spans="5:52" ht="19.95" customHeight="1">
      <c r="E705" s="32"/>
      <c r="F705" s="32"/>
      <c r="G705" s="32"/>
      <c r="H705" s="513" t="s">
        <v>1222</v>
      </c>
      <c r="I705" s="54" t="s">
        <v>2589</v>
      </c>
      <c r="J705" s="54" t="s">
        <v>3220</v>
      </c>
      <c r="K705" s="32"/>
      <c r="L705" s="32"/>
      <c r="M705" s="32"/>
      <c r="N705" s="54">
        <v>15249279</v>
      </c>
      <c r="O705" s="54" t="s">
        <v>3304</v>
      </c>
      <c r="P705" s="32"/>
      <c r="Q705" s="54" t="s">
        <v>1756</v>
      </c>
      <c r="R705" s="54" t="s">
        <v>1838</v>
      </c>
      <c r="S705" s="32"/>
      <c r="T705" s="32"/>
      <c r="U705" s="32"/>
      <c r="V705" s="32"/>
      <c r="W705" s="301" t="s">
        <v>29</v>
      </c>
      <c r="X705" s="32"/>
      <c r="Y705" s="32"/>
      <c r="Z705" s="32"/>
      <c r="AA705" s="32"/>
      <c r="AB705" s="32"/>
      <c r="AC705" s="76" t="s">
        <v>141</v>
      </c>
      <c r="AD705" s="32"/>
      <c r="AE705" s="53" t="s">
        <v>208</v>
      </c>
      <c r="AF705" s="142">
        <v>43958</v>
      </c>
      <c r="AG705" s="32"/>
      <c r="AH705" s="32"/>
      <c r="AI705" s="32"/>
      <c r="AJ705" s="32"/>
      <c r="AK705" s="32"/>
      <c r="AL705" s="32"/>
      <c r="AM705" s="384" t="s">
        <v>208</v>
      </c>
      <c r="AN705" s="142">
        <v>43963</v>
      </c>
      <c r="AO705" s="53" t="s">
        <v>63</v>
      </c>
      <c r="AP705" s="32" t="s">
        <v>56</v>
      </c>
      <c r="AQ705" s="53"/>
      <c r="AR705" s="53"/>
      <c r="AS705" s="53"/>
      <c r="AT705" s="53"/>
      <c r="AU705" s="53"/>
      <c r="AV705" s="53"/>
      <c r="AW705" s="32"/>
      <c r="AX705" s="32"/>
      <c r="AY705" s="32"/>
      <c r="AZ705" s="32">
        <f t="shared" si="15"/>
        <v>5</v>
      </c>
    </row>
    <row r="706" spans="5:52" ht="19.95" customHeight="1">
      <c r="E706" s="32"/>
      <c r="F706" s="32"/>
      <c r="G706" s="32"/>
      <c r="H706" s="513" t="s">
        <v>1223</v>
      </c>
      <c r="I706" s="31" t="s">
        <v>2590</v>
      </c>
      <c r="J706" s="31" t="s">
        <v>3221</v>
      </c>
      <c r="K706" s="32"/>
      <c r="L706" s="32"/>
      <c r="M706" s="32"/>
      <c r="N706" s="31">
        <v>15249280</v>
      </c>
      <c r="O706" s="54" t="s">
        <v>3304</v>
      </c>
      <c r="P706" s="32"/>
      <c r="Q706" s="31" t="s">
        <v>1757</v>
      </c>
      <c r="R706" s="31" t="s">
        <v>1838</v>
      </c>
      <c r="S706" s="32"/>
      <c r="T706" s="32"/>
      <c r="U706" s="32"/>
      <c r="V706" s="32"/>
      <c r="W706" s="301" t="s">
        <v>29</v>
      </c>
      <c r="X706" s="32"/>
      <c r="Y706" s="32"/>
      <c r="Z706" s="32"/>
      <c r="AA706" s="32"/>
      <c r="AB706" s="32"/>
      <c r="AC706" s="76" t="s">
        <v>141</v>
      </c>
      <c r="AD706" s="32"/>
      <c r="AE706" s="32" t="s">
        <v>208</v>
      </c>
      <c r="AF706" s="110">
        <v>43958</v>
      </c>
      <c r="AG706" s="32"/>
      <c r="AH706" s="32"/>
      <c r="AI706" s="32"/>
      <c r="AJ706" s="32"/>
      <c r="AK706" s="32"/>
      <c r="AL706" s="32"/>
      <c r="AM706" s="384" t="s">
        <v>208</v>
      </c>
      <c r="AN706" s="142">
        <v>43963</v>
      </c>
      <c r="AO706" s="32" t="s">
        <v>63</v>
      </c>
      <c r="AP706" s="32" t="s">
        <v>56</v>
      </c>
      <c r="AQ706" s="32"/>
      <c r="AR706" s="32"/>
      <c r="AS706" s="32"/>
      <c r="AT706" s="32"/>
      <c r="AU706" s="32"/>
      <c r="AV706" s="32"/>
      <c r="AW706" s="32"/>
      <c r="AX706" s="32"/>
      <c r="AY706" s="32"/>
      <c r="AZ706" s="32">
        <f t="shared" si="15"/>
        <v>5</v>
      </c>
    </row>
    <row r="707" spans="5:52" ht="19.95" customHeight="1">
      <c r="E707" s="32"/>
      <c r="F707" s="32"/>
      <c r="G707" s="32"/>
      <c r="H707" s="513" t="s">
        <v>1224</v>
      </c>
      <c r="I707" s="31" t="s">
        <v>2591</v>
      </c>
      <c r="J707" s="31" t="s">
        <v>3222</v>
      </c>
      <c r="K707" s="32"/>
      <c r="L707" s="32"/>
      <c r="M707" s="32"/>
      <c r="N707" s="31">
        <v>15249278</v>
      </c>
      <c r="O707" s="54" t="s">
        <v>3304</v>
      </c>
      <c r="P707" s="32"/>
      <c r="Q707" s="31" t="s">
        <v>1758</v>
      </c>
      <c r="R707" s="31" t="s">
        <v>1838</v>
      </c>
      <c r="S707" s="32"/>
      <c r="T707" s="32"/>
      <c r="U707" s="32"/>
      <c r="V707" s="32"/>
      <c r="W707" s="301" t="s">
        <v>29</v>
      </c>
      <c r="X707" s="32"/>
      <c r="Y707" s="32"/>
      <c r="Z707" s="32"/>
      <c r="AA707" s="32"/>
      <c r="AB707" s="32"/>
      <c r="AC707" s="76" t="s">
        <v>141</v>
      </c>
      <c r="AD707" s="32"/>
      <c r="AE707" s="32" t="s">
        <v>208</v>
      </c>
      <c r="AF707" s="110">
        <v>43958</v>
      </c>
      <c r="AG707" s="32"/>
      <c r="AH707" s="32"/>
      <c r="AI707" s="32"/>
      <c r="AJ707" s="32"/>
      <c r="AK707" s="32"/>
      <c r="AL707" s="32"/>
      <c r="AM707" s="384" t="s">
        <v>208</v>
      </c>
      <c r="AN707" s="142">
        <v>43963</v>
      </c>
      <c r="AO707" s="32" t="s">
        <v>59</v>
      </c>
      <c r="AP707" s="32" t="s">
        <v>56</v>
      </c>
      <c r="AQ707" s="32"/>
      <c r="AR707" s="32"/>
      <c r="AS707" s="32"/>
      <c r="AT707" s="32"/>
      <c r="AU707" s="32"/>
      <c r="AV707" s="32"/>
      <c r="AW707" s="32"/>
      <c r="AX707" s="32"/>
      <c r="AY707" s="32"/>
      <c r="AZ707" s="32">
        <f t="shared" si="15"/>
        <v>5</v>
      </c>
    </row>
    <row r="708" spans="5:52" ht="19.95" customHeight="1">
      <c r="E708" s="32"/>
      <c r="F708" s="32"/>
      <c r="G708" s="32"/>
      <c r="H708" s="513" t="s">
        <v>1225</v>
      </c>
      <c r="I708" s="515" t="s">
        <v>2592</v>
      </c>
      <c r="J708" s="383" t="s">
        <v>3223</v>
      </c>
      <c r="K708" s="32"/>
      <c r="L708" s="32"/>
      <c r="M708" s="32"/>
      <c r="N708" s="437">
        <v>15249174</v>
      </c>
      <c r="O708" s="54" t="s">
        <v>3304</v>
      </c>
      <c r="P708" s="32"/>
      <c r="Q708" s="383" t="s">
        <v>1759</v>
      </c>
      <c r="R708" s="515" t="s">
        <v>1838</v>
      </c>
      <c r="S708" s="32"/>
      <c r="T708" s="32"/>
      <c r="U708" s="32"/>
      <c r="V708" s="32"/>
      <c r="W708" s="301" t="s">
        <v>29</v>
      </c>
      <c r="X708" s="32"/>
      <c r="Y708" s="32"/>
      <c r="Z708" s="32"/>
      <c r="AA708" s="32"/>
      <c r="AB708" s="32"/>
      <c r="AC708" s="76" t="s">
        <v>141</v>
      </c>
      <c r="AD708" s="32"/>
      <c r="AE708" s="32" t="s">
        <v>209</v>
      </c>
      <c r="AF708" s="110">
        <v>43958</v>
      </c>
      <c r="AG708" s="32"/>
      <c r="AH708" s="32"/>
      <c r="AI708" s="32"/>
      <c r="AJ708" s="32"/>
      <c r="AK708" s="32"/>
      <c r="AL708" s="32"/>
      <c r="AM708" s="384" t="s">
        <v>208</v>
      </c>
      <c r="AN708" s="110">
        <v>43962</v>
      </c>
      <c r="AO708" s="32" t="s">
        <v>63</v>
      </c>
      <c r="AP708" s="32" t="s">
        <v>59</v>
      </c>
      <c r="AQ708" s="32" t="s">
        <v>293</v>
      </c>
      <c r="AR708" s="32"/>
      <c r="AS708" s="32"/>
      <c r="AT708" s="32"/>
      <c r="AU708" s="32"/>
      <c r="AV708" s="32"/>
      <c r="AW708" s="32"/>
      <c r="AX708" s="32"/>
      <c r="AY708" s="32"/>
      <c r="AZ708" s="32">
        <f t="shared" si="15"/>
        <v>5</v>
      </c>
    </row>
    <row r="709" spans="5:52" ht="19.95" customHeight="1">
      <c r="E709" s="32"/>
      <c r="F709" s="32"/>
      <c r="G709" s="32"/>
      <c r="H709" s="513" t="s">
        <v>1226</v>
      </c>
      <c r="I709" s="515" t="s">
        <v>2593</v>
      </c>
      <c r="J709" s="383" t="s">
        <v>3223</v>
      </c>
      <c r="K709" s="32"/>
      <c r="L709" s="32"/>
      <c r="M709" s="32"/>
      <c r="N709" s="437">
        <v>15249174</v>
      </c>
      <c r="O709" s="54" t="s">
        <v>3304</v>
      </c>
      <c r="P709" s="32"/>
      <c r="Q709" s="383" t="s">
        <v>1759</v>
      </c>
      <c r="R709" s="515" t="s">
        <v>1838</v>
      </c>
      <c r="S709" s="32"/>
      <c r="T709" s="32"/>
      <c r="U709" s="32"/>
      <c r="V709" s="32"/>
      <c r="W709" s="301" t="s">
        <v>29</v>
      </c>
      <c r="X709" s="32"/>
      <c r="Y709" s="32"/>
      <c r="Z709" s="32"/>
      <c r="AA709" s="32"/>
      <c r="AB709" s="32"/>
      <c r="AC709" s="76" t="s">
        <v>141</v>
      </c>
      <c r="AD709" s="32"/>
      <c r="AE709" s="32" t="s">
        <v>209</v>
      </c>
      <c r="AF709" s="110">
        <v>43958</v>
      </c>
      <c r="AG709" s="32"/>
      <c r="AH709" s="32"/>
      <c r="AI709" s="32"/>
      <c r="AJ709" s="32"/>
      <c r="AK709" s="32"/>
      <c r="AL709" s="32"/>
      <c r="AM709" s="384" t="s">
        <v>208</v>
      </c>
      <c r="AN709" s="110">
        <v>43962</v>
      </c>
      <c r="AO709" s="32" t="s">
        <v>63</v>
      </c>
      <c r="AP709" s="32" t="s">
        <v>59</v>
      </c>
      <c r="AQ709" s="32" t="s">
        <v>293</v>
      </c>
      <c r="AR709" s="32"/>
      <c r="AS709" s="32"/>
      <c r="AT709" s="32"/>
      <c r="AU709" s="32"/>
      <c r="AV709" s="32"/>
      <c r="AW709" s="32"/>
      <c r="AX709" s="32"/>
      <c r="AY709" s="32"/>
      <c r="AZ709" s="32">
        <f t="shared" si="15"/>
        <v>5</v>
      </c>
    </row>
    <row r="710" spans="5:52" ht="19.95" customHeight="1">
      <c r="E710" s="32"/>
      <c r="F710" s="32"/>
      <c r="G710" s="32"/>
      <c r="H710" s="513" t="s">
        <v>1227</v>
      </c>
      <c r="I710" s="80" t="s">
        <v>2594</v>
      </c>
      <c r="J710" s="54" t="s">
        <v>3224</v>
      </c>
      <c r="K710" s="32"/>
      <c r="L710" s="32"/>
      <c r="M710" s="32"/>
      <c r="N710" s="68">
        <v>15249175</v>
      </c>
      <c r="O710" s="54" t="s">
        <v>3304</v>
      </c>
      <c r="P710" s="32"/>
      <c r="Q710" s="54" t="s">
        <v>1760</v>
      </c>
      <c r="R710" s="90" t="s">
        <v>1838</v>
      </c>
      <c r="S710" s="32"/>
      <c r="T710" s="32"/>
      <c r="U710" s="32"/>
      <c r="V710" s="32"/>
      <c r="W710" s="301" t="s">
        <v>29</v>
      </c>
      <c r="X710" s="32"/>
      <c r="Y710" s="32"/>
      <c r="Z710" s="32"/>
      <c r="AA710" s="32"/>
      <c r="AB710" s="32"/>
      <c r="AC710" s="76" t="s">
        <v>141</v>
      </c>
      <c r="AD710" s="32"/>
      <c r="AE710" s="32" t="s">
        <v>209</v>
      </c>
      <c r="AF710" s="110">
        <v>43958</v>
      </c>
      <c r="AG710" s="32"/>
      <c r="AH710" s="32"/>
      <c r="AI710" s="32"/>
      <c r="AJ710" s="32"/>
      <c r="AK710" s="32"/>
      <c r="AL710" s="32"/>
      <c r="AM710" s="384" t="s">
        <v>208</v>
      </c>
      <c r="AN710" s="110">
        <v>43962</v>
      </c>
      <c r="AO710" s="32" t="s">
        <v>63</v>
      </c>
      <c r="AP710" s="32" t="s">
        <v>56</v>
      </c>
      <c r="AQ710" s="32"/>
      <c r="AR710" s="32"/>
      <c r="AS710" s="32"/>
      <c r="AT710" s="32"/>
      <c r="AU710" s="32"/>
      <c r="AV710" s="32"/>
      <c r="AW710" s="32"/>
      <c r="AX710" s="32"/>
      <c r="AY710" s="32"/>
      <c r="AZ710" s="32">
        <f t="shared" si="15"/>
        <v>5</v>
      </c>
    </row>
    <row r="711" spans="5:52" ht="19.95" customHeight="1">
      <c r="E711" s="32"/>
      <c r="F711" s="32"/>
      <c r="G711" s="32"/>
      <c r="H711" s="513" t="s">
        <v>1228</v>
      </c>
      <c r="I711" s="90" t="s">
        <v>2595</v>
      </c>
      <c r="J711" s="54" t="s">
        <v>3225</v>
      </c>
      <c r="K711" s="32"/>
      <c r="L711" s="32"/>
      <c r="M711" s="32"/>
      <c r="N711" s="100">
        <v>15249176</v>
      </c>
      <c r="O711" s="54" t="s">
        <v>3304</v>
      </c>
      <c r="P711" s="32"/>
      <c r="Q711" s="54" t="s">
        <v>1761</v>
      </c>
      <c r="R711" s="90" t="s">
        <v>1838</v>
      </c>
      <c r="S711" s="32"/>
      <c r="T711" s="32"/>
      <c r="U711" s="32"/>
      <c r="V711" s="32"/>
      <c r="W711" s="301" t="s">
        <v>29</v>
      </c>
      <c r="X711" s="32"/>
      <c r="Y711" s="32"/>
      <c r="Z711" s="32"/>
      <c r="AA711" s="32"/>
      <c r="AB711" s="32"/>
      <c r="AC711" s="76" t="s">
        <v>141</v>
      </c>
      <c r="AD711" s="32"/>
      <c r="AE711" s="53" t="s">
        <v>209</v>
      </c>
      <c r="AF711" s="142">
        <v>43958</v>
      </c>
      <c r="AG711" s="32"/>
      <c r="AH711" s="32"/>
      <c r="AI711" s="32"/>
      <c r="AJ711" s="32"/>
      <c r="AK711" s="32"/>
      <c r="AL711" s="32"/>
      <c r="AM711" s="384" t="s">
        <v>208</v>
      </c>
      <c r="AN711" s="110">
        <v>43962</v>
      </c>
      <c r="AO711" s="32" t="s">
        <v>63</v>
      </c>
      <c r="AP711" s="32" t="s">
        <v>56</v>
      </c>
      <c r="AQ711" s="53"/>
      <c r="AR711" s="53"/>
      <c r="AS711" s="53"/>
      <c r="AT711" s="53"/>
      <c r="AU711" s="53"/>
      <c r="AV711" s="53"/>
      <c r="AW711" s="32"/>
      <c r="AX711" s="32"/>
      <c r="AY711" s="32"/>
      <c r="AZ711" s="32">
        <f t="shared" si="15"/>
        <v>5</v>
      </c>
    </row>
    <row r="712" spans="5:52" ht="19.95" customHeight="1">
      <c r="E712" s="32"/>
      <c r="F712" s="32"/>
      <c r="G712" s="32"/>
      <c r="H712" s="513" t="s">
        <v>1229</v>
      </c>
      <c r="I712" s="90" t="s">
        <v>2596</v>
      </c>
      <c r="J712" s="54" t="s">
        <v>3225</v>
      </c>
      <c r="K712" s="32"/>
      <c r="L712" s="32"/>
      <c r="M712" s="32"/>
      <c r="N712" s="100">
        <v>15249176</v>
      </c>
      <c r="O712" s="54" t="s">
        <v>3304</v>
      </c>
      <c r="P712" s="32"/>
      <c r="Q712" s="54" t="s">
        <v>1761</v>
      </c>
      <c r="R712" s="90" t="s">
        <v>1838</v>
      </c>
      <c r="S712" s="32"/>
      <c r="T712" s="32"/>
      <c r="U712" s="32"/>
      <c r="V712" s="32"/>
      <c r="W712" s="301" t="s">
        <v>29</v>
      </c>
      <c r="X712" s="32"/>
      <c r="Y712" s="32"/>
      <c r="Z712" s="32"/>
      <c r="AA712" s="32"/>
      <c r="AB712" s="32"/>
      <c r="AC712" s="76" t="s">
        <v>141</v>
      </c>
      <c r="AD712" s="32"/>
      <c r="AE712" s="53" t="s">
        <v>209</v>
      </c>
      <c r="AF712" s="142">
        <v>43958</v>
      </c>
      <c r="AG712" s="32"/>
      <c r="AH712" s="32"/>
      <c r="AI712" s="32"/>
      <c r="AJ712" s="32"/>
      <c r="AK712" s="32"/>
      <c r="AL712" s="32"/>
      <c r="AM712" s="384" t="s">
        <v>208</v>
      </c>
      <c r="AN712" s="110">
        <v>43962</v>
      </c>
      <c r="AO712" s="32" t="s">
        <v>63</v>
      </c>
      <c r="AP712" s="32" t="s">
        <v>56</v>
      </c>
      <c r="AQ712" s="53"/>
      <c r="AR712" s="53"/>
      <c r="AS712" s="53"/>
      <c r="AT712" s="53"/>
      <c r="AU712" s="53"/>
      <c r="AV712" s="53"/>
      <c r="AW712" s="32"/>
      <c r="AX712" s="32"/>
      <c r="AY712" s="32"/>
      <c r="AZ712" s="32">
        <f t="shared" si="15"/>
        <v>5</v>
      </c>
    </row>
    <row r="713" spans="5:52" ht="19.95" customHeight="1">
      <c r="E713" s="32"/>
      <c r="F713" s="32"/>
      <c r="G713" s="32"/>
      <c r="H713" s="513" t="s">
        <v>1230</v>
      </c>
      <c r="I713" s="90" t="s">
        <v>2597</v>
      </c>
      <c r="J713" s="54" t="s">
        <v>3225</v>
      </c>
      <c r="K713" s="32"/>
      <c r="L713" s="32"/>
      <c r="M713" s="32"/>
      <c r="N713" s="100">
        <v>15249176</v>
      </c>
      <c r="O713" s="54" t="s">
        <v>3304</v>
      </c>
      <c r="P713" s="32"/>
      <c r="Q713" s="54" t="s">
        <v>1761</v>
      </c>
      <c r="R713" s="90" t="s">
        <v>1838</v>
      </c>
      <c r="S713" s="32"/>
      <c r="T713" s="32"/>
      <c r="U713" s="32"/>
      <c r="V713" s="32"/>
      <c r="W713" s="301" t="s">
        <v>29</v>
      </c>
      <c r="X713" s="32"/>
      <c r="Y713" s="32"/>
      <c r="Z713" s="32"/>
      <c r="AA713" s="32"/>
      <c r="AB713" s="32"/>
      <c r="AC713" s="76" t="s">
        <v>141</v>
      </c>
      <c r="AD713" s="32"/>
      <c r="AE713" s="53" t="s">
        <v>209</v>
      </c>
      <c r="AF713" s="142">
        <v>43958</v>
      </c>
      <c r="AG713" s="32"/>
      <c r="AH713" s="32"/>
      <c r="AI713" s="32"/>
      <c r="AJ713" s="32"/>
      <c r="AK713" s="32"/>
      <c r="AL713" s="32"/>
      <c r="AM713" s="384" t="s">
        <v>208</v>
      </c>
      <c r="AN713" s="110">
        <v>43962</v>
      </c>
      <c r="AO713" s="32" t="s">
        <v>63</v>
      </c>
      <c r="AP713" s="32" t="s">
        <v>56</v>
      </c>
      <c r="AQ713" s="53"/>
      <c r="AR713" s="53"/>
      <c r="AS713" s="53"/>
      <c r="AT713" s="53"/>
      <c r="AU713" s="53"/>
      <c r="AV713" s="53"/>
      <c r="AW713" s="32"/>
      <c r="AX713" s="32"/>
      <c r="AY713" s="32"/>
      <c r="AZ713" s="32">
        <f t="shared" si="15"/>
        <v>5</v>
      </c>
    </row>
    <row r="714" spans="5:52" ht="19.95" customHeight="1">
      <c r="E714" s="32"/>
      <c r="F714" s="32"/>
      <c r="G714" s="32"/>
      <c r="H714" s="513" t="s">
        <v>1231</v>
      </c>
      <c r="I714" s="390" t="s">
        <v>2598</v>
      </c>
      <c r="J714" s="390" t="s">
        <v>3226</v>
      </c>
      <c r="K714" s="32"/>
      <c r="L714" s="32"/>
      <c r="M714" s="32"/>
      <c r="N714" s="438">
        <v>15249177</v>
      </c>
      <c r="O714" s="54" t="s">
        <v>3304</v>
      </c>
      <c r="P714" s="32"/>
      <c r="Q714" s="390" t="s">
        <v>1762</v>
      </c>
      <c r="R714" s="534" t="s">
        <v>1923</v>
      </c>
      <c r="S714" s="32"/>
      <c r="T714" s="32"/>
      <c r="U714" s="32"/>
      <c r="V714" s="32"/>
      <c r="W714" s="301" t="s">
        <v>29</v>
      </c>
      <c r="X714" s="32"/>
      <c r="Y714" s="32"/>
      <c r="Z714" s="32"/>
      <c r="AA714" s="32"/>
      <c r="AB714" s="32"/>
      <c r="AC714" s="76" t="s">
        <v>141</v>
      </c>
      <c r="AD714" s="32"/>
      <c r="AE714" s="32" t="s">
        <v>209</v>
      </c>
      <c r="AF714" s="110">
        <v>43958</v>
      </c>
      <c r="AG714" s="32"/>
      <c r="AH714" s="32"/>
      <c r="AI714" s="32"/>
      <c r="AJ714" s="32"/>
      <c r="AK714" s="32"/>
      <c r="AL714" s="32"/>
      <c r="AM714" s="384" t="s">
        <v>208</v>
      </c>
      <c r="AN714" s="110">
        <v>43962</v>
      </c>
      <c r="AO714" s="32" t="s">
        <v>63</v>
      </c>
      <c r="AP714" s="32" t="s">
        <v>56</v>
      </c>
      <c r="AQ714" s="31" t="s">
        <v>294</v>
      </c>
      <c r="AR714" s="32"/>
      <c r="AS714" s="32"/>
      <c r="AT714" s="32"/>
      <c r="AU714" s="32"/>
      <c r="AV714" s="32"/>
      <c r="AW714" s="32"/>
      <c r="AX714" s="32"/>
      <c r="AY714" s="32"/>
      <c r="AZ714" s="32">
        <f t="shared" si="15"/>
        <v>5</v>
      </c>
    </row>
    <row r="715" spans="5:52" ht="19.95" customHeight="1">
      <c r="E715" s="32"/>
      <c r="F715" s="32"/>
      <c r="G715" s="32"/>
      <c r="H715" s="513" t="s">
        <v>1232</v>
      </c>
      <c r="I715" s="390" t="s">
        <v>2599</v>
      </c>
      <c r="J715" s="390" t="s">
        <v>3226</v>
      </c>
      <c r="K715" s="32"/>
      <c r="L715" s="32"/>
      <c r="M715" s="32"/>
      <c r="N715" s="438">
        <v>15249177</v>
      </c>
      <c r="O715" s="54" t="s">
        <v>3304</v>
      </c>
      <c r="P715" s="32"/>
      <c r="Q715" s="390" t="s">
        <v>1762</v>
      </c>
      <c r="R715" s="534" t="s">
        <v>1923</v>
      </c>
      <c r="S715" s="32"/>
      <c r="T715" s="32"/>
      <c r="U715" s="32"/>
      <c r="V715" s="32"/>
      <c r="W715" s="301" t="s">
        <v>29</v>
      </c>
      <c r="X715" s="32"/>
      <c r="Y715" s="32"/>
      <c r="Z715" s="32"/>
      <c r="AA715" s="32"/>
      <c r="AB715" s="32"/>
      <c r="AC715" s="76" t="s">
        <v>141</v>
      </c>
      <c r="AD715" s="32"/>
      <c r="AE715" s="32" t="s">
        <v>209</v>
      </c>
      <c r="AF715" s="110">
        <v>43965</v>
      </c>
      <c r="AG715" s="32"/>
      <c r="AH715" s="32"/>
      <c r="AI715" s="32"/>
      <c r="AJ715" s="32"/>
      <c r="AK715" s="32"/>
      <c r="AL715" s="32"/>
      <c r="AM715" s="384" t="s">
        <v>209</v>
      </c>
      <c r="AN715" s="110">
        <v>43966</v>
      </c>
      <c r="AO715" s="32" t="s">
        <v>63</v>
      </c>
      <c r="AP715" s="32" t="s">
        <v>56</v>
      </c>
      <c r="AQ715" s="31" t="s">
        <v>295</v>
      </c>
      <c r="AR715" s="32"/>
      <c r="AS715" s="32"/>
      <c r="AT715" s="32"/>
      <c r="AU715" s="32"/>
      <c r="AV715" s="32"/>
      <c r="AW715" s="32"/>
      <c r="AX715" s="32"/>
      <c r="AY715" s="32"/>
      <c r="AZ715" s="32">
        <f t="shared" si="15"/>
        <v>5</v>
      </c>
    </row>
    <row r="716" spans="5:52" ht="19.95" customHeight="1">
      <c r="E716" s="32"/>
      <c r="F716" s="32"/>
      <c r="G716" s="32"/>
      <c r="H716" s="513" t="s">
        <v>1233</v>
      </c>
      <c r="I716" s="31" t="s">
        <v>2600</v>
      </c>
      <c r="J716" s="54" t="s">
        <v>3227</v>
      </c>
      <c r="K716" s="32"/>
      <c r="L716" s="32"/>
      <c r="M716" s="32"/>
      <c r="N716" s="68">
        <v>15249177</v>
      </c>
      <c r="O716" s="54" t="s">
        <v>3304</v>
      </c>
      <c r="P716" s="32"/>
      <c r="Q716" s="54" t="s">
        <v>1762</v>
      </c>
      <c r="R716" s="90" t="s">
        <v>1923</v>
      </c>
      <c r="S716" s="32"/>
      <c r="T716" s="32"/>
      <c r="U716" s="32"/>
      <c r="V716" s="32"/>
      <c r="W716" s="301" t="s">
        <v>29</v>
      </c>
      <c r="X716" s="32"/>
      <c r="Y716" s="32"/>
      <c r="Z716" s="32"/>
      <c r="AA716" s="32"/>
      <c r="AB716" s="32"/>
      <c r="AC716" s="76" t="s">
        <v>141</v>
      </c>
      <c r="AD716" s="32"/>
      <c r="AE716" s="32" t="s">
        <v>209</v>
      </c>
      <c r="AF716" s="110">
        <v>43958</v>
      </c>
      <c r="AG716" s="32"/>
      <c r="AH716" s="32"/>
      <c r="AI716" s="32"/>
      <c r="AJ716" s="32"/>
      <c r="AK716" s="32"/>
      <c r="AL716" s="32"/>
      <c r="AM716" s="384" t="s">
        <v>208</v>
      </c>
      <c r="AN716" s="110">
        <v>43962</v>
      </c>
      <c r="AO716" s="32" t="s">
        <v>63</v>
      </c>
      <c r="AP716" s="32" t="s">
        <v>56</v>
      </c>
      <c r="AQ716" s="32" t="s">
        <v>295</v>
      </c>
      <c r="AR716" s="32"/>
      <c r="AS716" s="32"/>
      <c r="AT716" s="32"/>
      <c r="AU716" s="32"/>
      <c r="AV716" s="32"/>
      <c r="AW716" s="32"/>
      <c r="AX716" s="32"/>
      <c r="AY716" s="32"/>
      <c r="AZ716" s="32">
        <f t="shared" si="15"/>
        <v>5</v>
      </c>
    </row>
    <row r="717" spans="5:52" ht="19.95" customHeight="1">
      <c r="E717" s="32"/>
      <c r="F717" s="32"/>
      <c r="G717" s="32"/>
      <c r="H717" s="513" t="s">
        <v>1234</v>
      </c>
      <c r="I717" s="31" t="s">
        <v>2601</v>
      </c>
      <c r="J717" s="54" t="s">
        <v>3227</v>
      </c>
      <c r="K717" s="32"/>
      <c r="L717" s="32"/>
      <c r="M717" s="32"/>
      <c r="N717" s="68">
        <v>15249177</v>
      </c>
      <c r="O717" s="54" t="s">
        <v>3304</v>
      </c>
      <c r="P717" s="32"/>
      <c r="Q717" s="54" t="s">
        <v>1762</v>
      </c>
      <c r="R717" s="90" t="s">
        <v>1923</v>
      </c>
      <c r="S717" s="32"/>
      <c r="T717" s="32"/>
      <c r="U717" s="32"/>
      <c r="V717" s="32"/>
      <c r="W717" s="301" t="s">
        <v>29</v>
      </c>
      <c r="X717" s="32"/>
      <c r="Y717" s="32"/>
      <c r="Z717" s="32"/>
      <c r="AA717" s="32"/>
      <c r="AB717" s="32"/>
      <c r="AC717" s="76" t="s">
        <v>141</v>
      </c>
      <c r="AD717" s="32"/>
      <c r="AE717" s="32" t="s">
        <v>209</v>
      </c>
      <c r="AF717" s="110">
        <v>43958</v>
      </c>
      <c r="AG717" s="32"/>
      <c r="AH717" s="32"/>
      <c r="AI717" s="32"/>
      <c r="AJ717" s="32"/>
      <c r="AK717" s="32"/>
      <c r="AL717" s="32"/>
      <c r="AM717" s="384" t="s">
        <v>208</v>
      </c>
      <c r="AN717" s="110">
        <v>43962</v>
      </c>
      <c r="AO717" s="32" t="s">
        <v>63</v>
      </c>
      <c r="AP717" s="32" t="s">
        <v>56</v>
      </c>
      <c r="AQ717" s="32" t="s">
        <v>295</v>
      </c>
      <c r="AR717" s="32"/>
      <c r="AS717" s="32"/>
      <c r="AT717" s="32"/>
      <c r="AU717" s="32"/>
      <c r="AV717" s="32"/>
      <c r="AW717" s="32"/>
      <c r="AX717" s="32"/>
      <c r="AY717" s="32"/>
      <c r="AZ717" s="32">
        <f t="shared" si="15"/>
        <v>5</v>
      </c>
    </row>
    <row r="718" spans="5:52" ht="19.95" customHeight="1">
      <c r="E718" s="32"/>
      <c r="F718" s="32"/>
      <c r="G718" s="32"/>
      <c r="H718" s="513" t="s">
        <v>1235</v>
      </c>
      <c r="I718" s="31" t="s">
        <v>2602</v>
      </c>
      <c r="J718" s="54" t="s">
        <v>3228</v>
      </c>
      <c r="K718" s="32"/>
      <c r="L718" s="32"/>
      <c r="M718" s="32"/>
      <c r="N718" s="68">
        <v>15249178</v>
      </c>
      <c r="O718" s="54" t="s">
        <v>3304</v>
      </c>
      <c r="P718" s="32"/>
      <c r="Q718" s="54" t="s">
        <v>1763</v>
      </c>
      <c r="R718" s="90" t="s">
        <v>1841</v>
      </c>
      <c r="S718" s="32"/>
      <c r="T718" s="32"/>
      <c r="U718" s="32"/>
      <c r="V718" s="32"/>
      <c r="W718" s="301" t="s">
        <v>29</v>
      </c>
      <c r="X718" s="32"/>
      <c r="Y718" s="32"/>
      <c r="Z718" s="32"/>
      <c r="AA718" s="32"/>
      <c r="AB718" s="32"/>
      <c r="AC718" s="76" t="s">
        <v>141</v>
      </c>
      <c r="AD718" s="32"/>
      <c r="AE718" s="32" t="s">
        <v>209</v>
      </c>
      <c r="AF718" s="110">
        <v>43958</v>
      </c>
      <c r="AG718" s="32"/>
      <c r="AH718" s="32"/>
      <c r="AI718" s="32"/>
      <c r="AJ718" s="32"/>
      <c r="AK718" s="32"/>
      <c r="AL718" s="32"/>
      <c r="AM718" s="384" t="s">
        <v>208</v>
      </c>
      <c r="AN718" s="110">
        <v>43962</v>
      </c>
      <c r="AO718" s="32" t="s">
        <v>63</v>
      </c>
      <c r="AP718" s="32" t="s">
        <v>56</v>
      </c>
      <c r="AQ718" s="32"/>
      <c r="AR718" s="32"/>
      <c r="AS718" s="32"/>
      <c r="AT718" s="32"/>
      <c r="AU718" s="32"/>
      <c r="AV718" s="32"/>
      <c r="AW718" s="32"/>
      <c r="AX718" s="32"/>
      <c r="AY718" s="32"/>
      <c r="AZ718" s="32">
        <f t="shared" si="15"/>
        <v>5</v>
      </c>
    </row>
    <row r="719" spans="5:52" ht="19.95" customHeight="1">
      <c r="E719" s="32"/>
      <c r="F719" s="32"/>
      <c r="G719" s="32"/>
      <c r="H719" s="513" t="s">
        <v>1236</v>
      </c>
      <c r="I719" s="31" t="s">
        <v>2603</v>
      </c>
      <c r="J719" s="54" t="s">
        <v>3229</v>
      </c>
      <c r="K719" s="32"/>
      <c r="L719" s="32"/>
      <c r="M719" s="32"/>
      <c r="N719" s="68">
        <v>15249180</v>
      </c>
      <c r="O719" s="54" t="s">
        <v>3304</v>
      </c>
      <c r="P719" s="32"/>
      <c r="Q719" s="54" t="s">
        <v>1764</v>
      </c>
      <c r="R719" s="90" t="s">
        <v>1841</v>
      </c>
      <c r="S719" s="32"/>
      <c r="T719" s="32"/>
      <c r="U719" s="32"/>
      <c r="V719" s="32"/>
      <c r="W719" s="301" t="s">
        <v>29</v>
      </c>
      <c r="X719" s="32"/>
      <c r="Y719" s="32"/>
      <c r="Z719" s="32"/>
      <c r="AA719" s="32"/>
      <c r="AB719" s="32"/>
      <c r="AC719" s="76" t="s">
        <v>141</v>
      </c>
      <c r="AD719" s="32"/>
      <c r="AE719" s="32" t="s">
        <v>209</v>
      </c>
      <c r="AF719" s="110">
        <v>43958</v>
      </c>
      <c r="AG719" s="32"/>
      <c r="AH719" s="32"/>
      <c r="AI719" s="32"/>
      <c r="AJ719" s="32"/>
      <c r="AK719" s="32"/>
      <c r="AL719" s="32"/>
      <c r="AM719" s="384" t="s">
        <v>208</v>
      </c>
      <c r="AN719" s="110">
        <v>43962</v>
      </c>
      <c r="AO719" s="32" t="s">
        <v>63</v>
      </c>
      <c r="AP719" s="32" t="s">
        <v>56</v>
      </c>
      <c r="AQ719" s="32"/>
      <c r="AR719" s="32"/>
      <c r="AS719" s="32"/>
      <c r="AT719" s="32"/>
      <c r="AU719" s="32"/>
      <c r="AV719" s="32"/>
      <c r="AW719" s="32"/>
      <c r="AX719" s="32"/>
      <c r="AY719" s="32"/>
      <c r="AZ719" s="32">
        <f t="shared" si="15"/>
        <v>5</v>
      </c>
    </row>
    <row r="720" spans="5:52" ht="19.95" customHeight="1">
      <c r="E720" s="32"/>
      <c r="F720" s="32"/>
      <c r="G720" s="32"/>
      <c r="H720" s="513" t="s">
        <v>1237</v>
      </c>
      <c r="I720" s="31" t="s">
        <v>2604</v>
      </c>
      <c r="J720" s="54" t="s">
        <v>3230</v>
      </c>
      <c r="K720" s="32"/>
      <c r="L720" s="32"/>
      <c r="M720" s="32"/>
      <c r="N720" s="68">
        <v>15249182</v>
      </c>
      <c r="O720" s="54" t="s">
        <v>3304</v>
      </c>
      <c r="P720" s="32"/>
      <c r="Q720" s="54" t="s">
        <v>1765</v>
      </c>
      <c r="R720" s="90" t="s">
        <v>1841</v>
      </c>
      <c r="S720" s="32"/>
      <c r="T720" s="32"/>
      <c r="U720" s="32"/>
      <c r="V720" s="32"/>
      <c r="W720" s="301" t="s">
        <v>29</v>
      </c>
      <c r="X720" s="32"/>
      <c r="Y720" s="32"/>
      <c r="Z720" s="32"/>
      <c r="AA720" s="32"/>
      <c r="AB720" s="32"/>
      <c r="AC720" s="76" t="s">
        <v>141</v>
      </c>
      <c r="AD720" s="32"/>
      <c r="AE720" s="32" t="s">
        <v>209</v>
      </c>
      <c r="AF720" s="110">
        <v>43958</v>
      </c>
      <c r="AG720" s="32"/>
      <c r="AH720" s="32"/>
      <c r="AI720" s="32"/>
      <c r="AJ720" s="32"/>
      <c r="AK720" s="32"/>
      <c r="AL720" s="32"/>
      <c r="AM720" s="384" t="s">
        <v>208</v>
      </c>
      <c r="AN720" s="110">
        <v>43962</v>
      </c>
      <c r="AO720" s="32" t="s">
        <v>63</v>
      </c>
      <c r="AP720" s="32" t="s">
        <v>56</v>
      </c>
      <c r="AQ720" s="32"/>
      <c r="AR720" s="32"/>
      <c r="AS720" s="32"/>
      <c r="AT720" s="32"/>
      <c r="AU720" s="32"/>
      <c r="AV720" s="32"/>
      <c r="AW720" s="32"/>
      <c r="AX720" s="32"/>
      <c r="AY720" s="32"/>
      <c r="AZ720" s="32">
        <f t="shared" si="15"/>
        <v>5</v>
      </c>
    </row>
    <row r="721" spans="5:52" ht="19.95" customHeight="1">
      <c r="E721" s="32"/>
      <c r="F721" s="32"/>
      <c r="G721" s="32"/>
      <c r="H721" s="513" t="s">
        <v>1238</v>
      </c>
      <c r="I721" s="31" t="s">
        <v>2605</v>
      </c>
      <c r="J721" s="54" t="s">
        <v>3231</v>
      </c>
      <c r="K721" s="32"/>
      <c r="L721" s="32"/>
      <c r="M721" s="32"/>
      <c r="N721" s="68">
        <v>15249183</v>
      </c>
      <c r="O721" s="54" t="s">
        <v>3304</v>
      </c>
      <c r="P721" s="32"/>
      <c r="Q721" s="54" t="s">
        <v>1766</v>
      </c>
      <c r="R721" s="90" t="s">
        <v>1841</v>
      </c>
      <c r="S721" s="32"/>
      <c r="T721" s="32"/>
      <c r="U721" s="32"/>
      <c r="V721" s="32"/>
      <c r="W721" s="301" t="s">
        <v>29</v>
      </c>
      <c r="X721" s="32"/>
      <c r="Y721" s="32"/>
      <c r="Z721" s="32"/>
      <c r="AA721" s="32"/>
      <c r="AB721" s="32"/>
      <c r="AC721" s="76" t="s">
        <v>141</v>
      </c>
      <c r="AD721" s="32"/>
      <c r="AE721" s="32" t="s">
        <v>209</v>
      </c>
      <c r="AF721" s="110">
        <v>43958</v>
      </c>
      <c r="AG721" s="32"/>
      <c r="AH721" s="32"/>
      <c r="AI721" s="32"/>
      <c r="AJ721" s="32"/>
      <c r="AK721" s="32"/>
      <c r="AL721" s="32"/>
      <c r="AM721" s="384" t="s">
        <v>208</v>
      </c>
      <c r="AN721" s="110">
        <v>43962</v>
      </c>
      <c r="AO721" s="32" t="s">
        <v>63</v>
      </c>
      <c r="AP721" s="32" t="s">
        <v>56</v>
      </c>
      <c r="AQ721" s="32"/>
      <c r="AR721" s="32"/>
      <c r="AS721" s="32"/>
      <c r="AT721" s="32"/>
      <c r="AU721" s="32"/>
      <c r="AV721" s="32"/>
      <c r="AW721" s="32"/>
      <c r="AX721" s="32"/>
      <c r="AY721" s="32"/>
      <c r="AZ721" s="32">
        <f t="shared" ref="AZ721:AZ784" si="16">MONTH(AF721)</f>
        <v>5</v>
      </c>
    </row>
    <row r="722" spans="5:52" ht="19.95" customHeight="1">
      <c r="E722" s="32"/>
      <c r="F722" s="32"/>
      <c r="G722" s="32"/>
      <c r="H722" s="513" t="s">
        <v>1239</v>
      </c>
      <c r="I722" s="31" t="s">
        <v>2606</v>
      </c>
      <c r="J722" s="54" t="s">
        <v>3232</v>
      </c>
      <c r="K722" s="32"/>
      <c r="L722" s="32"/>
      <c r="M722" s="32"/>
      <c r="N722" s="68">
        <v>15249184</v>
      </c>
      <c r="O722" s="54" t="s">
        <v>3304</v>
      </c>
      <c r="P722" s="32"/>
      <c r="Q722" s="54" t="s">
        <v>1767</v>
      </c>
      <c r="R722" s="90" t="s">
        <v>1841</v>
      </c>
      <c r="S722" s="32"/>
      <c r="T722" s="32"/>
      <c r="U722" s="32"/>
      <c r="V722" s="32"/>
      <c r="W722" s="301" t="s">
        <v>29</v>
      </c>
      <c r="X722" s="32"/>
      <c r="Y722" s="32"/>
      <c r="Z722" s="32"/>
      <c r="AA722" s="32"/>
      <c r="AB722" s="32"/>
      <c r="AC722" s="76" t="s">
        <v>141</v>
      </c>
      <c r="AD722" s="32"/>
      <c r="AE722" s="32" t="s">
        <v>209</v>
      </c>
      <c r="AF722" s="110">
        <v>43958</v>
      </c>
      <c r="AG722" s="32"/>
      <c r="AH722" s="32"/>
      <c r="AI722" s="32"/>
      <c r="AJ722" s="32"/>
      <c r="AK722" s="32"/>
      <c r="AL722" s="32"/>
      <c r="AM722" s="384" t="s">
        <v>208</v>
      </c>
      <c r="AN722" s="110">
        <v>43962</v>
      </c>
      <c r="AO722" s="32" t="s">
        <v>63</v>
      </c>
      <c r="AP722" s="32" t="s">
        <v>56</v>
      </c>
      <c r="AQ722" s="32"/>
      <c r="AR722" s="32"/>
      <c r="AS722" s="32"/>
      <c r="AT722" s="32"/>
      <c r="AU722" s="32"/>
      <c r="AV722" s="32"/>
      <c r="AW722" s="32"/>
      <c r="AX722" s="32"/>
      <c r="AY722" s="32"/>
      <c r="AZ722" s="32">
        <f t="shared" si="16"/>
        <v>5</v>
      </c>
    </row>
    <row r="723" spans="5:52" ht="19.95" customHeight="1">
      <c r="E723" s="32"/>
      <c r="F723" s="32"/>
      <c r="G723" s="32"/>
      <c r="H723" s="513" t="s">
        <v>1240</v>
      </c>
      <c r="I723" s="31" t="s">
        <v>2604</v>
      </c>
      <c r="J723" s="54" t="s">
        <v>3233</v>
      </c>
      <c r="K723" s="32"/>
      <c r="L723" s="32"/>
      <c r="M723" s="32"/>
      <c r="N723" s="68">
        <v>15249185</v>
      </c>
      <c r="O723" s="54" t="s">
        <v>3304</v>
      </c>
      <c r="P723" s="32"/>
      <c r="Q723" s="54" t="s">
        <v>1768</v>
      </c>
      <c r="R723" s="90" t="s">
        <v>1841</v>
      </c>
      <c r="S723" s="32"/>
      <c r="T723" s="32"/>
      <c r="U723" s="32"/>
      <c r="V723" s="32"/>
      <c r="W723" s="301" t="s">
        <v>29</v>
      </c>
      <c r="X723" s="32"/>
      <c r="Y723" s="32"/>
      <c r="Z723" s="32"/>
      <c r="AA723" s="32"/>
      <c r="AB723" s="32"/>
      <c r="AC723" s="76" t="s">
        <v>141</v>
      </c>
      <c r="AD723" s="32"/>
      <c r="AE723" s="32" t="s">
        <v>209</v>
      </c>
      <c r="AF723" s="110">
        <v>43958</v>
      </c>
      <c r="AG723" s="32"/>
      <c r="AH723" s="32"/>
      <c r="AI723" s="32"/>
      <c r="AJ723" s="32"/>
      <c r="AK723" s="32"/>
      <c r="AL723" s="32"/>
      <c r="AM723" s="384" t="s">
        <v>208</v>
      </c>
      <c r="AN723" s="110">
        <v>43962</v>
      </c>
      <c r="AO723" s="32" t="s">
        <v>63</v>
      </c>
      <c r="AP723" s="32" t="s">
        <v>56</v>
      </c>
      <c r="AQ723" s="32"/>
      <c r="AR723" s="32"/>
      <c r="AS723" s="32"/>
      <c r="AT723" s="32"/>
      <c r="AU723" s="32"/>
      <c r="AV723" s="32"/>
      <c r="AW723" s="32"/>
      <c r="AX723" s="32"/>
      <c r="AY723" s="32"/>
      <c r="AZ723" s="32">
        <f t="shared" si="16"/>
        <v>5</v>
      </c>
    </row>
    <row r="724" spans="5:52" ht="19.95" customHeight="1">
      <c r="E724" s="32"/>
      <c r="F724" s="32"/>
      <c r="G724" s="32"/>
      <c r="H724" s="513" t="s">
        <v>1241</v>
      </c>
      <c r="I724" s="31" t="s">
        <v>2607</v>
      </c>
      <c r="J724" s="54" t="s">
        <v>3234</v>
      </c>
      <c r="K724" s="32"/>
      <c r="L724" s="32"/>
      <c r="M724" s="32"/>
      <c r="N724" s="68">
        <v>15249282</v>
      </c>
      <c r="O724" s="54" t="s">
        <v>3304</v>
      </c>
      <c r="P724" s="32"/>
      <c r="Q724" s="54" t="s">
        <v>1769</v>
      </c>
      <c r="R724" s="90" t="s">
        <v>1841</v>
      </c>
      <c r="S724" s="32"/>
      <c r="T724" s="32"/>
      <c r="U724" s="32"/>
      <c r="V724" s="32"/>
      <c r="W724" s="301" t="s">
        <v>29</v>
      </c>
      <c r="X724" s="32"/>
      <c r="Y724" s="32"/>
      <c r="Z724" s="32"/>
      <c r="AA724" s="32"/>
      <c r="AB724" s="32"/>
      <c r="AC724" s="76" t="s">
        <v>141</v>
      </c>
      <c r="AD724" s="32"/>
      <c r="AE724" s="32" t="s">
        <v>209</v>
      </c>
      <c r="AF724" s="110">
        <v>43958</v>
      </c>
      <c r="AG724" s="32"/>
      <c r="AH724" s="32"/>
      <c r="AI724" s="32"/>
      <c r="AJ724" s="32"/>
      <c r="AK724" s="32"/>
      <c r="AL724" s="32"/>
      <c r="AM724" s="384" t="s">
        <v>208</v>
      </c>
      <c r="AN724" s="110">
        <v>43962</v>
      </c>
      <c r="AO724" s="32" t="s">
        <v>63</v>
      </c>
      <c r="AP724" s="32" t="s">
        <v>56</v>
      </c>
      <c r="AQ724" s="32"/>
      <c r="AR724" s="32"/>
      <c r="AS724" s="32"/>
      <c r="AT724" s="32"/>
      <c r="AU724" s="32"/>
      <c r="AV724" s="32"/>
      <c r="AW724" s="32"/>
      <c r="AX724" s="32"/>
      <c r="AY724" s="32"/>
      <c r="AZ724" s="32">
        <f t="shared" si="16"/>
        <v>5</v>
      </c>
    </row>
    <row r="725" spans="5:52" ht="19.95" customHeight="1">
      <c r="E725" s="32"/>
      <c r="F725" s="32"/>
      <c r="G725" s="32"/>
      <c r="H725" s="513" t="s">
        <v>1242</v>
      </c>
      <c r="I725" s="31" t="s">
        <v>2608</v>
      </c>
      <c r="J725" s="54" t="s">
        <v>3235</v>
      </c>
      <c r="K725" s="32"/>
      <c r="L725" s="32"/>
      <c r="M725" s="32"/>
      <c r="N725" s="68">
        <v>15249283</v>
      </c>
      <c r="O725" s="54" t="s">
        <v>3304</v>
      </c>
      <c r="P725" s="32"/>
      <c r="Q725" s="54" t="s">
        <v>1770</v>
      </c>
      <c r="R725" s="90" t="s">
        <v>1841</v>
      </c>
      <c r="S725" s="32"/>
      <c r="T725" s="32"/>
      <c r="U725" s="32"/>
      <c r="V725" s="32"/>
      <c r="W725" s="301" t="s">
        <v>29</v>
      </c>
      <c r="X725" s="32"/>
      <c r="Y725" s="32"/>
      <c r="Z725" s="32"/>
      <c r="AA725" s="32"/>
      <c r="AB725" s="32"/>
      <c r="AC725" s="76" t="s">
        <v>141</v>
      </c>
      <c r="AD725" s="32"/>
      <c r="AE725" s="32" t="s">
        <v>209</v>
      </c>
      <c r="AF725" s="110">
        <v>43958</v>
      </c>
      <c r="AG725" s="32"/>
      <c r="AH725" s="32"/>
      <c r="AI725" s="32"/>
      <c r="AJ725" s="32"/>
      <c r="AK725" s="32"/>
      <c r="AL725" s="32"/>
      <c r="AM725" s="384" t="s">
        <v>208</v>
      </c>
      <c r="AN725" s="110">
        <v>43962</v>
      </c>
      <c r="AO725" s="32" t="s">
        <v>63</v>
      </c>
      <c r="AP725" s="32" t="s">
        <v>56</v>
      </c>
      <c r="AQ725" s="32"/>
      <c r="AR725" s="32"/>
      <c r="AS725" s="32"/>
      <c r="AT725" s="32"/>
      <c r="AU725" s="32"/>
      <c r="AV725" s="32"/>
      <c r="AW725" s="32"/>
      <c r="AX725" s="32"/>
      <c r="AY725" s="32"/>
      <c r="AZ725" s="32">
        <f t="shared" si="16"/>
        <v>5</v>
      </c>
    </row>
    <row r="726" spans="5:52" ht="19.95" customHeight="1">
      <c r="E726" s="32"/>
      <c r="F726" s="32"/>
      <c r="G726" s="32"/>
      <c r="H726" s="513" t="s">
        <v>1243</v>
      </c>
      <c r="I726" s="389" t="s">
        <v>2609</v>
      </c>
      <c r="J726" s="389" t="s">
        <v>3236</v>
      </c>
      <c r="K726" s="32"/>
      <c r="L726" s="32"/>
      <c r="M726" s="32"/>
      <c r="N726" s="553">
        <v>15249284</v>
      </c>
      <c r="O726" s="54" t="s">
        <v>3304</v>
      </c>
      <c r="P726" s="32"/>
      <c r="Q726" s="389" t="s">
        <v>1771</v>
      </c>
      <c r="R726" s="535" t="s">
        <v>1841</v>
      </c>
      <c r="S726" s="32"/>
      <c r="T726" s="32"/>
      <c r="U726" s="32"/>
      <c r="V726" s="32"/>
      <c r="W726" s="301" t="s">
        <v>29</v>
      </c>
      <c r="X726" s="32"/>
      <c r="Y726" s="32"/>
      <c r="Z726" s="32"/>
      <c r="AA726" s="32"/>
      <c r="AB726" s="32"/>
      <c r="AC726" s="76" t="s">
        <v>141</v>
      </c>
      <c r="AD726" s="32"/>
      <c r="AE726" s="376" t="s">
        <v>209</v>
      </c>
      <c r="AF726" s="358">
        <v>43958</v>
      </c>
      <c r="AG726" s="32"/>
      <c r="AH726" s="32"/>
      <c r="AI726" s="32"/>
      <c r="AJ726" s="32"/>
      <c r="AK726" s="32"/>
      <c r="AL726" s="32"/>
      <c r="AM726" s="384" t="s">
        <v>208</v>
      </c>
      <c r="AN726" s="110">
        <v>43962</v>
      </c>
      <c r="AO726" s="376" t="s">
        <v>59</v>
      </c>
      <c r="AP726" s="32" t="s">
        <v>56</v>
      </c>
      <c r="AQ726" s="389" t="s">
        <v>296</v>
      </c>
      <c r="AR726" s="376"/>
      <c r="AS726" s="376"/>
      <c r="AT726" s="376"/>
      <c r="AU726" s="376"/>
      <c r="AV726" s="376"/>
      <c r="AW726" s="32"/>
      <c r="AX726" s="32"/>
      <c r="AY726" s="32"/>
      <c r="AZ726" s="32">
        <f t="shared" si="16"/>
        <v>5</v>
      </c>
    </row>
    <row r="727" spans="5:52" ht="19.95" customHeight="1">
      <c r="E727" s="32"/>
      <c r="F727" s="32"/>
      <c r="G727" s="32"/>
      <c r="H727" s="513" t="s">
        <v>1244</v>
      </c>
      <c r="I727" s="31" t="s">
        <v>2610</v>
      </c>
      <c r="J727" s="54" t="s">
        <v>3237</v>
      </c>
      <c r="K727" s="32"/>
      <c r="L727" s="32"/>
      <c r="M727" s="32"/>
      <c r="N727" s="68">
        <v>15249193</v>
      </c>
      <c r="O727" s="54" t="s">
        <v>3304</v>
      </c>
      <c r="P727" s="32"/>
      <c r="Q727" s="54" t="s">
        <v>1772</v>
      </c>
      <c r="R727" s="90" t="s">
        <v>1841</v>
      </c>
      <c r="S727" s="32"/>
      <c r="T727" s="32"/>
      <c r="U727" s="32"/>
      <c r="V727" s="32"/>
      <c r="W727" s="301" t="s">
        <v>29</v>
      </c>
      <c r="X727" s="32"/>
      <c r="Y727" s="32"/>
      <c r="Z727" s="32"/>
      <c r="AA727" s="32"/>
      <c r="AB727" s="32"/>
      <c r="AC727" s="76" t="s">
        <v>141</v>
      </c>
      <c r="AD727" s="32"/>
      <c r="AE727" s="32" t="s">
        <v>209</v>
      </c>
      <c r="AF727" s="110">
        <v>43958</v>
      </c>
      <c r="AG727" s="32"/>
      <c r="AH727" s="32"/>
      <c r="AI727" s="32"/>
      <c r="AJ727" s="32"/>
      <c r="AK727" s="32"/>
      <c r="AL727" s="32"/>
      <c r="AM727" s="384" t="s">
        <v>208</v>
      </c>
      <c r="AN727" s="110">
        <v>43962</v>
      </c>
      <c r="AO727" s="32" t="s">
        <v>63</v>
      </c>
      <c r="AP727" s="32" t="s">
        <v>56</v>
      </c>
      <c r="AQ727" s="32"/>
      <c r="AR727" s="32"/>
      <c r="AS727" s="32"/>
      <c r="AT727" s="32"/>
      <c r="AU727" s="32"/>
      <c r="AV727" s="32"/>
      <c r="AW727" s="32"/>
      <c r="AX727" s="32"/>
      <c r="AY727" s="32"/>
      <c r="AZ727" s="32">
        <f t="shared" si="16"/>
        <v>5</v>
      </c>
    </row>
    <row r="728" spans="5:52" ht="19.95" customHeight="1">
      <c r="E728" s="32"/>
      <c r="F728" s="32"/>
      <c r="G728" s="32"/>
      <c r="H728" s="513" t="s">
        <v>1245</v>
      </c>
      <c r="I728" s="54" t="s">
        <v>2611</v>
      </c>
      <c r="J728" s="54" t="s">
        <v>3238</v>
      </c>
      <c r="K728" s="32"/>
      <c r="L728" s="32"/>
      <c r="M728" s="32"/>
      <c r="N728" s="100">
        <v>15249194</v>
      </c>
      <c r="O728" s="54" t="s">
        <v>3304</v>
      </c>
      <c r="P728" s="32"/>
      <c r="Q728" s="54" t="s">
        <v>1773</v>
      </c>
      <c r="R728" s="90" t="s">
        <v>1841</v>
      </c>
      <c r="S728" s="32"/>
      <c r="T728" s="32"/>
      <c r="U728" s="32"/>
      <c r="V728" s="32"/>
      <c r="W728" s="301" t="s">
        <v>29</v>
      </c>
      <c r="X728" s="32"/>
      <c r="Y728" s="32"/>
      <c r="Z728" s="32"/>
      <c r="AA728" s="32"/>
      <c r="AB728" s="32"/>
      <c r="AC728" s="76" t="s">
        <v>141</v>
      </c>
      <c r="AD728" s="32"/>
      <c r="AE728" s="53" t="s">
        <v>209</v>
      </c>
      <c r="AF728" s="142">
        <v>43958</v>
      </c>
      <c r="AG728" s="32"/>
      <c r="AH728" s="32"/>
      <c r="AI728" s="32"/>
      <c r="AJ728" s="32"/>
      <c r="AK728" s="32"/>
      <c r="AL728" s="32"/>
      <c r="AM728" s="384" t="s">
        <v>208</v>
      </c>
      <c r="AN728" s="110">
        <v>43962</v>
      </c>
      <c r="AO728" s="32" t="s">
        <v>63</v>
      </c>
      <c r="AP728" s="32" t="s">
        <v>56</v>
      </c>
      <c r="AQ728" s="53"/>
      <c r="AR728" s="53"/>
      <c r="AS728" s="53"/>
      <c r="AT728" s="53"/>
      <c r="AU728" s="53"/>
      <c r="AV728" s="53"/>
      <c r="AW728" s="32"/>
      <c r="AX728" s="32"/>
      <c r="AY728" s="32"/>
      <c r="AZ728" s="32">
        <f t="shared" si="16"/>
        <v>5</v>
      </c>
    </row>
    <row r="729" spans="5:52" ht="19.95" customHeight="1">
      <c r="E729" s="32"/>
      <c r="F729" s="32"/>
      <c r="G729" s="32"/>
      <c r="H729" s="513" t="s">
        <v>1246</v>
      </c>
      <c r="I729" s="54" t="s">
        <v>2612</v>
      </c>
      <c r="J729" s="54" t="s">
        <v>3239</v>
      </c>
      <c r="K729" s="32"/>
      <c r="L729" s="32"/>
      <c r="M729" s="32"/>
      <c r="N729" s="100">
        <v>15249196</v>
      </c>
      <c r="O729" s="54" t="s">
        <v>3304</v>
      </c>
      <c r="P729" s="32"/>
      <c r="Q729" s="54" t="s">
        <v>1774</v>
      </c>
      <c r="R729" s="90" t="s">
        <v>1841</v>
      </c>
      <c r="S729" s="32"/>
      <c r="T729" s="32"/>
      <c r="U729" s="32"/>
      <c r="V729" s="32"/>
      <c r="W729" s="301" t="s">
        <v>29</v>
      </c>
      <c r="X729" s="32"/>
      <c r="Y729" s="32"/>
      <c r="Z729" s="32"/>
      <c r="AA729" s="32"/>
      <c r="AB729" s="32"/>
      <c r="AC729" s="76" t="s">
        <v>141</v>
      </c>
      <c r="AD729" s="32"/>
      <c r="AE729" s="53" t="s">
        <v>209</v>
      </c>
      <c r="AF729" s="142">
        <v>43958</v>
      </c>
      <c r="AG729" s="32"/>
      <c r="AH729" s="32"/>
      <c r="AI729" s="32"/>
      <c r="AJ729" s="32"/>
      <c r="AK729" s="32"/>
      <c r="AL729" s="32"/>
      <c r="AM729" s="384" t="s">
        <v>208</v>
      </c>
      <c r="AN729" s="110">
        <v>43962</v>
      </c>
      <c r="AO729" s="32" t="s">
        <v>63</v>
      </c>
      <c r="AP729" s="32" t="s">
        <v>56</v>
      </c>
      <c r="AQ729" s="53"/>
      <c r="AR729" s="53"/>
      <c r="AS729" s="53"/>
      <c r="AT729" s="53"/>
      <c r="AU729" s="53"/>
      <c r="AV729" s="53"/>
      <c r="AW729" s="32"/>
      <c r="AX729" s="32"/>
      <c r="AY729" s="32"/>
      <c r="AZ729" s="32">
        <f t="shared" si="16"/>
        <v>5</v>
      </c>
    </row>
    <row r="730" spans="5:52" ht="19.95" customHeight="1">
      <c r="E730" s="32"/>
      <c r="F730" s="32"/>
      <c r="G730" s="32"/>
      <c r="H730" s="513" t="s">
        <v>1247</v>
      </c>
      <c r="I730" s="54" t="s">
        <v>2613</v>
      </c>
      <c r="J730" s="54" t="s">
        <v>3240</v>
      </c>
      <c r="K730" s="32"/>
      <c r="L730" s="32"/>
      <c r="M730" s="32"/>
      <c r="N730" s="100">
        <v>15249197</v>
      </c>
      <c r="O730" s="54" t="s">
        <v>3304</v>
      </c>
      <c r="P730" s="32"/>
      <c r="Q730" s="54" t="s">
        <v>1775</v>
      </c>
      <c r="R730" s="90" t="s">
        <v>1841</v>
      </c>
      <c r="S730" s="32"/>
      <c r="T730" s="32"/>
      <c r="U730" s="32"/>
      <c r="V730" s="32"/>
      <c r="W730" s="301" t="s">
        <v>29</v>
      </c>
      <c r="X730" s="32"/>
      <c r="Y730" s="32"/>
      <c r="Z730" s="32"/>
      <c r="AA730" s="32"/>
      <c r="AB730" s="32"/>
      <c r="AC730" s="76" t="s">
        <v>141</v>
      </c>
      <c r="AD730" s="32"/>
      <c r="AE730" s="53" t="s">
        <v>209</v>
      </c>
      <c r="AF730" s="142">
        <v>43958</v>
      </c>
      <c r="AG730" s="32"/>
      <c r="AH730" s="32"/>
      <c r="AI730" s="32"/>
      <c r="AJ730" s="32"/>
      <c r="AK730" s="32"/>
      <c r="AL730" s="32"/>
      <c r="AM730" s="384" t="s">
        <v>208</v>
      </c>
      <c r="AN730" s="110">
        <v>43962</v>
      </c>
      <c r="AO730" s="32" t="s">
        <v>63</v>
      </c>
      <c r="AP730" s="32" t="s">
        <v>56</v>
      </c>
      <c r="AQ730" s="53"/>
      <c r="AR730" s="53"/>
      <c r="AS730" s="53"/>
      <c r="AT730" s="53"/>
      <c r="AU730" s="53"/>
      <c r="AV730" s="53"/>
      <c r="AW730" s="32"/>
      <c r="AX730" s="32"/>
      <c r="AY730" s="32"/>
      <c r="AZ730" s="32">
        <f t="shared" si="16"/>
        <v>5</v>
      </c>
    </row>
    <row r="731" spans="5:52" ht="19.95" customHeight="1">
      <c r="E731" s="32"/>
      <c r="F731" s="32"/>
      <c r="G731" s="32"/>
      <c r="H731" s="513" t="s">
        <v>1248</v>
      </c>
      <c r="I731" s="54" t="s">
        <v>2614</v>
      </c>
      <c r="J731" s="54" t="s">
        <v>3241</v>
      </c>
      <c r="K731" s="32"/>
      <c r="L731" s="32"/>
      <c r="M731" s="32"/>
      <c r="N731" s="100">
        <v>15249198</v>
      </c>
      <c r="O731" s="54" t="s">
        <v>3304</v>
      </c>
      <c r="P731" s="32"/>
      <c r="Q731" s="54" t="s">
        <v>1776</v>
      </c>
      <c r="R731" s="90" t="s">
        <v>1841</v>
      </c>
      <c r="S731" s="32"/>
      <c r="T731" s="32"/>
      <c r="U731" s="32"/>
      <c r="V731" s="32"/>
      <c r="W731" s="301" t="s">
        <v>29</v>
      </c>
      <c r="X731" s="32"/>
      <c r="Y731" s="32"/>
      <c r="Z731" s="32"/>
      <c r="AA731" s="32"/>
      <c r="AB731" s="32"/>
      <c r="AC731" s="76" t="s">
        <v>141</v>
      </c>
      <c r="AD731" s="32"/>
      <c r="AE731" s="53" t="s">
        <v>209</v>
      </c>
      <c r="AF731" s="142">
        <v>43958</v>
      </c>
      <c r="AG731" s="32"/>
      <c r="AH731" s="32"/>
      <c r="AI731" s="32"/>
      <c r="AJ731" s="32"/>
      <c r="AK731" s="32"/>
      <c r="AL731" s="32"/>
      <c r="AM731" s="384" t="s">
        <v>208</v>
      </c>
      <c r="AN731" s="110">
        <v>43962</v>
      </c>
      <c r="AO731" s="32" t="s">
        <v>63</v>
      </c>
      <c r="AP731" s="32" t="s">
        <v>56</v>
      </c>
      <c r="AQ731" s="53"/>
      <c r="AR731" s="53"/>
      <c r="AS731" s="53"/>
      <c r="AT731" s="53"/>
      <c r="AU731" s="53"/>
      <c r="AV731" s="53"/>
      <c r="AW731" s="32"/>
      <c r="AX731" s="32"/>
      <c r="AY731" s="32"/>
      <c r="AZ731" s="32">
        <f t="shared" si="16"/>
        <v>5</v>
      </c>
    </row>
    <row r="732" spans="5:52" ht="19.95" customHeight="1">
      <c r="E732" s="32"/>
      <c r="F732" s="32"/>
      <c r="G732" s="32"/>
      <c r="H732" s="513" t="s">
        <v>1249</v>
      </c>
      <c r="I732" s="54" t="s">
        <v>2615</v>
      </c>
      <c r="J732" s="54" t="s">
        <v>3242</v>
      </c>
      <c r="K732" s="32"/>
      <c r="L732" s="32"/>
      <c r="M732" s="32"/>
      <c r="N732" s="100">
        <v>15249199</v>
      </c>
      <c r="O732" s="54" t="s">
        <v>3304</v>
      </c>
      <c r="P732" s="32"/>
      <c r="Q732" s="54" t="s">
        <v>1777</v>
      </c>
      <c r="R732" s="90" t="s">
        <v>1841</v>
      </c>
      <c r="S732" s="32"/>
      <c r="T732" s="32"/>
      <c r="U732" s="32"/>
      <c r="V732" s="32"/>
      <c r="W732" s="301" t="s">
        <v>29</v>
      </c>
      <c r="X732" s="32"/>
      <c r="Y732" s="32"/>
      <c r="Z732" s="32"/>
      <c r="AA732" s="32"/>
      <c r="AB732" s="32"/>
      <c r="AC732" s="76" t="s">
        <v>141</v>
      </c>
      <c r="AD732" s="32"/>
      <c r="AE732" s="53" t="s">
        <v>209</v>
      </c>
      <c r="AF732" s="142">
        <v>43958</v>
      </c>
      <c r="AG732" s="32"/>
      <c r="AH732" s="32"/>
      <c r="AI732" s="32"/>
      <c r="AJ732" s="32"/>
      <c r="AK732" s="32"/>
      <c r="AL732" s="32"/>
      <c r="AM732" s="384" t="s">
        <v>208</v>
      </c>
      <c r="AN732" s="110">
        <v>43962</v>
      </c>
      <c r="AO732" s="32" t="s">
        <v>63</v>
      </c>
      <c r="AP732" s="32" t="s">
        <v>56</v>
      </c>
      <c r="AQ732" s="53"/>
      <c r="AR732" s="53"/>
      <c r="AS732" s="53"/>
      <c r="AT732" s="53"/>
      <c r="AU732" s="53"/>
      <c r="AV732" s="53"/>
      <c r="AW732" s="32"/>
      <c r="AX732" s="32"/>
      <c r="AY732" s="32"/>
      <c r="AZ732" s="32">
        <f t="shared" si="16"/>
        <v>5</v>
      </c>
    </row>
    <row r="733" spans="5:52" ht="19.95" customHeight="1">
      <c r="E733" s="32"/>
      <c r="F733" s="32"/>
      <c r="G733" s="32"/>
      <c r="H733" s="513" t="s">
        <v>1250</v>
      </c>
      <c r="I733" s="54" t="s">
        <v>2616</v>
      </c>
      <c r="J733" s="54" t="s">
        <v>3243</v>
      </c>
      <c r="K733" s="32"/>
      <c r="L733" s="32"/>
      <c r="M733" s="32"/>
      <c r="N733" s="100">
        <v>15249200</v>
      </c>
      <c r="O733" s="54" t="s">
        <v>3304</v>
      </c>
      <c r="P733" s="32"/>
      <c r="Q733" s="54" t="s">
        <v>1778</v>
      </c>
      <c r="R733" s="90" t="s">
        <v>1841</v>
      </c>
      <c r="S733" s="32"/>
      <c r="T733" s="32"/>
      <c r="U733" s="32"/>
      <c r="V733" s="32"/>
      <c r="W733" s="301" t="s">
        <v>29</v>
      </c>
      <c r="X733" s="32"/>
      <c r="Y733" s="32"/>
      <c r="Z733" s="32"/>
      <c r="AA733" s="32"/>
      <c r="AB733" s="32"/>
      <c r="AC733" s="76" t="s">
        <v>141</v>
      </c>
      <c r="AD733" s="32"/>
      <c r="AE733" s="53" t="s">
        <v>209</v>
      </c>
      <c r="AF733" s="142">
        <v>43958</v>
      </c>
      <c r="AG733" s="32"/>
      <c r="AH733" s="32"/>
      <c r="AI733" s="32"/>
      <c r="AJ733" s="32"/>
      <c r="AK733" s="32"/>
      <c r="AL733" s="32"/>
      <c r="AM733" s="384" t="s">
        <v>208</v>
      </c>
      <c r="AN733" s="110">
        <v>43962</v>
      </c>
      <c r="AO733" s="32" t="s">
        <v>63</v>
      </c>
      <c r="AP733" s="32" t="s">
        <v>56</v>
      </c>
      <c r="AQ733" s="53"/>
      <c r="AR733" s="53"/>
      <c r="AS733" s="53"/>
      <c r="AT733" s="53"/>
      <c r="AU733" s="53"/>
      <c r="AV733" s="53"/>
      <c r="AW733" s="32"/>
      <c r="AX733" s="32"/>
      <c r="AY733" s="32"/>
      <c r="AZ733" s="32">
        <f t="shared" si="16"/>
        <v>5</v>
      </c>
    </row>
    <row r="734" spans="5:52" ht="19.95" customHeight="1">
      <c r="E734" s="32"/>
      <c r="F734" s="32"/>
      <c r="G734" s="32"/>
      <c r="H734" s="513" t="s">
        <v>1251</v>
      </c>
      <c r="I734" s="54" t="s">
        <v>2617</v>
      </c>
      <c r="J734" s="54" t="s">
        <v>3244</v>
      </c>
      <c r="K734" s="32"/>
      <c r="L734" s="32"/>
      <c r="M734" s="32"/>
      <c r="N734" s="100">
        <v>15249201</v>
      </c>
      <c r="O734" s="54" t="s">
        <v>3304</v>
      </c>
      <c r="P734" s="32"/>
      <c r="Q734" s="54" t="s">
        <v>1779</v>
      </c>
      <c r="R734" s="90" t="s">
        <v>1841</v>
      </c>
      <c r="S734" s="32"/>
      <c r="T734" s="32"/>
      <c r="U734" s="32"/>
      <c r="V734" s="32"/>
      <c r="W734" s="301" t="s">
        <v>29</v>
      </c>
      <c r="X734" s="32"/>
      <c r="Y734" s="32"/>
      <c r="Z734" s="32"/>
      <c r="AA734" s="32"/>
      <c r="AB734" s="32"/>
      <c r="AC734" s="76" t="s">
        <v>141</v>
      </c>
      <c r="AD734" s="32"/>
      <c r="AE734" s="53" t="s">
        <v>209</v>
      </c>
      <c r="AF734" s="142">
        <v>43958</v>
      </c>
      <c r="AG734" s="32"/>
      <c r="AH734" s="32"/>
      <c r="AI734" s="32"/>
      <c r="AJ734" s="32"/>
      <c r="AK734" s="32"/>
      <c r="AL734" s="32"/>
      <c r="AM734" s="384" t="s">
        <v>208</v>
      </c>
      <c r="AN734" s="110">
        <v>43962</v>
      </c>
      <c r="AO734" s="32" t="s">
        <v>63</v>
      </c>
      <c r="AP734" s="32" t="s">
        <v>56</v>
      </c>
      <c r="AQ734" s="53"/>
      <c r="AR734" s="53"/>
      <c r="AS734" s="53"/>
      <c r="AT734" s="53"/>
      <c r="AU734" s="53"/>
      <c r="AV734" s="53"/>
      <c r="AW734" s="32"/>
      <c r="AX734" s="32"/>
      <c r="AY734" s="32"/>
      <c r="AZ734" s="32">
        <f t="shared" si="16"/>
        <v>5</v>
      </c>
    </row>
    <row r="735" spans="5:52" ht="19.95" customHeight="1">
      <c r="E735" s="32"/>
      <c r="F735" s="32"/>
      <c r="G735" s="32"/>
      <c r="H735" s="513" t="s">
        <v>1252</v>
      </c>
      <c r="I735" s="54" t="s">
        <v>2618</v>
      </c>
      <c r="J735" s="54" t="s">
        <v>3245</v>
      </c>
      <c r="K735" s="32"/>
      <c r="L735" s="32"/>
      <c r="M735" s="32"/>
      <c r="N735" s="100">
        <v>15249202</v>
      </c>
      <c r="O735" s="54" t="s">
        <v>3304</v>
      </c>
      <c r="P735" s="32"/>
      <c r="Q735" s="54" t="s">
        <v>1780</v>
      </c>
      <c r="R735" s="90" t="s">
        <v>1841</v>
      </c>
      <c r="S735" s="32"/>
      <c r="T735" s="32"/>
      <c r="U735" s="32"/>
      <c r="V735" s="32"/>
      <c r="W735" s="301" t="s">
        <v>29</v>
      </c>
      <c r="X735" s="32"/>
      <c r="Y735" s="32"/>
      <c r="Z735" s="32"/>
      <c r="AA735" s="32"/>
      <c r="AB735" s="32"/>
      <c r="AC735" s="76" t="s">
        <v>141</v>
      </c>
      <c r="AD735" s="32"/>
      <c r="AE735" s="53" t="s">
        <v>209</v>
      </c>
      <c r="AF735" s="142">
        <v>43958</v>
      </c>
      <c r="AG735" s="32"/>
      <c r="AH735" s="32"/>
      <c r="AI735" s="32"/>
      <c r="AJ735" s="32"/>
      <c r="AK735" s="32"/>
      <c r="AL735" s="32"/>
      <c r="AM735" s="384" t="s">
        <v>208</v>
      </c>
      <c r="AN735" s="110">
        <v>43962</v>
      </c>
      <c r="AO735" s="32" t="s">
        <v>63</v>
      </c>
      <c r="AP735" s="32" t="s">
        <v>56</v>
      </c>
      <c r="AQ735" s="53"/>
      <c r="AR735" s="53"/>
      <c r="AS735" s="53"/>
      <c r="AT735" s="53"/>
      <c r="AU735" s="53"/>
      <c r="AV735" s="53"/>
      <c r="AW735" s="32"/>
      <c r="AX735" s="32"/>
      <c r="AY735" s="32"/>
      <c r="AZ735" s="32">
        <f t="shared" si="16"/>
        <v>5</v>
      </c>
    </row>
    <row r="736" spans="5:52" ht="19.95" customHeight="1">
      <c r="E736" s="32"/>
      <c r="F736" s="32"/>
      <c r="G736" s="32"/>
      <c r="H736" s="513" t="s">
        <v>1253</v>
      </c>
      <c r="I736" s="31" t="s">
        <v>2619</v>
      </c>
      <c r="J736" s="54" t="s">
        <v>3246</v>
      </c>
      <c r="K736" s="32"/>
      <c r="L736" s="32"/>
      <c r="M736" s="32"/>
      <c r="N736" s="68">
        <v>15249203</v>
      </c>
      <c r="O736" s="54" t="s">
        <v>3304</v>
      </c>
      <c r="P736" s="32"/>
      <c r="Q736" s="54" t="s">
        <v>1781</v>
      </c>
      <c r="R736" s="90" t="s">
        <v>1841</v>
      </c>
      <c r="S736" s="32"/>
      <c r="T736" s="32"/>
      <c r="U736" s="32"/>
      <c r="V736" s="32"/>
      <c r="W736" s="301" t="s">
        <v>29</v>
      </c>
      <c r="X736" s="32"/>
      <c r="Y736" s="32"/>
      <c r="Z736" s="32"/>
      <c r="AA736" s="32"/>
      <c r="AB736" s="32"/>
      <c r="AC736" s="76" t="s">
        <v>141</v>
      </c>
      <c r="AD736" s="32"/>
      <c r="AE736" s="32" t="s">
        <v>209</v>
      </c>
      <c r="AF736" s="110">
        <v>43958</v>
      </c>
      <c r="AG736" s="32"/>
      <c r="AH736" s="32"/>
      <c r="AI736" s="32"/>
      <c r="AJ736" s="32"/>
      <c r="AK736" s="32"/>
      <c r="AL736" s="32"/>
      <c r="AM736" s="384" t="s">
        <v>208</v>
      </c>
      <c r="AN736" s="110">
        <v>43962</v>
      </c>
      <c r="AO736" s="32" t="s">
        <v>63</v>
      </c>
      <c r="AP736" s="32" t="s">
        <v>56</v>
      </c>
      <c r="AQ736" s="32"/>
      <c r="AR736" s="32"/>
      <c r="AS736" s="32"/>
      <c r="AT736" s="32"/>
      <c r="AU736" s="32"/>
      <c r="AV736" s="32"/>
      <c r="AW736" s="32"/>
      <c r="AX736" s="32"/>
      <c r="AY736" s="32"/>
      <c r="AZ736" s="32">
        <f t="shared" si="16"/>
        <v>5</v>
      </c>
    </row>
    <row r="737" spans="5:52" ht="19.95" customHeight="1">
      <c r="E737" s="32"/>
      <c r="F737" s="32"/>
      <c r="G737" s="32"/>
      <c r="H737" s="513" t="s">
        <v>1254</v>
      </c>
      <c r="I737" s="31" t="s">
        <v>2620</v>
      </c>
      <c r="J737" s="54" t="s">
        <v>3247</v>
      </c>
      <c r="K737" s="32"/>
      <c r="L737" s="32"/>
      <c r="M737" s="32"/>
      <c r="N737" s="68">
        <v>15249204</v>
      </c>
      <c r="O737" s="54" t="s">
        <v>3304</v>
      </c>
      <c r="P737" s="32"/>
      <c r="Q737" s="54" t="s">
        <v>1782</v>
      </c>
      <c r="R737" s="90" t="s">
        <v>1841</v>
      </c>
      <c r="S737" s="32"/>
      <c r="T737" s="32"/>
      <c r="U737" s="32"/>
      <c r="V737" s="32"/>
      <c r="W737" s="301" t="s">
        <v>29</v>
      </c>
      <c r="X737" s="32"/>
      <c r="Y737" s="32"/>
      <c r="Z737" s="32"/>
      <c r="AA737" s="32"/>
      <c r="AB737" s="32"/>
      <c r="AC737" s="76" t="s">
        <v>141</v>
      </c>
      <c r="AD737" s="32"/>
      <c r="AE737" s="32" t="s">
        <v>209</v>
      </c>
      <c r="AF737" s="110">
        <v>43958</v>
      </c>
      <c r="AG737" s="32"/>
      <c r="AH737" s="32"/>
      <c r="AI737" s="32"/>
      <c r="AJ737" s="32"/>
      <c r="AK737" s="32"/>
      <c r="AL737" s="32"/>
      <c r="AM737" s="384" t="s">
        <v>208</v>
      </c>
      <c r="AN737" s="110">
        <v>43962</v>
      </c>
      <c r="AO737" s="32" t="s">
        <v>63</v>
      </c>
      <c r="AP737" s="32" t="s">
        <v>56</v>
      </c>
      <c r="AQ737" s="32"/>
      <c r="AR737" s="32"/>
      <c r="AS737" s="32"/>
      <c r="AT737" s="32"/>
      <c r="AU737" s="32"/>
      <c r="AV737" s="32"/>
      <c r="AW737" s="32"/>
      <c r="AX737" s="32"/>
      <c r="AY737" s="32"/>
      <c r="AZ737" s="32">
        <f t="shared" si="16"/>
        <v>5</v>
      </c>
    </row>
    <row r="738" spans="5:52" ht="19.95" customHeight="1">
      <c r="E738" s="32"/>
      <c r="F738" s="32"/>
      <c r="G738" s="32"/>
      <c r="H738" s="513" t="s">
        <v>1255</v>
      </c>
      <c r="I738" s="31" t="s">
        <v>2621</v>
      </c>
      <c r="J738" s="54" t="s">
        <v>3248</v>
      </c>
      <c r="K738" s="32"/>
      <c r="L738" s="32"/>
      <c r="M738" s="32"/>
      <c r="N738" s="68">
        <v>15249205</v>
      </c>
      <c r="O738" s="54" t="s">
        <v>3304</v>
      </c>
      <c r="P738" s="32"/>
      <c r="Q738" s="54" t="s">
        <v>1783</v>
      </c>
      <c r="R738" s="90" t="s">
        <v>1841</v>
      </c>
      <c r="S738" s="32"/>
      <c r="T738" s="32"/>
      <c r="U738" s="32"/>
      <c r="V738" s="32"/>
      <c r="W738" s="301" t="s">
        <v>29</v>
      </c>
      <c r="X738" s="32"/>
      <c r="Y738" s="32"/>
      <c r="Z738" s="32"/>
      <c r="AA738" s="32"/>
      <c r="AB738" s="32"/>
      <c r="AC738" s="76" t="s">
        <v>141</v>
      </c>
      <c r="AD738" s="32"/>
      <c r="AE738" s="32" t="s">
        <v>209</v>
      </c>
      <c r="AF738" s="110">
        <v>43958</v>
      </c>
      <c r="AG738" s="32"/>
      <c r="AH738" s="32"/>
      <c r="AI738" s="32"/>
      <c r="AJ738" s="32"/>
      <c r="AK738" s="32"/>
      <c r="AL738" s="32"/>
      <c r="AM738" s="384" t="s">
        <v>208</v>
      </c>
      <c r="AN738" s="110">
        <v>43962</v>
      </c>
      <c r="AO738" s="32" t="s">
        <v>63</v>
      </c>
      <c r="AP738" s="32" t="s">
        <v>56</v>
      </c>
      <c r="AQ738" s="32"/>
      <c r="AR738" s="32"/>
      <c r="AS738" s="32"/>
      <c r="AT738" s="32"/>
      <c r="AU738" s="32"/>
      <c r="AV738" s="32"/>
      <c r="AW738" s="32"/>
      <c r="AX738" s="32"/>
      <c r="AY738" s="32"/>
      <c r="AZ738" s="32">
        <f t="shared" si="16"/>
        <v>5</v>
      </c>
    </row>
    <row r="739" spans="5:52" ht="19.95" customHeight="1">
      <c r="E739" s="32"/>
      <c r="F739" s="32"/>
      <c r="G739" s="32"/>
      <c r="H739" s="513" t="s">
        <v>1256</v>
      </c>
      <c r="I739" s="54" t="s">
        <v>2622</v>
      </c>
      <c r="J739" s="54" t="s">
        <v>3249</v>
      </c>
      <c r="K739" s="32"/>
      <c r="L739" s="32"/>
      <c r="M739" s="32"/>
      <c r="N739" s="100">
        <v>15249206</v>
      </c>
      <c r="O739" s="54" t="s">
        <v>3304</v>
      </c>
      <c r="P739" s="32"/>
      <c r="Q739" s="54" t="s">
        <v>1784</v>
      </c>
      <c r="R739" s="90" t="s">
        <v>1841</v>
      </c>
      <c r="S739" s="32"/>
      <c r="T739" s="32"/>
      <c r="U739" s="32"/>
      <c r="V739" s="32"/>
      <c r="W739" s="301" t="s">
        <v>29</v>
      </c>
      <c r="X739" s="32"/>
      <c r="Y739" s="32"/>
      <c r="Z739" s="32"/>
      <c r="AA739" s="32"/>
      <c r="AB739" s="32"/>
      <c r="AC739" s="76" t="s">
        <v>141</v>
      </c>
      <c r="AD739" s="32"/>
      <c r="AE739" s="53" t="s">
        <v>209</v>
      </c>
      <c r="AF739" s="142">
        <v>43958</v>
      </c>
      <c r="AG739" s="32"/>
      <c r="AH739" s="32"/>
      <c r="AI739" s="32"/>
      <c r="AJ739" s="32"/>
      <c r="AK739" s="32"/>
      <c r="AL739" s="32"/>
      <c r="AM739" s="384" t="s">
        <v>208</v>
      </c>
      <c r="AN739" s="110">
        <v>43962</v>
      </c>
      <c r="AO739" s="32" t="s">
        <v>63</v>
      </c>
      <c r="AP739" s="32" t="s">
        <v>56</v>
      </c>
      <c r="AQ739" s="53"/>
      <c r="AR739" s="53"/>
      <c r="AS739" s="53"/>
      <c r="AT739" s="53"/>
      <c r="AU739" s="53"/>
      <c r="AV739" s="53"/>
      <c r="AW739" s="32"/>
      <c r="AX739" s="32"/>
      <c r="AY739" s="32"/>
      <c r="AZ739" s="32">
        <f t="shared" si="16"/>
        <v>5</v>
      </c>
    </row>
    <row r="740" spans="5:52" ht="19.95" customHeight="1">
      <c r="E740" s="32"/>
      <c r="F740" s="32"/>
      <c r="G740" s="32"/>
      <c r="H740" s="513" t="s">
        <v>1257</v>
      </c>
      <c r="I740" s="31" t="s">
        <v>2623</v>
      </c>
      <c r="J740" s="54" t="s">
        <v>3250</v>
      </c>
      <c r="K740" s="32"/>
      <c r="L740" s="32"/>
      <c r="M740" s="32"/>
      <c r="N740" s="68">
        <v>15249207</v>
      </c>
      <c r="O740" s="54" t="s">
        <v>3304</v>
      </c>
      <c r="P740" s="32"/>
      <c r="Q740" s="54" t="s">
        <v>1785</v>
      </c>
      <c r="R740" s="90" t="s">
        <v>1841</v>
      </c>
      <c r="S740" s="32"/>
      <c r="T740" s="32"/>
      <c r="U740" s="32"/>
      <c r="V740" s="32"/>
      <c r="W740" s="301" t="s">
        <v>29</v>
      </c>
      <c r="X740" s="32"/>
      <c r="Y740" s="32"/>
      <c r="Z740" s="32"/>
      <c r="AA740" s="32"/>
      <c r="AB740" s="32"/>
      <c r="AC740" s="76" t="s">
        <v>141</v>
      </c>
      <c r="AD740" s="32"/>
      <c r="AE740" s="32" t="s">
        <v>209</v>
      </c>
      <c r="AF740" s="110">
        <v>43958</v>
      </c>
      <c r="AG740" s="32"/>
      <c r="AH740" s="32"/>
      <c r="AI740" s="32"/>
      <c r="AJ740" s="32"/>
      <c r="AK740" s="32"/>
      <c r="AL740" s="32"/>
      <c r="AM740" s="384" t="s">
        <v>208</v>
      </c>
      <c r="AN740" s="110">
        <v>43962</v>
      </c>
      <c r="AO740" s="32" t="s">
        <v>63</v>
      </c>
      <c r="AP740" s="32" t="s">
        <v>56</v>
      </c>
      <c r="AQ740" s="32"/>
      <c r="AR740" s="32"/>
      <c r="AS740" s="32"/>
      <c r="AT740" s="32"/>
      <c r="AU740" s="32"/>
      <c r="AV740" s="32"/>
      <c r="AW740" s="32"/>
      <c r="AX740" s="32"/>
      <c r="AY740" s="32"/>
      <c r="AZ740" s="32">
        <f t="shared" si="16"/>
        <v>5</v>
      </c>
    </row>
    <row r="741" spans="5:52" ht="19.95" customHeight="1">
      <c r="E741" s="32"/>
      <c r="F741" s="32"/>
      <c r="G741" s="32"/>
      <c r="H741" s="513" t="s">
        <v>1258</v>
      </c>
      <c r="I741" s="54" t="s">
        <v>2624</v>
      </c>
      <c r="J741" s="54" t="s">
        <v>3251</v>
      </c>
      <c r="K741" s="32"/>
      <c r="L741" s="32"/>
      <c r="M741" s="32"/>
      <c r="N741" s="100">
        <v>15249208</v>
      </c>
      <c r="O741" s="54" t="s">
        <v>3304</v>
      </c>
      <c r="P741" s="32"/>
      <c r="Q741" s="54" t="s">
        <v>1786</v>
      </c>
      <c r="R741" s="90" t="s">
        <v>1841</v>
      </c>
      <c r="S741" s="32"/>
      <c r="T741" s="32"/>
      <c r="U741" s="32"/>
      <c r="V741" s="32"/>
      <c r="W741" s="301" t="s">
        <v>29</v>
      </c>
      <c r="X741" s="32"/>
      <c r="Y741" s="32"/>
      <c r="Z741" s="32"/>
      <c r="AA741" s="32"/>
      <c r="AB741" s="32"/>
      <c r="AC741" s="76" t="s">
        <v>141</v>
      </c>
      <c r="AD741" s="32"/>
      <c r="AE741" s="53" t="s">
        <v>209</v>
      </c>
      <c r="AF741" s="142">
        <v>43958</v>
      </c>
      <c r="AG741" s="32"/>
      <c r="AH741" s="32"/>
      <c r="AI741" s="32"/>
      <c r="AJ741" s="32"/>
      <c r="AK741" s="32"/>
      <c r="AL741" s="32"/>
      <c r="AM741" s="384" t="s">
        <v>208</v>
      </c>
      <c r="AN741" s="110">
        <v>43962</v>
      </c>
      <c r="AO741" s="32" t="s">
        <v>63</v>
      </c>
      <c r="AP741" s="32" t="s">
        <v>56</v>
      </c>
      <c r="AQ741" s="53"/>
      <c r="AR741" s="53"/>
      <c r="AS741" s="53"/>
      <c r="AT741" s="53"/>
      <c r="AU741" s="53"/>
      <c r="AV741" s="53"/>
      <c r="AW741" s="32"/>
      <c r="AX741" s="32"/>
      <c r="AY741" s="32"/>
      <c r="AZ741" s="32">
        <f t="shared" si="16"/>
        <v>5</v>
      </c>
    </row>
    <row r="742" spans="5:52" ht="19.95" customHeight="1">
      <c r="E742" s="32"/>
      <c r="F742" s="32"/>
      <c r="G742" s="32"/>
      <c r="H742" s="513" t="s">
        <v>1259</v>
      </c>
      <c r="I742" s="54" t="s">
        <v>2625</v>
      </c>
      <c r="J742" s="54" t="s">
        <v>3252</v>
      </c>
      <c r="K742" s="32"/>
      <c r="L742" s="32"/>
      <c r="M742" s="32"/>
      <c r="N742" s="100">
        <v>15249209</v>
      </c>
      <c r="O742" s="54" t="s">
        <v>3304</v>
      </c>
      <c r="P742" s="32"/>
      <c r="Q742" s="54" t="s">
        <v>1787</v>
      </c>
      <c r="R742" s="90" t="s">
        <v>1841</v>
      </c>
      <c r="S742" s="32"/>
      <c r="T742" s="32"/>
      <c r="U742" s="32"/>
      <c r="V742" s="32"/>
      <c r="W742" s="301" t="s">
        <v>29</v>
      </c>
      <c r="X742" s="32"/>
      <c r="Y742" s="32"/>
      <c r="Z742" s="32"/>
      <c r="AA742" s="32"/>
      <c r="AB742" s="32"/>
      <c r="AC742" s="76" t="s">
        <v>141</v>
      </c>
      <c r="AD742" s="32"/>
      <c r="AE742" s="53" t="s">
        <v>209</v>
      </c>
      <c r="AF742" s="142">
        <v>43958</v>
      </c>
      <c r="AG742" s="32"/>
      <c r="AH742" s="32"/>
      <c r="AI742" s="32"/>
      <c r="AJ742" s="32"/>
      <c r="AK742" s="32"/>
      <c r="AL742" s="32"/>
      <c r="AM742" s="384" t="s">
        <v>208</v>
      </c>
      <c r="AN742" s="110">
        <v>43962</v>
      </c>
      <c r="AO742" s="32" t="s">
        <v>63</v>
      </c>
      <c r="AP742" s="32" t="s">
        <v>56</v>
      </c>
      <c r="AQ742" s="53"/>
      <c r="AR742" s="53"/>
      <c r="AS742" s="53"/>
      <c r="AT742" s="53"/>
      <c r="AU742" s="53"/>
      <c r="AV742" s="53"/>
      <c r="AW742" s="32"/>
      <c r="AX742" s="32"/>
      <c r="AY742" s="32"/>
      <c r="AZ742" s="32">
        <f t="shared" si="16"/>
        <v>5</v>
      </c>
    </row>
    <row r="743" spans="5:52" ht="19.95" customHeight="1">
      <c r="E743" s="32"/>
      <c r="F743" s="32"/>
      <c r="G743" s="32"/>
      <c r="H743" s="513" t="s">
        <v>1260</v>
      </c>
      <c r="I743" s="54" t="s">
        <v>2626</v>
      </c>
      <c r="J743" s="54" t="s">
        <v>3253</v>
      </c>
      <c r="K743" s="32"/>
      <c r="L743" s="32"/>
      <c r="M743" s="32"/>
      <c r="N743" s="100">
        <v>15249210</v>
      </c>
      <c r="O743" s="54" t="s">
        <v>3304</v>
      </c>
      <c r="P743" s="32"/>
      <c r="Q743" s="54" t="s">
        <v>1788</v>
      </c>
      <c r="R743" s="90" t="s">
        <v>1841</v>
      </c>
      <c r="S743" s="32"/>
      <c r="T743" s="32"/>
      <c r="U743" s="32"/>
      <c r="V743" s="32"/>
      <c r="W743" s="301" t="s">
        <v>29</v>
      </c>
      <c r="X743" s="32"/>
      <c r="Y743" s="32"/>
      <c r="Z743" s="32"/>
      <c r="AA743" s="32"/>
      <c r="AB743" s="32"/>
      <c r="AC743" s="76" t="s">
        <v>141</v>
      </c>
      <c r="AD743" s="32"/>
      <c r="AE743" s="53" t="s">
        <v>209</v>
      </c>
      <c r="AF743" s="142">
        <v>43958</v>
      </c>
      <c r="AG743" s="32"/>
      <c r="AH743" s="32"/>
      <c r="AI743" s="32"/>
      <c r="AJ743" s="32"/>
      <c r="AK743" s="32"/>
      <c r="AL743" s="32"/>
      <c r="AM743" s="384" t="s">
        <v>208</v>
      </c>
      <c r="AN743" s="110">
        <v>43962</v>
      </c>
      <c r="AO743" s="32" t="s">
        <v>63</v>
      </c>
      <c r="AP743" s="32" t="s">
        <v>56</v>
      </c>
      <c r="AQ743" s="53"/>
      <c r="AR743" s="53"/>
      <c r="AS743" s="53"/>
      <c r="AT743" s="53"/>
      <c r="AU743" s="53"/>
      <c r="AV743" s="53"/>
      <c r="AW743" s="32"/>
      <c r="AX743" s="32"/>
      <c r="AY743" s="32"/>
      <c r="AZ743" s="32">
        <f t="shared" si="16"/>
        <v>5</v>
      </c>
    </row>
    <row r="744" spans="5:52" ht="19.95" customHeight="1">
      <c r="E744" s="32"/>
      <c r="F744" s="32"/>
      <c r="G744" s="32"/>
      <c r="H744" s="513" t="s">
        <v>1261</v>
      </c>
      <c r="I744" s="54" t="s">
        <v>2627</v>
      </c>
      <c r="J744" s="54" t="s">
        <v>3254</v>
      </c>
      <c r="K744" s="32"/>
      <c r="L744" s="32"/>
      <c r="M744" s="32"/>
      <c r="N744" s="100">
        <v>15249211</v>
      </c>
      <c r="O744" s="54" t="s">
        <v>3304</v>
      </c>
      <c r="P744" s="32"/>
      <c r="Q744" s="54" t="s">
        <v>1789</v>
      </c>
      <c r="R744" s="90" t="s">
        <v>1841</v>
      </c>
      <c r="S744" s="32"/>
      <c r="T744" s="32"/>
      <c r="U744" s="32"/>
      <c r="V744" s="32"/>
      <c r="W744" s="301" t="s">
        <v>29</v>
      </c>
      <c r="X744" s="32"/>
      <c r="Y744" s="32"/>
      <c r="Z744" s="32"/>
      <c r="AA744" s="32"/>
      <c r="AB744" s="32"/>
      <c r="AC744" s="76" t="s">
        <v>141</v>
      </c>
      <c r="AD744" s="32"/>
      <c r="AE744" s="53" t="s">
        <v>209</v>
      </c>
      <c r="AF744" s="142">
        <v>43958</v>
      </c>
      <c r="AG744" s="32"/>
      <c r="AH744" s="32"/>
      <c r="AI744" s="32"/>
      <c r="AJ744" s="32"/>
      <c r="AK744" s="32"/>
      <c r="AL744" s="32"/>
      <c r="AM744" s="384" t="s">
        <v>208</v>
      </c>
      <c r="AN744" s="110">
        <v>43962</v>
      </c>
      <c r="AO744" s="32" t="s">
        <v>63</v>
      </c>
      <c r="AP744" s="32" t="s">
        <v>56</v>
      </c>
      <c r="AQ744" s="53"/>
      <c r="AR744" s="53"/>
      <c r="AS744" s="53"/>
      <c r="AT744" s="53"/>
      <c r="AU744" s="53"/>
      <c r="AV744" s="53"/>
      <c r="AW744" s="32"/>
      <c r="AX744" s="32"/>
      <c r="AY744" s="32"/>
      <c r="AZ744" s="32">
        <f t="shared" si="16"/>
        <v>5</v>
      </c>
    </row>
    <row r="745" spans="5:52" ht="19.95" customHeight="1">
      <c r="E745" s="32"/>
      <c r="F745" s="32"/>
      <c r="G745" s="32"/>
      <c r="H745" s="513" t="s">
        <v>1262</v>
      </c>
      <c r="I745" s="31" t="s">
        <v>2628</v>
      </c>
      <c r="J745" s="54" t="s">
        <v>3255</v>
      </c>
      <c r="K745" s="32"/>
      <c r="L745" s="32"/>
      <c r="M745" s="32"/>
      <c r="N745" s="68">
        <v>15249212</v>
      </c>
      <c r="O745" s="54" t="s">
        <v>3304</v>
      </c>
      <c r="P745" s="32"/>
      <c r="Q745" s="54" t="s">
        <v>1790</v>
      </c>
      <c r="R745" s="90" t="s">
        <v>1841</v>
      </c>
      <c r="S745" s="32"/>
      <c r="T745" s="32"/>
      <c r="U745" s="32"/>
      <c r="V745" s="32"/>
      <c r="W745" s="301" t="s">
        <v>29</v>
      </c>
      <c r="X745" s="32"/>
      <c r="Y745" s="32"/>
      <c r="Z745" s="32"/>
      <c r="AA745" s="32"/>
      <c r="AB745" s="32"/>
      <c r="AC745" s="76" t="s">
        <v>141</v>
      </c>
      <c r="AD745" s="32"/>
      <c r="AE745" s="32" t="s">
        <v>209</v>
      </c>
      <c r="AF745" s="110">
        <v>43958</v>
      </c>
      <c r="AG745" s="32"/>
      <c r="AH745" s="32"/>
      <c r="AI745" s="32"/>
      <c r="AJ745" s="32"/>
      <c r="AK745" s="32"/>
      <c r="AL745" s="32"/>
      <c r="AM745" s="384" t="s">
        <v>208</v>
      </c>
      <c r="AN745" s="110">
        <v>43962</v>
      </c>
      <c r="AO745" s="32" t="s">
        <v>63</v>
      </c>
      <c r="AP745" s="32" t="s">
        <v>56</v>
      </c>
      <c r="AQ745" s="32"/>
      <c r="AR745" s="32"/>
      <c r="AS745" s="32"/>
      <c r="AT745" s="32"/>
      <c r="AU745" s="32"/>
      <c r="AV745" s="32"/>
      <c r="AW745" s="32"/>
      <c r="AX745" s="32"/>
      <c r="AY745" s="32"/>
      <c r="AZ745" s="32">
        <f t="shared" si="16"/>
        <v>5</v>
      </c>
    </row>
    <row r="746" spans="5:52" ht="19.95" customHeight="1">
      <c r="E746" s="32"/>
      <c r="F746" s="32"/>
      <c r="G746" s="32"/>
      <c r="H746" s="513" t="s">
        <v>1263</v>
      </c>
      <c r="I746" s="31" t="s">
        <v>2629</v>
      </c>
      <c r="J746" s="54" t="s">
        <v>3256</v>
      </c>
      <c r="K746" s="32"/>
      <c r="L746" s="32"/>
      <c r="M746" s="32"/>
      <c r="N746" s="68">
        <v>15249213</v>
      </c>
      <c r="O746" s="54" t="s">
        <v>3304</v>
      </c>
      <c r="P746" s="32"/>
      <c r="Q746" s="54" t="s">
        <v>1791</v>
      </c>
      <c r="R746" s="90" t="s">
        <v>1841</v>
      </c>
      <c r="S746" s="32"/>
      <c r="T746" s="32"/>
      <c r="U746" s="32"/>
      <c r="V746" s="32"/>
      <c r="W746" s="301" t="s">
        <v>29</v>
      </c>
      <c r="X746" s="32"/>
      <c r="Y746" s="32"/>
      <c r="Z746" s="32"/>
      <c r="AA746" s="32"/>
      <c r="AB746" s="32"/>
      <c r="AC746" s="76" t="s">
        <v>141</v>
      </c>
      <c r="AD746" s="32"/>
      <c r="AE746" s="32" t="s">
        <v>209</v>
      </c>
      <c r="AF746" s="110">
        <v>43958</v>
      </c>
      <c r="AG746" s="32"/>
      <c r="AH746" s="32"/>
      <c r="AI746" s="32"/>
      <c r="AJ746" s="32"/>
      <c r="AK746" s="32"/>
      <c r="AL746" s="32"/>
      <c r="AM746" s="384" t="s">
        <v>208</v>
      </c>
      <c r="AN746" s="110">
        <v>43962</v>
      </c>
      <c r="AO746" s="32" t="s">
        <v>63</v>
      </c>
      <c r="AP746" s="32" t="s">
        <v>56</v>
      </c>
      <c r="AQ746" s="32"/>
      <c r="AR746" s="32"/>
      <c r="AS746" s="32"/>
      <c r="AT746" s="32"/>
      <c r="AU746" s="32"/>
      <c r="AV746" s="32"/>
      <c r="AW746" s="32"/>
      <c r="AX746" s="32"/>
      <c r="AY746" s="32"/>
      <c r="AZ746" s="32">
        <f t="shared" si="16"/>
        <v>5</v>
      </c>
    </row>
    <row r="747" spans="5:52" ht="19.95" customHeight="1">
      <c r="E747" s="32"/>
      <c r="F747" s="32"/>
      <c r="G747" s="32"/>
      <c r="H747" s="513" t="s">
        <v>1264</v>
      </c>
      <c r="I747" s="54" t="s">
        <v>2630</v>
      </c>
      <c r="J747" s="54" t="s">
        <v>3257</v>
      </c>
      <c r="K747" s="32"/>
      <c r="L747" s="32"/>
      <c r="M747" s="32"/>
      <c r="N747" s="100">
        <v>15249214</v>
      </c>
      <c r="O747" s="54" t="s">
        <v>3304</v>
      </c>
      <c r="P747" s="32"/>
      <c r="Q747" s="54" t="s">
        <v>1792</v>
      </c>
      <c r="R747" s="90" t="s">
        <v>1841</v>
      </c>
      <c r="S747" s="32"/>
      <c r="T747" s="32"/>
      <c r="U747" s="32"/>
      <c r="V747" s="32"/>
      <c r="W747" s="301" t="s">
        <v>29</v>
      </c>
      <c r="X747" s="32"/>
      <c r="Y747" s="32"/>
      <c r="Z747" s="32"/>
      <c r="AA747" s="32"/>
      <c r="AB747" s="32"/>
      <c r="AC747" s="76" t="s">
        <v>141</v>
      </c>
      <c r="AD747" s="32"/>
      <c r="AE747" s="53" t="s">
        <v>209</v>
      </c>
      <c r="AF747" s="142">
        <v>43958</v>
      </c>
      <c r="AG747" s="32"/>
      <c r="AH747" s="32"/>
      <c r="AI747" s="32"/>
      <c r="AJ747" s="32"/>
      <c r="AK747" s="32"/>
      <c r="AL747" s="32"/>
      <c r="AM747" s="384" t="s">
        <v>208</v>
      </c>
      <c r="AN747" s="110">
        <v>43962</v>
      </c>
      <c r="AO747" s="32" t="s">
        <v>63</v>
      </c>
      <c r="AP747" s="32" t="s">
        <v>56</v>
      </c>
      <c r="AQ747" s="53"/>
      <c r="AR747" s="53"/>
      <c r="AS747" s="53"/>
      <c r="AT747" s="53"/>
      <c r="AU747" s="53"/>
      <c r="AV747" s="53"/>
      <c r="AW747" s="32"/>
      <c r="AX747" s="32"/>
      <c r="AY747" s="32"/>
      <c r="AZ747" s="32">
        <f t="shared" si="16"/>
        <v>5</v>
      </c>
    </row>
    <row r="748" spans="5:52" ht="19.95" customHeight="1">
      <c r="E748" s="32"/>
      <c r="F748" s="32"/>
      <c r="G748" s="32"/>
      <c r="H748" s="513" t="s">
        <v>1265</v>
      </c>
      <c r="I748" s="54" t="s">
        <v>2631</v>
      </c>
      <c r="J748" s="54" t="s">
        <v>3258</v>
      </c>
      <c r="K748" s="32"/>
      <c r="L748" s="32"/>
      <c r="M748" s="32"/>
      <c r="N748" s="100">
        <v>15249215</v>
      </c>
      <c r="O748" s="54" t="s">
        <v>3304</v>
      </c>
      <c r="P748" s="32"/>
      <c r="Q748" s="54" t="s">
        <v>1793</v>
      </c>
      <c r="R748" s="90" t="s">
        <v>1841</v>
      </c>
      <c r="S748" s="32"/>
      <c r="T748" s="32"/>
      <c r="U748" s="32"/>
      <c r="V748" s="32"/>
      <c r="W748" s="301" t="s">
        <v>29</v>
      </c>
      <c r="X748" s="32"/>
      <c r="Y748" s="32"/>
      <c r="Z748" s="32"/>
      <c r="AA748" s="32"/>
      <c r="AB748" s="32"/>
      <c r="AC748" s="76" t="s">
        <v>141</v>
      </c>
      <c r="AD748" s="32"/>
      <c r="AE748" s="53" t="s">
        <v>209</v>
      </c>
      <c r="AF748" s="142">
        <v>43958</v>
      </c>
      <c r="AG748" s="32"/>
      <c r="AH748" s="32"/>
      <c r="AI748" s="32"/>
      <c r="AJ748" s="32"/>
      <c r="AK748" s="32"/>
      <c r="AL748" s="32"/>
      <c r="AM748" s="384" t="s">
        <v>208</v>
      </c>
      <c r="AN748" s="110">
        <v>43962</v>
      </c>
      <c r="AO748" s="32" t="s">
        <v>63</v>
      </c>
      <c r="AP748" s="32" t="s">
        <v>56</v>
      </c>
      <c r="AQ748" s="53"/>
      <c r="AR748" s="53"/>
      <c r="AS748" s="53"/>
      <c r="AT748" s="53"/>
      <c r="AU748" s="53"/>
      <c r="AV748" s="53"/>
      <c r="AW748" s="32"/>
      <c r="AX748" s="32"/>
      <c r="AY748" s="32"/>
      <c r="AZ748" s="32">
        <f t="shared" si="16"/>
        <v>5</v>
      </c>
    </row>
    <row r="749" spans="5:52" ht="19.95" customHeight="1">
      <c r="E749" s="32"/>
      <c r="F749" s="32"/>
      <c r="G749" s="32"/>
      <c r="H749" s="513" t="s">
        <v>1266</v>
      </c>
      <c r="I749" s="54" t="s">
        <v>2632</v>
      </c>
      <c r="J749" s="54" t="s">
        <v>3259</v>
      </c>
      <c r="K749" s="32"/>
      <c r="L749" s="32"/>
      <c r="M749" s="32"/>
      <c r="N749" s="100">
        <v>15249216</v>
      </c>
      <c r="O749" s="54" t="s">
        <v>3304</v>
      </c>
      <c r="P749" s="32"/>
      <c r="Q749" s="54" t="s">
        <v>1794</v>
      </c>
      <c r="R749" s="90" t="s">
        <v>1841</v>
      </c>
      <c r="S749" s="32"/>
      <c r="T749" s="32"/>
      <c r="U749" s="32"/>
      <c r="V749" s="32"/>
      <c r="W749" s="301" t="s">
        <v>29</v>
      </c>
      <c r="X749" s="32"/>
      <c r="Y749" s="32"/>
      <c r="Z749" s="32"/>
      <c r="AA749" s="32"/>
      <c r="AB749" s="32"/>
      <c r="AC749" s="76" t="s">
        <v>141</v>
      </c>
      <c r="AD749" s="32"/>
      <c r="AE749" s="53" t="s">
        <v>209</v>
      </c>
      <c r="AF749" s="142">
        <v>43958</v>
      </c>
      <c r="AG749" s="32"/>
      <c r="AH749" s="32"/>
      <c r="AI749" s="32"/>
      <c r="AJ749" s="32"/>
      <c r="AK749" s="32"/>
      <c r="AL749" s="32"/>
      <c r="AM749" s="384" t="s">
        <v>208</v>
      </c>
      <c r="AN749" s="110">
        <v>43962</v>
      </c>
      <c r="AO749" s="32" t="s">
        <v>63</v>
      </c>
      <c r="AP749" s="32" t="s">
        <v>56</v>
      </c>
      <c r="AQ749" s="53"/>
      <c r="AR749" s="53"/>
      <c r="AS749" s="53"/>
      <c r="AT749" s="53"/>
      <c r="AU749" s="53"/>
      <c r="AV749" s="53"/>
      <c r="AW749" s="32"/>
      <c r="AX749" s="32"/>
      <c r="AY749" s="32"/>
      <c r="AZ749" s="32">
        <f t="shared" si="16"/>
        <v>5</v>
      </c>
    </row>
    <row r="750" spans="5:52" ht="19.95" customHeight="1">
      <c r="E750" s="32"/>
      <c r="F750" s="32"/>
      <c r="G750" s="32"/>
      <c r="H750" s="513" t="s">
        <v>1267</v>
      </c>
      <c r="I750" s="31" t="s">
        <v>2633</v>
      </c>
      <c r="J750" s="54" t="s">
        <v>3260</v>
      </c>
      <c r="K750" s="32"/>
      <c r="L750" s="32"/>
      <c r="M750" s="32"/>
      <c r="N750" s="68">
        <v>15249217</v>
      </c>
      <c r="O750" s="54" t="s">
        <v>3304</v>
      </c>
      <c r="P750" s="32"/>
      <c r="Q750" s="54" t="s">
        <v>1795</v>
      </c>
      <c r="R750" s="90" t="s">
        <v>1841</v>
      </c>
      <c r="S750" s="32"/>
      <c r="T750" s="32"/>
      <c r="U750" s="32"/>
      <c r="V750" s="32"/>
      <c r="W750" s="301" t="s">
        <v>29</v>
      </c>
      <c r="X750" s="32"/>
      <c r="Y750" s="32"/>
      <c r="Z750" s="32"/>
      <c r="AA750" s="32"/>
      <c r="AB750" s="32"/>
      <c r="AC750" s="76" t="s">
        <v>141</v>
      </c>
      <c r="AD750" s="32"/>
      <c r="AE750" s="32" t="s">
        <v>209</v>
      </c>
      <c r="AF750" s="110">
        <v>43958</v>
      </c>
      <c r="AG750" s="32"/>
      <c r="AH750" s="32"/>
      <c r="AI750" s="32"/>
      <c r="AJ750" s="32"/>
      <c r="AK750" s="32"/>
      <c r="AL750" s="32"/>
      <c r="AM750" s="384" t="s">
        <v>208</v>
      </c>
      <c r="AN750" s="110">
        <v>43962</v>
      </c>
      <c r="AO750" s="32" t="s">
        <v>63</v>
      </c>
      <c r="AP750" s="32" t="s">
        <v>56</v>
      </c>
      <c r="AQ750" s="32"/>
      <c r="AR750" s="32"/>
      <c r="AS750" s="32"/>
      <c r="AT750" s="32"/>
      <c r="AU750" s="32"/>
      <c r="AV750" s="32"/>
      <c r="AW750" s="32"/>
      <c r="AX750" s="32"/>
      <c r="AY750" s="32"/>
      <c r="AZ750" s="32">
        <f t="shared" si="16"/>
        <v>5</v>
      </c>
    </row>
    <row r="751" spans="5:52" ht="19.95" customHeight="1">
      <c r="E751" s="32"/>
      <c r="F751" s="32"/>
      <c r="G751" s="32"/>
      <c r="H751" s="513" t="s">
        <v>1268</v>
      </c>
      <c r="I751" s="54" t="s">
        <v>2634</v>
      </c>
      <c r="J751" s="54" t="s">
        <v>3261</v>
      </c>
      <c r="K751" s="32"/>
      <c r="L751" s="32"/>
      <c r="M751" s="32"/>
      <c r="N751" s="100">
        <v>15249218</v>
      </c>
      <c r="O751" s="54" t="s">
        <v>3304</v>
      </c>
      <c r="P751" s="32"/>
      <c r="Q751" s="54" t="s">
        <v>1796</v>
      </c>
      <c r="R751" s="90" t="s">
        <v>1841</v>
      </c>
      <c r="S751" s="32"/>
      <c r="T751" s="32"/>
      <c r="U751" s="32"/>
      <c r="V751" s="32"/>
      <c r="W751" s="301" t="s">
        <v>29</v>
      </c>
      <c r="X751" s="32"/>
      <c r="Y751" s="32"/>
      <c r="Z751" s="32"/>
      <c r="AA751" s="32"/>
      <c r="AB751" s="32"/>
      <c r="AC751" s="76" t="s">
        <v>141</v>
      </c>
      <c r="AD751" s="32"/>
      <c r="AE751" s="53" t="s">
        <v>209</v>
      </c>
      <c r="AF751" s="142">
        <v>43958</v>
      </c>
      <c r="AG751" s="32"/>
      <c r="AH751" s="32"/>
      <c r="AI751" s="32"/>
      <c r="AJ751" s="32"/>
      <c r="AK751" s="32"/>
      <c r="AL751" s="32"/>
      <c r="AM751" s="384" t="s">
        <v>208</v>
      </c>
      <c r="AN751" s="110">
        <v>43962</v>
      </c>
      <c r="AO751" s="32" t="s">
        <v>63</v>
      </c>
      <c r="AP751" s="32" t="s">
        <v>56</v>
      </c>
      <c r="AQ751" s="53"/>
      <c r="AR751" s="53"/>
      <c r="AS751" s="53"/>
      <c r="AT751" s="53"/>
      <c r="AU751" s="53"/>
      <c r="AV751" s="53"/>
      <c r="AW751" s="32"/>
      <c r="AX751" s="32"/>
      <c r="AY751" s="32"/>
      <c r="AZ751" s="32">
        <f t="shared" si="16"/>
        <v>5</v>
      </c>
    </row>
    <row r="752" spans="5:52" ht="19.95" customHeight="1">
      <c r="E752" s="32"/>
      <c r="F752" s="32"/>
      <c r="G752" s="32"/>
      <c r="H752" s="513" t="s">
        <v>1269</v>
      </c>
      <c r="I752" s="31" t="s">
        <v>2635</v>
      </c>
      <c r="J752" s="54" t="s">
        <v>3262</v>
      </c>
      <c r="K752" s="32"/>
      <c r="L752" s="32"/>
      <c r="M752" s="32"/>
      <c r="N752" s="68">
        <v>15249219</v>
      </c>
      <c r="O752" s="54" t="s">
        <v>3304</v>
      </c>
      <c r="P752" s="32"/>
      <c r="Q752" s="54" t="s">
        <v>1797</v>
      </c>
      <c r="R752" s="90" t="s">
        <v>1841</v>
      </c>
      <c r="S752" s="32"/>
      <c r="T752" s="32"/>
      <c r="U752" s="32"/>
      <c r="V752" s="32"/>
      <c r="W752" s="301" t="s">
        <v>29</v>
      </c>
      <c r="X752" s="32"/>
      <c r="Y752" s="32"/>
      <c r="Z752" s="32"/>
      <c r="AA752" s="32"/>
      <c r="AB752" s="32"/>
      <c r="AC752" s="76" t="s">
        <v>141</v>
      </c>
      <c r="AD752" s="32"/>
      <c r="AE752" s="32" t="s">
        <v>209</v>
      </c>
      <c r="AF752" s="110">
        <v>43958</v>
      </c>
      <c r="AG752" s="32"/>
      <c r="AH752" s="32"/>
      <c r="AI752" s="32"/>
      <c r="AJ752" s="32"/>
      <c r="AK752" s="32"/>
      <c r="AL752" s="32"/>
      <c r="AM752" s="384" t="s">
        <v>208</v>
      </c>
      <c r="AN752" s="110">
        <v>43962</v>
      </c>
      <c r="AO752" s="32" t="s">
        <v>63</v>
      </c>
      <c r="AP752" s="32" t="s">
        <v>56</v>
      </c>
      <c r="AQ752" s="32"/>
      <c r="AR752" s="32"/>
      <c r="AS752" s="32"/>
      <c r="AT752" s="32"/>
      <c r="AU752" s="32"/>
      <c r="AV752" s="32"/>
      <c r="AW752" s="32"/>
      <c r="AX752" s="32"/>
      <c r="AY752" s="32"/>
      <c r="AZ752" s="32">
        <f t="shared" si="16"/>
        <v>5</v>
      </c>
    </row>
    <row r="753" spans="5:52" ht="19.95" customHeight="1">
      <c r="E753" s="32"/>
      <c r="F753" s="32"/>
      <c r="G753" s="32"/>
      <c r="H753" s="513" t="s">
        <v>1270</v>
      </c>
      <c r="I753" s="54" t="s">
        <v>2636</v>
      </c>
      <c r="J753" s="54" t="s">
        <v>3263</v>
      </c>
      <c r="K753" s="32"/>
      <c r="L753" s="32"/>
      <c r="M753" s="32"/>
      <c r="N753" s="100">
        <v>15249220</v>
      </c>
      <c r="O753" s="54" t="s">
        <v>3304</v>
      </c>
      <c r="P753" s="32"/>
      <c r="Q753" s="54" t="s">
        <v>1798</v>
      </c>
      <c r="R753" s="90" t="s">
        <v>1841</v>
      </c>
      <c r="S753" s="32"/>
      <c r="T753" s="32"/>
      <c r="U753" s="32"/>
      <c r="V753" s="32"/>
      <c r="W753" s="301" t="s">
        <v>29</v>
      </c>
      <c r="X753" s="32"/>
      <c r="Y753" s="32"/>
      <c r="Z753" s="32"/>
      <c r="AA753" s="32"/>
      <c r="AB753" s="32"/>
      <c r="AC753" s="76" t="s">
        <v>141</v>
      </c>
      <c r="AD753" s="32"/>
      <c r="AE753" s="53" t="s">
        <v>209</v>
      </c>
      <c r="AF753" s="142">
        <v>43958</v>
      </c>
      <c r="AG753" s="32"/>
      <c r="AH753" s="32"/>
      <c r="AI753" s="32"/>
      <c r="AJ753" s="32"/>
      <c r="AK753" s="32"/>
      <c r="AL753" s="32"/>
      <c r="AM753" s="384" t="s">
        <v>208</v>
      </c>
      <c r="AN753" s="110">
        <v>43962</v>
      </c>
      <c r="AO753" s="32" t="s">
        <v>63</v>
      </c>
      <c r="AP753" s="32" t="s">
        <v>56</v>
      </c>
      <c r="AQ753" s="53"/>
      <c r="AR753" s="53"/>
      <c r="AS753" s="53"/>
      <c r="AT753" s="53"/>
      <c r="AU753" s="53"/>
      <c r="AV753" s="53"/>
      <c r="AW753" s="32"/>
      <c r="AX753" s="32"/>
      <c r="AY753" s="32"/>
      <c r="AZ753" s="32">
        <f t="shared" si="16"/>
        <v>5</v>
      </c>
    </row>
    <row r="754" spans="5:52" ht="19.95" customHeight="1">
      <c r="E754" s="32"/>
      <c r="F754" s="32"/>
      <c r="G754" s="32"/>
      <c r="H754" s="513" t="s">
        <v>1271</v>
      </c>
      <c r="I754" s="54" t="s">
        <v>2637</v>
      </c>
      <c r="J754" s="54" t="s">
        <v>3264</v>
      </c>
      <c r="K754" s="32"/>
      <c r="L754" s="32"/>
      <c r="M754" s="32"/>
      <c r="N754" s="100">
        <v>15249221</v>
      </c>
      <c r="O754" s="54" t="s">
        <v>3304</v>
      </c>
      <c r="P754" s="32"/>
      <c r="Q754" s="54" t="s">
        <v>1799</v>
      </c>
      <c r="R754" s="90" t="s">
        <v>1841</v>
      </c>
      <c r="S754" s="32"/>
      <c r="T754" s="32"/>
      <c r="U754" s="32"/>
      <c r="V754" s="32"/>
      <c r="W754" s="301" t="s">
        <v>29</v>
      </c>
      <c r="X754" s="32"/>
      <c r="Y754" s="32"/>
      <c r="Z754" s="32"/>
      <c r="AA754" s="32"/>
      <c r="AB754" s="32"/>
      <c r="AC754" s="76" t="s">
        <v>141</v>
      </c>
      <c r="AD754" s="32"/>
      <c r="AE754" s="53" t="s">
        <v>209</v>
      </c>
      <c r="AF754" s="142">
        <v>43958</v>
      </c>
      <c r="AG754" s="32"/>
      <c r="AH754" s="32"/>
      <c r="AI754" s="32"/>
      <c r="AJ754" s="32"/>
      <c r="AK754" s="32"/>
      <c r="AL754" s="32"/>
      <c r="AM754" s="384" t="s">
        <v>208</v>
      </c>
      <c r="AN754" s="110">
        <v>43962</v>
      </c>
      <c r="AO754" s="32" t="s">
        <v>63</v>
      </c>
      <c r="AP754" s="32" t="s">
        <v>56</v>
      </c>
      <c r="AQ754" s="53"/>
      <c r="AR754" s="53"/>
      <c r="AS754" s="53"/>
      <c r="AT754" s="53"/>
      <c r="AU754" s="53"/>
      <c r="AV754" s="53"/>
      <c r="AW754" s="32"/>
      <c r="AX754" s="32"/>
      <c r="AY754" s="32"/>
      <c r="AZ754" s="32">
        <f t="shared" si="16"/>
        <v>5</v>
      </c>
    </row>
    <row r="755" spans="5:52" ht="19.95" customHeight="1">
      <c r="E755" s="32"/>
      <c r="F755" s="32"/>
      <c r="G755" s="32"/>
      <c r="H755" s="513" t="s">
        <v>1272</v>
      </c>
      <c r="I755" s="54" t="s">
        <v>2638</v>
      </c>
      <c r="J755" s="54" t="s">
        <v>3265</v>
      </c>
      <c r="K755" s="32"/>
      <c r="L755" s="32"/>
      <c r="M755" s="32"/>
      <c r="N755" s="100">
        <v>15249222</v>
      </c>
      <c r="O755" s="54" t="s">
        <v>3304</v>
      </c>
      <c r="P755" s="32"/>
      <c r="Q755" s="54" t="s">
        <v>1800</v>
      </c>
      <c r="R755" s="90" t="s">
        <v>1841</v>
      </c>
      <c r="S755" s="32"/>
      <c r="T755" s="32"/>
      <c r="U755" s="32"/>
      <c r="V755" s="32"/>
      <c r="W755" s="301" t="s">
        <v>29</v>
      </c>
      <c r="X755" s="32"/>
      <c r="Y755" s="32"/>
      <c r="Z755" s="32"/>
      <c r="AA755" s="32"/>
      <c r="AB755" s="32"/>
      <c r="AC755" s="76" t="s">
        <v>141</v>
      </c>
      <c r="AD755" s="32"/>
      <c r="AE755" s="53" t="s">
        <v>209</v>
      </c>
      <c r="AF755" s="142">
        <v>43958</v>
      </c>
      <c r="AG755" s="32"/>
      <c r="AH755" s="32"/>
      <c r="AI755" s="32"/>
      <c r="AJ755" s="32"/>
      <c r="AK755" s="32"/>
      <c r="AL755" s="32"/>
      <c r="AM755" s="384" t="s">
        <v>208</v>
      </c>
      <c r="AN755" s="110">
        <v>43962</v>
      </c>
      <c r="AO755" s="32" t="s">
        <v>63</v>
      </c>
      <c r="AP755" s="32" t="s">
        <v>56</v>
      </c>
      <c r="AQ755" s="53"/>
      <c r="AR755" s="53"/>
      <c r="AS755" s="53"/>
      <c r="AT755" s="53"/>
      <c r="AU755" s="53"/>
      <c r="AV755" s="53"/>
      <c r="AW755" s="32"/>
      <c r="AX755" s="32"/>
      <c r="AY755" s="32"/>
      <c r="AZ755" s="32">
        <f t="shared" si="16"/>
        <v>5</v>
      </c>
    </row>
    <row r="756" spans="5:52" ht="19.95" customHeight="1">
      <c r="E756" s="32"/>
      <c r="F756" s="32"/>
      <c r="G756" s="32"/>
      <c r="H756" s="513" t="s">
        <v>1273</v>
      </c>
      <c r="I756" s="54" t="s">
        <v>2639</v>
      </c>
      <c r="J756" s="54" t="s">
        <v>3266</v>
      </c>
      <c r="K756" s="32"/>
      <c r="L756" s="32"/>
      <c r="M756" s="32"/>
      <c r="N756" s="100">
        <v>15249223</v>
      </c>
      <c r="O756" s="54" t="s">
        <v>3304</v>
      </c>
      <c r="P756" s="32"/>
      <c r="Q756" s="54" t="s">
        <v>1801</v>
      </c>
      <c r="R756" s="90" t="s">
        <v>1841</v>
      </c>
      <c r="S756" s="32"/>
      <c r="T756" s="32"/>
      <c r="U756" s="32"/>
      <c r="V756" s="32"/>
      <c r="W756" s="301" t="s">
        <v>29</v>
      </c>
      <c r="X756" s="32"/>
      <c r="Y756" s="32"/>
      <c r="Z756" s="32"/>
      <c r="AA756" s="32"/>
      <c r="AB756" s="32"/>
      <c r="AC756" s="76" t="s">
        <v>141</v>
      </c>
      <c r="AD756" s="32"/>
      <c r="AE756" s="53" t="s">
        <v>209</v>
      </c>
      <c r="AF756" s="142">
        <v>43958</v>
      </c>
      <c r="AG756" s="32"/>
      <c r="AH756" s="32"/>
      <c r="AI756" s="32"/>
      <c r="AJ756" s="32"/>
      <c r="AK756" s="32"/>
      <c r="AL756" s="32"/>
      <c r="AM756" s="384" t="s">
        <v>208</v>
      </c>
      <c r="AN756" s="110">
        <v>43962</v>
      </c>
      <c r="AO756" s="32" t="s">
        <v>63</v>
      </c>
      <c r="AP756" s="32" t="s">
        <v>56</v>
      </c>
      <c r="AQ756" s="53"/>
      <c r="AR756" s="53"/>
      <c r="AS756" s="53"/>
      <c r="AT756" s="53"/>
      <c r="AU756" s="53"/>
      <c r="AV756" s="53"/>
      <c r="AW756" s="32"/>
      <c r="AX756" s="32"/>
      <c r="AY756" s="32"/>
      <c r="AZ756" s="32">
        <f t="shared" si="16"/>
        <v>5</v>
      </c>
    </row>
    <row r="757" spans="5:52" ht="19.95" customHeight="1">
      <c r="E757" s="32"/>
      <c r="F757" s="32"/>
      <c r="G757" s="32"/>
      <c r="H757" s="513" t="s">
        <v>1274</v>
      </c>
      <c r="I757" s="54" t="s">
        <v>2640</v>
      </c>
      <c r="J757" s="54" t="s">
        <v>3267</v>
      </c>
      <c r="K757" s="32"/>
      <c r="L757" s="32"/>
      <c r="M757" s="32"/>
      <c r="N757" s="100">
        <v>15249224</v>
      </c>
      <c r="O757" s="54" t="s">
        <v>3304</v>
      </c>
      <c r="P757" s="32"/>
      <c r="Q757" s="54" t="s">
        <v>1802</v>
      </c>
      <c r="R757" s="90" t="s">
        <v>1841</v>
      </c>
      <c r="S757" s="32"/>
      <c r="T757" s="32"/>
      <c r="U757" s="32"/>
      <c r="V757" s="32"/>
      <c r="W757" s="301" t="s">
        <v>29</v>
      </c>
      <c r="X757" s="32"/>
      <c r="Y757" s="32"/>
      <c r="Z757" s="32"/>
      <c r="AA757" s="32"/>
      <c r="AB757" s="32"/>
      <c r="AC757" s="76" t="s">
        <v>141</v>
      </c>
      <c r="AD757" s="32"/>
      <c r="AE757" s="53" t="s">
        <v>209</v>
      </c>
      <c r="AF757" s="142">
        <v>43958</v>
      </c>
      <c r="AG757" s="32"/>
      <c r="AH757" s="32"/>
      <c r="AI757" s="32"/>
      <c r="AJ757" s="32"/>
      <c r="AK757" s="32"/>
      <c r="AL757" s="32"/>
      <c r="AM757" s="384" t="s">
        <v>208</v>
      </c>
      <c r="AN757" s="110">
        <v>43962</v>
      </c>
      <c r="AO757" s="32" t="s">
        <v>63</v>
      </c>
      <c r="AP757" s="32" t="s">
        <v>56</v>
      </c>
      <c r="AQ757" s="53"/>
      <c r="AR757" s="53"/>
      <c r="AS757" s="53"/>
      <c r="AT757" s="53"/>
      <c r="AU757" s="53"/>
      <c r="AV757" s="53"/>
      <c r="AW757" s="32"/>
      <c r="AX757" s="32"/>
      <c r="AY757" s="32"/>
      <c r="AZ757" s="32">
        <f t="shared" si="16"/>
        <v>5</v>
      </c>
    </row>
    <row r="758" spans="5:52" ht="19.95" customHeight="1">
      <c r="E758" s="32"/>
      <c r="F758" s="32"/>
      <c r="G758" s="32"/>
      <c r="H758" s="513" t="s">
        <v>1275</v>
      </c>
      <c r="I758" s="54" t="s">
        <v>2641</v>
      </c>
      <c r="J758" s="54" t="s">
        <v>3268</v>
      </c>
      <c r="K758" s="32"/>
      <c r="L758" s="32"/>
      <c r="M758" s="32"/>
      <c r="N758" s="100">
        <v>15249225</v>
      </c>
      <c r="O758" s="54" t="s">
        <v>3304</v>
      </c>
      <c r="P758" s="32"/>
      <c r="Q758" s="54" t="s">
        <v>1803</v>
      </c>
      <c r="R758" s="90" t="s">
        <v>1841</v>
      </c>
      <c r="S758" s="32"/>
      <c r="T758" s="32"/>
      <c r="U758" s="32"/>
      <c r="V758" s="32"/>
      <c r="W758" s="301" t="s">
        <v>29</v>
      </c>
      <c r="X758" s="32"/>
      <c r="Y758" s="32"/>
      <c r="Z758" s="32"/>
      <c r="AA758" s="32"/>
      <c r="AB758" s="32"/>
      <c r="AC758" s="76" t="s">
        <v>141</v>
      </c>
      <c r="AD758" s="32"/>
      <c r="AE758" s="53" t="s">
        <v>209</v>
      </c>
      <c r="AF758" s="142">
        <v>43958</v>
      </c>
      <c r="AG758" s="32"/>
      <c r="AH758" s="32"/>
      <c r="AI758" s="32"/>
      <c r="AJ758" s="32"/>
      <c r="AK758" s="32"/>
      <c r="AL758" s="32"/>
      <c r="AM758" s="384" t="s">
        <v>208</v>
      </c>
      <c r="AN758" s="110">
        <v>43962</v>
      </c>
      <c r="AO758" s="32" t="s">
        <v>63</v>
      </c>
      <c r="AP758" s="32" t="s">
        <v>56</v>
      </c>
      <c r="AQ758" s="53"/>
      <c r="AR758" s="53"/>
      <c r="AS758" s="53"/>
      <c r="AT758" s="53"/>
      <c r="AU758" s="53"/>
      <c r="AV758" s="53"/>
      <c r="AW758" s="32"/>
      <c r="AX758" s="32"/>
      <c r="AY758" s="32"/>
      <c r="AZ758" s="32">
        <f t="shared" si="16"/>
        <v>5</v>
      </c>
    </row>
    <row r="759" spans="5:52" ht="19.95" customHeight="1">
      <c r="E759" s="32"/>
      <c r="F759" s="32"/>
      <c r="G759" s="32"/>
      <c r="H759" s="513" t="s">
        <v>1276</v>
      </c>
      <c r="I759" s="54" t="s">
        <v>2642</v>
      </c>
      <c r="J759" s="54" t="s">
        <v>3269</v>
      </c>
      <c r="K759" s="32"/>
      <c r="L759" s="32"/>
      <c r="M759" s="32"/>
      <c r="N759" s="100">
        <v>15249226</v>
      </c>
      <c r="O759" s="54" t="s">
        <v>3304</v>
      </c>
      <c r="P759" s="32"/>
      <c r="Q759" s="54" t="s">
        <v>1804</v>
      </c>
      <c r="R759" s="90" t="s">
        <v>1841</v>
      </c>
      <c r="S759" s="32"/>
      <c r="T759" s="32"/>
      <c r="U759" s="32"/>
      <c r="V759" s="32"/>
      <c r="W759" s="301" t="s">
        <v>29</v>
      </c>
      <c r="X759" s="32"/>
      <c r="Y759" s="32"/>
      <c r="Z759" s="32"/>
      <c r="AA759" s="32"/>
      <c r="AB759" s="32"/>
      <c r="AC759" s="76" t="s">
        <v>141</v>
      </c>
      <c r="AD759" s="32"/>
      <c r="AE759" s="53" t="s">
        <v>209</v>
      </c>
      <c r="AF759" s="142">
        <v>43958</v>
      </c>
      <c r="AG759" s="32"/>
      <c r="AH759" s="32"/>
      <c r="AI759" s="32"/>
      <c r="AJ759" s="32"/>
      <c r="AK759" s="32"/>
      <c r="AL759" s="32"/>
      <c r="AM759" s="384" t="s">
        <v>208</v>
      </c>
      <c r="AN759" s="110">
        <v>43962</v>
      </c>
      <c r="AO759" s="32" t="s">
        <v>63</v>
      </c>
      <c r="AP759" s="32" t="s">
        <v>56</v>
      </c>
      <c r="AQ759" s="53"/>
      <c r="AR759" s="53"/>
      <c r="AS759" s="53"/>
      <c r="AT759" s="53"/>
      <c r="AU759" s="53"/>
      <c r="AV759" s="53"/>
      <c r="AW759" s="32"/>
      <c r="AX759" s="32"/>
      <c r="AY759" s="32"/>
      <c r="AZ759" s="32">
        <f t="shared" si="16"/>
        <v>5</v>
      </c>
    </row>
    <row r="760" spans="5:52" ht="19.95" customHeight="1">
      <c r="E760" s="32"/>
      <c r="F760" s="32"/>
      <c r="G760" s="32"/>
      <c r="H760" s="513" t="s">
        <v>1277</v>
      </c>
      <c r="I760" s="54" t="s">
        <v>2643</v>
      </c>
      <c r="J760" s="54" t="s">
        <v>3270</v>
      </c>
      <c r="K760" s="32"/>
      <c r="L760" s="32"/>
      <c r="M760" s="32"/>
      <c r="N760" s="100">
        <v>15249227</v>
      </c>
      <c r="O760" s="54" t="s">
        <v>3304</v>
      </c>
      <c r="P760" s="32"/>
      <c r="Q760" s="54" t="s">
        <v>1805</v>
      </c>
      <c r="R760" s="90" t="s">
        <v>1841</v>
      </c>
      <c r="S760" s="32"/>
      <c r="T760" s="32"/>
      <c r="U760" s="32"/>
      <c r="V760" s="32"/>
      <c r="W760" s="301" t="s">
        <v>29</v>
      </c>
      <c r="X760" s="32"/>
      <c r="Y760" s="32"/>
      <c r="Z760" s="32"/>
      <c r="AA760" s="32"/>
      <c r="AB760" s="32"/>
      <c r="AC760" s="76" t="s">
        <v>141</v>
      </c>
      <c r="AD760" s="32"/>
      <c r="AE760" s="53" t="s">
        <v>209</v>
      </c>
      <c r="AF760" s="142">
        <v>43958</v>
      </c>
      <c r="AG760" s="32"/>
      <c r="AH760" s="32"/>
      <c r="AI760" s="32"/>
      <c r="AJ760" s="32"/>
      <c r="AK760" s="32"/>
      <c r="AL760" s="32"/>
      <c r="AM760" s="384" t="s">
        <v>208</v>
      </c>
      <c r="AN760" s="110">
        <v>43962</v>
      </c>
      <c r="AO760" s="32" t="s">
        <v>63</v>
      </c>
      <c r="AP760" s="32" t="s">
        <v>56</v>
      </c>
      <c r="AQ760" s="53"/>
      <c r="AR760" s="53"/>
      <c r="AS760" s="53"/>
      <c r="AT760" s="53"/>
      <c r="AU760" s="53"/>
      <c r="AV760" s="53"/>
      <c r="AW760" s="32"/>
      <c r="AX760" s="32"/>
      <c r="AY760" s="32"/>
      <c r="AZ760" s="32">
        <f t="shared" si="16"/>
        <v>5</v>
      </c>
    </row>
    <row r="761" spans="5:52" ht="19.95" customHeight="1">
      <c r="E761" s="32"/>
      <c r="F761" s="32"/>
      <c r="G761" s="32"/>
      <c r="H761" s="513" t="s">
        <v>1278</v>
      </c>
      <c r="I761" s="54" t="s">
        <v>2644</v>
      </c>
      <c r="J761" s="54" t="s">
        <v>3271</v>
      </c>
      <c r="K761" s="32"/>
      <c r="L761" s="32"/>
      <c r="M761" s="32"/>
      <c r="N761" s="100">
        <v>15249228</v>
      </c>
      <c r="O761" s="54" t="s">
        <v>3304</v>
      </c>
      <c r="P761" s="32"/>
      <c r="Q761" s="54" t="s">
        <v>1806</v>
      </c>
      <c r="R761" s="90" t="s">
        <v>1841</v>
      </c>
      <c r="S761" s="32"/>
      <c r="T761" s="32"/>
      <c r="U761" s="32"/>
      <c r="V761" s="32"/>
      <c r="W761" s="301" t="s">
        <v>29</v>
      </c>
      <c r="X761" s="32"/>
      <c r="Y761" s="32"/>
      <c r="Z761" s="32"/>
      <c r="AA761" s="32"/>
      <c r="AB761" s="32"/>
      <c r="AC761" s="76" t="s">
        <v>141</v>
      </c>
      <c r="AD761" s="32"/>
      <c r="AE761" s="53" t="s">
        <v>209</v>
      </c>
      <c r="AF761" s="142">
        <v>43958</v>
      </c>
      <c r="AG761" s="32"/>
      <c r="AH761" s="32"/>
      <c r="AI761" s="32"/>
      <c r="AJ761" s="32"/>
      <c r="AK761" s="32"/>
      <c r="AL761" s="32"/>
      <c r="AM761" s="384" t="s">
        <v>208</v>
      </c>
      <c r="AN761" s="110">
        <v>43962</v>
      </c>
      <c r="AO761" s="32" t="s">
        <v>63</v>
      </c>
      <c r="AP761" s="32" t="s">
        <v>56</v>
      </c>
      <c r="AQ761" s="53"/>
      <c r="AR761" s="53"/>
      <c r="AS761" s="53"/>
      <c r="AT761" s="53"/>
      <c r="AU761" s="53"/>
      <c r="AV761" s="53"/>
      <c r="AW761" s="32"/>
      <c r="AX761" s="32"/>
      <c r="AY761" s="32"/>
      <c r="AZ761" s="32">
        <f t="shared" si="16"/>
        <v>5</v>
      </c>
    </row>
    <row r="762" spans="5:52" ht="19.95" customHeight="1">
      <c r="E762" s="32"/>
      <c r="F762" s="32"/>
      <c r="G762" s="32"/>
      <c r="H762" s="513" t="s">
        <v>1279</v>
      </c>
      <c r="I762" s="54" t="s">
        <v>2645</v>
      </c>
      <c r="J762" s="54" t="s">
        <v>3272</v>
      </c>
      <c r="K762" s="32"/>
      <c r="L762" s="32"/>
      <c r="M762" s="32"/>
      <c r="N762" s="100">
        <v>15249229</v>
      </c>
      <c r="O762" s="54" t="s">
        <v>3304</v>
      </c>
      <c r="P762" s="32"/>
      <c r="Q762" s="54" t="s">
        <v>1807</v>
      </c>
      <c r="R762" s="90" t="s">
        <v>1841</v>
      </c>
      <c r="S762" s="32"/>
      <c r="T762" s="32"/>
      <c r="U762" s="32"/>
      <c r="V762" s="32"/>
      <c r="W762" s="301" t="s">
        <v>29</v>
      </c>
      <c r="X762" s="32"/>
      <c r="Y762" s="32"/>
      <c r="Z762" s="32"/>
      <c r="AA762" s="32"/>
      <c r="AB762" s="32"/>
      <c r="AC762" s="76" t="s">
        <v>141</v>
      </c>
      <c r="AD762" s="32"/>
      <c r="AE762" s="53" t="s">
        <v>209</v>
      </c>
      <c r="AF762" s="142">
        <v>43958</v>
      </c>
      <c r="AG762" s="32"/>
      <c r="AH762" s="32"/>
      <c r="AI762" s="32"/>
      <c r="AJ762" s="32"/>
      <c r="AK762" s="32"/>
      <c r="AL762" s="32"/>
      <c r="AM762" s="384" t="s">
        <v>208</v>
      </c>
      <c r="AN762" s="110">
        <v>43962</v>
      </c>
      <c r="AO762" s="32" t="s">
        <v>63</v>
      </c>
      <c r="AP762" s="32" t="s">
        <v>56</v>
      </c>
      <c r="AQ762" s="53"/>
      <c r="AR762" s="53"/>
      <c r="AS762" s="53"/>
      <c r="AT762" s="53"/>
      <c r="AU762" s="53"/>
      <c r="AV762" s="53"/>
      <c r="AW762" s="32"/>
      <c r="AX762" s="32"/>
      <c r="AY762" s="32"/>
      <c r="AZ762" s="32">
        <f t="shared" si="16"/>
        <v>5</v>
      </c>
    </row>
    <row r="763" spans="5:52" ht="19.95" customHeight="1">
      <c r="E763" s="32"/>
      <c r="F763" s="32"/>
      <c r="G763" s="32"/>
      <c r="H763" s="513" t="s">
        <v>1280</v>
      </c>
      <c r="I763" s="31" t="s">
        <v>2646</v>
      </c>
      <c r="J763" s="54" t="s">
        <v>3273</v>
      </c>
      <c r="K763" s="32"/>
      <c r="L763" s="32"/>
      <c r="M763" s="32"/>
      <c r="N763" s="68">
        <v>15249232</v>
      </c>
      <c r="O763" s="54" t="s">
        <v>3304</v>
      </c>
      <c r="P763" s="32"/>
      <c r="Q763" s="54" t="s">
        <v>1808</v>
      </c>
      <c r="R763" s="90" t="s">
        <v>1841</v>
      </c>
      <c r="S763" s="32"/>
      <c r="T763" s="32"/>
      <c r="U763" s="32"/>
      <c r="V763" s="32"/>
      <c r="W763" s="301" t="s">
        <v>29</v>
      </c>
      <c r="X763" s="32"/>
      <c r="Y763" s="32"/>
      <c r="Z763" s="32"/>
      <c r="AA763" s="32"/>
      <c r="AB763" s="32"/>
      <c r="AC763" s="76" t="s">
        <v>141</v>
      </c>
      <c r="AD763" s="32"/>
      <c r="AE763" s="32" t="s">
        <v>209</v>
      </c>
      <c r="AF763" s="110">
        <v>43958</v>
      </c>
      <c r="AG763" s="32"/>
      <c r="AH763" s="32"/>
      <c r="AI763" s="32"/>
      <c r="AJ763" s="32"/>
      <c r="AK763" s="32"/>
      <c r="AL763" s="32"/>
      <c r="AM763" s="384" t="s">
        <v>208</v>
      </c>
      <c r="AN763" s="110">
        <v>43962</v>
      </c>
      <c r="AO763" s="32" t="s">
        <v>63</v>
      </c>
      <c r="AP763" s="32" t="s">
        <v>56</v>
      </c>
      <c r="AQ763" s="32"/>
      <c r="AR763" s="32"/>
      <c r="AS763" s="32"/>
      <c r="AT763" s="32"/>
      <c r="AU763" s="32"/>
      <c r="AV763" s="32"/>
      <c r="AW763" s="32"/>
      <c r="AX763" s="32"/>
      <c r="AY763" s="32"/>
      <c r="AZ763" s="32">
        <f t="shared" si="16"/>
        <v>5</v>
      </c>
    </row>
    <row r="764" spans="5:52" ht="19.95" customHeight="1">
      <c r="E764" s="32"/>
      <c r="F764" s="32"/>
      <c r="G764" s="32"/>
      <c r="H764" s="513" t="s">
        <v>1281</v>
      </c>
      <c r="I764" s="31" t="s">
        <v>2647</v>
      </c>
      <c r="J764" s="54" t="s">
        <v>3273</v>
      </c>
      <c r="K764" s="32"/>
      <c r="L764" s="32"/>
      <c r="M764" s="32"/>
      <c r="N764" s="68">
        <v>15249232</v>
      </c>
      <c r="O764" s="54" t="s">
        <v>3304</v>
      </c>
      <c r="P764" s="32"/>
      <c r="Q764" s="54" t="s">
        <v>1808</v>
      </c>
      <c r="R764" s="90" t="s">
        <v>1841</v>
      </c>
      <c r="S764" s="32"/>
      <c r="T764" s="32"/>
      <c r="U764" s="32"/>
      <c r="V764" s="32"/>
      <c r="W764" s="301" t="s">
        <v>29</v>
      </c>
      <c r="X764" s="32"/>
      <c r="Y764" s="32"/>
      <c r="Z764" s="32"/>
      <c r="AA764" s="32"/>
      <c r="AB764" s="32"/>
      <c r="AC764" s="76" t="s">
        <v>141</v>
      </c>
      <c r="AD764" s="32"/>
      <c r="AE764" s="32" t="s">
        <v>209</v>
      </c>
      <c r="AF764" s="110">
        <v>43958</v>
      </c>
      <c r="AG764" s="32"/>
      <c r="AH764" s="32"/>
      <c r="AI764" s="32"/>
      <c r="AJ764" s="32"/>
      <c r="AK764" s="32"/>
      <c r="AL764" s="32"/>
      <c r="AM764" s="384" t="s">
        <v>208</v>
      </c>
      <c r="AN764" s="110">
        <v>43962</v>
      </c>
      <c r="AO764" s="32" t="s">
        <v>63</v>
      </c>
      <c r="AP764" s="32" t="s">
        <v>56</v>
      </c>
      <c r="AQ764" s="32"/>
      <c r="AR764" s="32"/>
      <c r="AS764" s="32"/>
      <c r="AT764" s="32"/>
      <c r="AU764" s="32"/>
      <c r="AV764" s="32"/>
      <c r="AW764" s="32"/>
      <c r="AX764" s="32"/>
      <c r="AY764" s="32"/>
      <c r="AZ764" s="32">
        <f t="shared" si="16"/>
        <v>5</v>
      </c>
    </row>
    <row r="765" spans="5:52" ht="19.95" customHeight="1">
      <c r="E765" s="32"/>
      <c r="F765" s="32"/>
      <c r="G765" s="32"/>
      <c r="H765" s="513" t="s">
        <v>1282</v>
      </c>
      <c r="I765" s="31" t="s">
        <v>2648</v>
      </c>
      <c r="J765" s="54" t="s">
        <v>3274</v>
      </c>
      <c r="K765" s="32"/>
      <c r="L765" s="32"/>
      <c r="M765" s="32"/>
      <c r="N765" s="68">
        <v>15249233</v>
      </c>
      <c r="O765" s="54" t="s">
        <v>3304</v>
      </c>
      <c r="P765" s="32"/>
      <c r="Q765" s="54" t="s">
        <v>1809</v>
      </c>
      <c r="R765" s="90" t="s">
        <v>1924</v>
      </c>
      <c r="S765" s="32"/>
      <c r="T765" s="32"/>
      <c r="U765" s="32"/>
      <c r="V765" s="32"/>
      <c r="W765" s="301" t="s">
        <v>29</v>
      </c>
      <c r="X765" s="32"/>
      <c r="Y765" s="32"/>
      <c r="Z765" s="32"/>
      <c r="AA765" s="32"/>
      <c r="AB765" s="32"/>
      <c r="AC765" s="76" t="s">
        <v>141</v>
      </c>
      <c r="AD765" s="32"/>
      <c r="AE765" s="32" t="s">
        <v>209</v>
      </c>
      <c r="AF765" s="110">
        <v>43958</v>
      </c>
      <c r="AG765" s="32"/>
      <c r="AH765" s="32"/>
      <c r="AI765" s="32"/>
      <c r="AJ765" s="32"/>
      <c r="AK765" s="32"/>
      <c r="AL765" s="32"/>
      <c r="AM765" s="384" t="s">
        <v>208</v>
      </c>
      <c r="AN765" s="110">
        <v>43962</v>
      </c>
      <c r="AO765" s="32" t="s">
        <v>63</v>
      </c>
      <c r="AP765" s="32" t="s">
        <v>56</v>
      </c>
      <c r="AQ765" s="32"/>
      <c r="AR765" s="32"/>
      <c r="AS765" s="32"/>
      <c r="AT765" s="32"/>
      <c r="AU765" s="32"/>
      <c r="AV765" s="32"/>
      <c r="AW765" s="32"/>
      <c r="AX765" s="32"/>
      <c r="AY765" s="32"/>
      <c r="AZ765" s="32">
        <f t="shared" si="16"/>
        <v>5</v>
      </c>
    </row>
    <row r="766" spans="5:52" ht="19.95" customHeight="1">
      <c r="E766" s="32"/>
      <c r="F766" s="32"/>
      <c r="G766" s="32"/>
      <c r="H766" s="513" t="s">
        <v>1283</v>
      </c>
      <c r="I766" s="31" t="s">
        <v>2649</v>
      </c>
      <c r="J766" s="54" t="s">
        <v>3274</v>
      </c>
      <c r="K766" s="32"/>
      <c r="L766" s="32"/>
      <c r="M766" s="32"/>
      <c r="N766" s="68">
        <v>15249233</v>
      </c>
      <c r="O766" s="54" t="s">
        <v>3304</v>
      </c>
      <c r="P766" s="32"/>
      <c r="Q766" s="54" t="s">
        <v>1809</v>
      </c>
      <c r="R766" s="90" t="s">
        <v>1925</v>
      </c>
      <c r="S766" s="32"/>
      <c r="T766" s="32"/>
      <c r="U766" s="32"/>
      <c r="V766" s="32"/>
      <c r="W766" s="301" t="s">
        <v>29</v>
      </c>
      <c r="X766" s="32"/>
      <c r="Y766" s="32"/>
      <c r="Z766" s="32"/>
      <c r="AA766" s="32"/>
      <c r="AB766" s="32"/>
      <c r="AC766" s="76" t="s">
        <v>141</v>
      </c>
      <c r="AD766" s="32"/>
      <c r="AE766" s="32" t="s">
        <v>209</v>
      </c>
      <c r="AF766" s="110">
        <v>43958</v>
      </c>
      <c r="AG766" s="32"/>
      <c r="AH766" s="32"/>
      <c r="AI766" s="32"/>
      <c r="AJ766" s="32"/>
      <c r="AK766" s="32"/>
      <c r="AL766" s="32"/>
      <c r="AM766" s="384" t="s">
        <v>208</v>
      </c>
      <c r="AN766" s="110">
        <v>43962</v>
      </c>
      <c r="AO766" s="32" t="s">
        <v>63</v>
      </c>
      <c r="AP766" s="32" t="s">
        <v>56</v>
      </c>
      <c r="AQ766" s="32"/>
      <c r="AR766" s="32"/>
      <c r="AS766" s="32"/>
      <c r="AT766" s="32"/>
      <c r="AU766" s="32"/>
      <c r="AV766" s="32"/>
      <c r="AW766" s="32"/>
      <c r="AX766" s="32"/>
      <c r="AY766" s="32"/>
      <c r="AZ766" s="32">
        <f t="shared" si="16"/>
        <v>5</v>
      </c>
    </row>
    <row r="767" spans="5:52" ht="19.95" customHeight="1">
      <c r="E767" s="32"/>
      <c r="F767" s="32"/>
      <c r="G767" s="32"/>
      <c r="H767" s="513" t="s">
        <v>1284</v>
      </c>
      <c r="I767" s="31" t="s">
        <v>2650</v>
      </c>
      <c r="J767" s="54" t="s">
        <v>3275</v>
      </c>
      <c r="K767" s="32"/>
      <c r="L767" s="32"/>
      <c r="M767" s="32"/>
      <c r="N767" s="68">
        <v>15249234</v>
      </c>
      <c r="O767" s="54" t="s">
        <v>3304</v>
      </c>
      <c r="P767" s="32"/>
      <c r="Q767" s="54" t="s">
        <v>1810</v>
      </c>
      <c r="R767" s="90" t="s">
        <v>1926</v>
      </c>
      <c r="S767" s="32"/>
      <c r="T767" s="32"/>
      <c r="U767" s="32"/>
      <c r="V767" s="32"/>
      <c r="W767" s="301" t="s">
        <v>29</v>
      </c>
      <c r="X767" s="32"/>
      <c r="Y767" s="32"/>
      <c r="Z767" s="32"/>
      <c r="AA767" s="32"/>
      <c r="AB767" s="32"/>
      <c r="AC767" s="76" t="s">
        <v>141</v>
      </c>
      <c r="AD767" s="32"/>
      <c r="AE767" s="32" t="s">
        <v>209</v>
      </c>
      <c r="AF767" s="110">
        <v>43958</v>
      </c>
      <c r="AG767" s="32"/>
      <c r="AH767" s="32"/>
      <c r="AI767" s="32"/>
      <c r="AJ767" s="32"/>
      <c r="AK767" s="32"/>
      <c r="AL767" s="32"/>
      <c r="AM767" s="384" t="s">
        <v>208</v>
      </c>
      <c r="AN767" s="110">
        <v>43962</v>
      </c>
      <c r="AO767" s="32" t="s">
        <v>63</v>
      </c>
      <c r="AP767" s="32" t="s">
        <v>56</v>
      </c>
      <c r="AQ767" s="32"/>
      <c r="AR767" s="32"/>
      <c r="AS767" s="32"/>
      <c r="AT767" s="32"/>
      <c r="AU767" s="32"/>
      <c r="AV767" s="32"/>
      <c r="AW767" s="32"/>
      <c r="AX767" s="32"/>
      <c r="AY767" s="32"/>
      <c r="AZ767" s="32">
        <f t="shared" si="16"/>
        <v>5</v>
      </c>
    </row>
    <row r="768" spans="5:52" ht="19.95" customHeight="1">
      <c r="E768" s="32"/>
      <c r="F768" s="32"/>
      <c r="G768" s="32"/>
      <c r="H768" s="513" t="s">
        <v>1285</v>
      </c>
      <c r="I768" s="154" t="s">
        <v>2651</v>
      </c>
      <c r="J768" s="54" t="s">
        <v>3276</v>
      </c>
      <c r="K768" s="32"/>
      <c r="L768" s="32"/>
      <c r="M768" s="32"/>
      <c r="N768" s="68">
        <v>15249235</v>
      </c>
      <c r="O768" s="54" t="s">
        <v>3304</v>
      </c>
      <c r="P768" s="32"/>
      <c r="Q768" s="54" t="s">
        <v>1811</v>
      </c>
      <c r="R768" s="90" t="s">
        <v>1926</v>
      </c>
      <c r="S768" s="32"/>
      <c r="T768" s="32"/>
      <c r="U768" s="32"/>
      <c r="V768" s="32"/>
      <c r="W768" s="301" t="s">
        <v>29</v>
      </c>
      <c r="X768" s="32"/>
      <c r="Y768" s="32"/>
      <c r="Z768" s="32"/>
      <c r="AA768" s="32"/>
      <c r="AB768" s="32"/>
      <c r="AC768" s="76" t="s">
        <v>141</v>
      </c>
      <c r="AD768" s="32"/>
      <c r="AE768" s="32" t="s">
        <v>209</v>
      </c>
      <c r="AF768" s="110">
        <v>43958</v>
      </c>
      <c r="AG768" s="32"/>
      <c r="AH768" s="32"/>
      <c r="AI768" s="32"/>
      <c r="AJ768" s="32"/>
      <c r="AK768" s="32"/>
      <c r="AL768" s="32"/>
      <c r="AM768" s="384" t="s">
        <v>208</v>
      </c>
      <c r="AN768" s="110">
        <v>43962</v>
      </c>
      <c r="AO768" s="32" t="s">
        <v>63</v>
      </c>
      <c r="AP768" s="32" t="s">
        <v>56</v>
      </c>
      <c r="AQ768" s="32"/>
      <c r="AR768" s="32"/>
      <c r="AS768" s="32"/>
      <c r="AT768" s="32"/>
      <c r="AU768" s="32"/>
      <c r="AV768" s="32"/>
      <c r="AW768" s="32"/>
      <c r="AX768" s="32"/>
      <c r="AY768" s="32"/>
      <c r="AZ768" s="32">
        <f t="shared" si="16"/>
        <v>5</v>
      </c>
    </row>
    <row r="769" spans="5:52" ht="19.95" customHeight="1">
      <c r="E769" s="32"/>
      <c r="F769" s="32"/>
      <c r="G769" s="32"/>
      <c r="H769" s="513" t="s">
        <v>1286</v>
      </c>
      <c r="I769" s="31" t="s">
        <v>2652</v>
      </c>
      <c r="J769" s="54" t="s">
        <v>3277</v>
      </c>
      <c r="K769" s="32"/>
      <c r="L769" s="32"/>
      <c r="M769" s="32"/>
      <c r="N769" s="68">
        <v>15249236</v>
      </c>
      <c r="O769" s="54" t="s">
        <v>3304</v>
      </c>
      <c r="P769" s="32"/>
      <c r="Q769" s="54" t="s">
        <v>1812</v>
      </c>
      <c r="R769" s="90" t="s">
        <v>1875</v>
      </c>
      <c r="S769" s="32"/>
      <c r="T769" s="32"/>
      <c r="U769" s="32"/>
      <c r="V769" s="32"/>
      <c r="W769" s="301" t="s">
        <v>29</v>
      </c>
      <c r="X769" s="32"/>
      <c r="Y769" s="32"/>
      <c r="Z769" s="32"/>
      <c r="AA769" s="32"/>
      <c r="AB769" s="32"/>
      <c r="AC769" s="76" t="s">
        <v>141</v>
      </c>
      <c r="AD769" s="32"/>
      <c r="AE769" s="332" t="s">
        <v>209</v>
      </c>
      <c r="AF769" s="142">
        <v>43959</v>
      </c>
      <c r="AG769" s="32"/>
      <c r="AH769" s="32"/>
      <c r="AI769" s="32"/>
      <c r="AJ769" s="32"/>
      <c r="AK769" s="32"/>
      <c r="AL769" s="32"/>
      <c r="AM769" s="384" t="s">
        <v>208</v>
      </c>
      <c r="AN769" s="110">
        <v>43962</v>
      </c>
      <c r="AO769" s="32" t="s">
        <v>63</v>
      </c>
      <c r="AP769" s="32" t="s">
        <v>56</v>
      </c>
      <c r="AQ769" s="32"/>
      <c r="AR769" s="32"/>
      <c r="AS769" s="32"/>
      <c r="AT769" s="32"/>
      <c r="AU769" s="32"/>
      <c r="AV769" s="32"/>
      <c r="AW769" s="32"/>
      <c r="AX769" s="32"/>
      <c r="AY769" s="32"/>
      <c r="AZ769" s="32">
        <f t="shared" si="16"/>
        <v>5</v>
      </c>
    </row>
    <row r="770" spans="5:52" ht="19.95" customHeight="1">
      <c r="E770" s="32"/>
      <c r="F770" s="32"/>
      <c r="G770" s="32"/>
      <c r="H770" s="513" t="s">
        <v>1287</v>
      </c>
      <c r="I770" s="31" t="s">
        <v>2653</v>
      </c>
      <c r="J770" s="54" t="s">
        <v>3278</v>
      </c>
      <c r="K770" s="32"/>
      <c r="L770" s="32"/>
      <c r="M770" s="32"/>
      <c r="N770" s="68">
        <v>15249237</v>
      </c>
      <c r="O770" s="54" t="s">
        <v>3304</v>
      </c>
      <c r="P770" s="32"/>
      <c r="Q770" s="54" t="s">
        <v>1813</v>
      </c>
      <c r="R770" s="90" t="s">
        <v>1875</v>
      </c>
      <c r="S770" s="32"/>
      <c r="T770" s="32"/>
      <c r="U770" s="32"/>
      <c r="V770" s="32"/>
      <c r="W770" s="301" t="s">
        <v>29</v>
      </c>
      <c r="X770" s="32"/>
      <c r="Y770" s="32"/>
      <c r="Z770" s="32"/>
      <c r="AA770" s="32"/>
      <c r="AB770" s="32"/>
      <c r="AC770" s="76" t="s">
        <v>141</v>
      </c>
      <c r="AD770" s="32"/>
      <c r="AE770" s="332" t="s">
        <v>209</v>
      </c>
      <c r="AF770" s="142">
        <v>43959</v>
      </c>
      <c r="AG770" s="32"/>
      <c r="AH770" s="32"/>
      <c r="AI770" s="32"/>
      <c r="AJ770" s="32"/>
      <c r="AK770" s="32"/>
      <c r="AL770" s="32"/>
      <c r="AM770" s="384" t="s">
        <v>208</v>
      </c>
      <c r="AN770" s="110">
        <v>43962</v>
      </c>
      <c r="AO770" s="32" t="s">
        <v>63</v>
      </c>
      <c r="AP770" s="32" t="s">
        <v>56</v>
      </c>
      <c r="AQ770" s="32"/>
      <c r="AR770" s="32"/>
      <c r="AS770" s="32"/>
      <c r="AT770" s="32"/>
      <c r="AU770" s="32"/>
      <c r="AV770" s="32"/>
      <c r="AW770" s="32"/>
      <c r="AX770" s="32"/>
      <c r="AY770" s="32"/>
      <c r="AZ770" s="32">
        <f t="shared" si="16"/>
        <v>5</v>
      </c>
    </row>
    <row r="771" spans="5:52" ht="19.95" customHeight="1">
      <c r="E771" s="32"/>
      <c r="F771" s="32"/>
      <c r="G771" s="32"/>
      <c r="H771" s="513" t="s">
        <v>1288</v>
      </c>
      <c r="I771" s="31" t="s">
        <v>2654</v>
      </c>
      <c r="J771" s="54" t="s">
        <v>3279</v>
      </c>
      <c r="K771" s="32"/>
      <c r="L771" s="32"/>
      <c r="M771" s="32"/>
      <c r="N771" s="68">
        <v>15249238</v>
      </c>
      <c r="O771" s="54" t="s">
        <v>3304</v>
      </c>
      <c r="P771" s="32"/>
      <c r="Q771" s="54" t="s">
        <v>1814</v>
      </c>
      <c r="R771" s="90" t="s">
        <v>1875</v>
      </c>
      <c r="S771" s="32"/>
      <c r="T771" s="32"/>
      <c r="U771" s="32"/>
      <c r="V771" s="32"/>
      <c r="W771" s="301" t="s">
        <v>29</v>
      </c>
      <c r="X771" s="32"/>
      <c r="Y771" s="32"/>
      <c r="Z771" s="32"/>
      <c r="AA771" s="32"/>
      <c r="AB771" s="32"/>
      <c r="AC771" s="76" t="s">
        <v>141</v>
      </c>
      <c r="AD771" s="32"/>
      <c r="AE771" s="332" t="s">
        <v>209</v>
      </c>
      <c r="AF771" s="142">
        <v>43959</v>
      </c>
      <c r="AG771" s="32"/>
      <c r="AH771" s="32"/>
      <c r="AI771" s="32"/>
      <c r="AJ771" s="32"/>
      <c r="AK771" s="32"/>
      <c r="AL771" s="32"/>
      <c r="AM771" s="384" t="s">
        <v>208</v>
      </c>
      <c r="AN771" s="110">
        <v>43962</v>
      </c>
      <c r="AO771" s="32" t="s">
        <v>63</v>
      </c>
      <c r="AP771" s="32" t="s">
        <v>56</v>
      </c>
      <c r="AQ771" s="32"/>
      <c r="AR771" s="32"/>
      <c r="AS771" s="32"/>
      <c r="AT771" s="32"/>
      <c r="AU771" s="32"/>
      <c r="AV771" s="32"/>
      <c r="AW771" s="32"/>
      <c r="AX771" s="32"/>
      <c r="AY771" s="32"/>
      <c r="AZ771" s="32">
        <f t="shared" si="16"/>
        <v>5</v>
      </c>
    </row>
    <row r="772" spans="5:52" ht="19.95" customHeight="1">
      <c r="E772" s="32"/>
      <c r="F772" s="32"/>
      <c r="G772" s="32"/>
      <c r="H772" s="513" t="s">
        <v>1289</v>
      </c>
      <c r="I772" s="54" t="s">
        <v>2655</v>
      </c>
      <c r="J772" s="54" t="s">
        <v>3280</v>
      </c>
      <c r="K772" s="32"/>
      <c r="L772" s="32"/>
      <c r="M772" s="32"/>
      <c r="N772" s="100">
        <v>15249239</v>
      </c>
      <c r="O772" s="54" t="s">
        <v>3304</v>
      </c>
      <c r="P772" s="32"/>
      <c r="Q772" s="54" t="s">
        <v>1815</v>
      </c>
      <c r="R772" s="90" t="s">
        <v>1875</v>
      </c>
      <c r="S772" s="32"/>
      <c r="T772" s="32"/>
      <c r="U772" s="32"/>
      <c r="V772" s="32"/>
      <c r="W772" s="301" t="s">
        <v>29</v>
      </c>
      <c r="X772" s="32"/>
      <c r="Y772" s="32"/>
      <c r="Z772" s="32"/>
      <c r="AA772" s="32"/>
      <c r="AB772" s="32"/>
      <c r="AC772" s="76" t="s">
        <v>141</v>
      </c>
      <c r="AD772" s="32"/>
      <c r="AE772" s="332" t="s">
        <v>209</v>
      </c>
      <c r="AF772" s="142">
        <v>43959</v>
      </c>
      <c r="AG772" s="32"/>
      <c r="AH772" s="32"/>
      <c r="AI772" s="32"/>
      <c r="AJ772" s="32"/>
      <c r="AK772" s="32"/>
      <c r="AL772" s="32"/>
      <c r="AM772" s="384" t="s">
        <v>208</v>
      </c>
      <c r="AN772" s="110">
        <v>43962</v>
      </c>
      <c r="AO772" s="32" t="s">
        <v>63</v>
      </c>
      <c r="AP772" s="32" t="s">
        <v>56</v>
      </c>
      <c r="AQ772" s="53"/>
      <c r="AR772" s="53"/>
      <c r="AS772" s="53"/>
      <c r="AT772" s="53"/>
      <c r="AU772" s="53"/>
      <c r="AV772" s="53"/>
      <c r="AW772" s="32"/>
      <c r="AX772" s="32"/>
      <c r="AY772" s="32"/>
      <c r="AZ772" s="32">
        <f t="shared" si="16"/>
        <v>5</v>
      </c>
    </row>
    <row r="773" spans="5:52" ht="19.95" customHeight="1">
      <c r="E773" s="32"/>
      <c r="F773" s="32"/>
      <c r="G773" s="32"/>
      <c r="H773" s="513" t="s">
        <v>1290</v>
      </c>
      <c r="I773" s="31" t="s">
        <v>2656</v>
      </c>
      <c r="J773" s="54" t="s">
        <v>3281</v>
      </c>
      <c r="K773" s="32"/>
      <c r="L773" s="32"/>
      <c r="M773" s="32"/>
      <c r="N773" s="68">
        <v>15249240</v>
      </c>
      <c r="O773" s="54" t="s">
        <v>3304</v>
      </c>
      <c r="P773" s="32"/>
      <c r="Q773" s="54" t="s">
        <v>1816</v>
      </c>
      <c r="R773" s="90" t="s">
        <v>1875</v>
      </c>
      <c r="S773" s="32"/>
      <c r="T773" s="32"/>
      <c r="U773" s="32"/>
      <c r="V773" s="32"/>
      <c r="W773" s="301" t="s">
        <v>29</v>
      </c>
      <c r="X773" s="32"/>
      <c r="Y773" s="32"/>
      <c r="Z773" s="32"/>
      <c r="AA773" s="32"/>
      <c r="AB773" s="32"/>
      <c r="AC773" s="76" t="s">
        <v>141</v>
      </c>
      <c r="AD773" s="32"/>
      <c r="AE773" s="332" t="s">
        <v>209</v>
      </c>
      <c r="AF773" s="142">
        <v>43959</v>
      </c>
      <c r="AG773" s="32"/>
      <c r="AH773" s="32"/>
      <c r="AI773" s="32"/>
      <c r="AJ773" s="32"/>
      <c r="AK773" s="32"/>
      <c r="AL773" s="32"/>
      <c r="AM773" s="384" t="s">
        <v>208</v>
      </c>
      <c r="AN773" s="110">
        <v>43962</v>
      </c>
      <c r="AO773" s="32" t="s">
        <v>63</v>
      </c>
      <c r="AP773" s="32" t="s">
        <v>56</v>
      </c>
      <c r="AQ773" s="32"/>
      <c r="AR773" s="32"/>
      <c r="AS773" s="32"/>
      <c r="AT773" s="32"/>
      <c r="AU773" s="32"/>
      <c r="AV773" s="32"/>
      <c r="AW773" s="32"/>
      <c r="AX773" s="32"/>
      <c r="AY773" s="32"/>
      <c r="AZ773" s="32">
        <f t="shared" si="16"/>
        <v>5</v>
      </c>
    </row>
    <row r="774" spans="5:52" ht="19.95" customHeight="1">
      <c r="E774" s="32"/>
      <c r="F774" s="32"/>
      <c r="G774" s="32"/>
      <c r="H774" s="513" t="s">
        <v>1291</v>
      </c>
      <c r="I774" s="31" t="s">
        <v>2657</v>
      </c>
      <c r="J774" s="54" t="s">
        <v>3282</v>
      </c>
      <c r="K774" s="32"/>
      <c r="L774" s="32"/>
      <c r="M774" s="32"/>
      <c r="N774" s="68">
        <v>15249241</v>
      </c>
      <c r="O774" s="54" t="s">
        <v>3304</v>
      </c>
      <c r="P774" s="32"/>
      <c r="Q774" s="54" t="s">
        <v>1817</v>
      </c>
      <c r="R774" s="90" t="s">
        <v>1875</v>
      </c>
      <c r="S774" s="32"/>
      <c r="T774" s="32"/>
      <c r="U774" s="32"/>
      <c r="V774" s="32"/>
      <c r="W774" s="301" t="s">
        <v>29</v>
      </c>
      <c r="X774" s="32"/>
      <c r="Y774" s="32"/>
      <c r="Z774" s="32"/>
      <c r="AA774" s="32"/>
      <c r="AB774" s="32"/>
      <c r="AC774" s="76" t="s">
        <v>141</v>
      </c>
      <c r="AD774" s="32"/>
      <c r="AE774" s="332" t="s">
        <v>209</v>
      </c>
      <c r="AF774" s="142">
        <v>43959</v>
      </c>
      <c r="AG774" s="32"/>
      <c r="AH774" s="32"/>
      <c r="AI774" s="32"/>
      <c r="AJ774" s="32"/>
      <c r="AK774" s="32"/>
      <c r="AL774" s="32"/>
      <c r="AM774" s="384" t="s">
        <v>208</v>
      </c>
      <c r="AN774" s="110">
        <v>43962</v>
      </c>
      <c r="AO774" s="32" t="s">
        <v>63</v>
      </c>
      <c r="AP774" s="32" t="s">
        <v>56</v>
      </c>
      <c r="AQ774" s="32"/>
      <c r="AR774" s="32"/>
      <c r="AS774" s="32"/>
      <c r="AT774" s="32"/>
      <c r="AU774" s="32"/>
      <c r="AV774" s="32"/>
      <c r="AW774" s="32"/>
      <c r="AX774" s="32"/>
      <c r="AY774" s="32"/>
      <c r="AZ774" s="32">
        <f t="shared" si="16"/>
        <v>5</v>
      </c>
    </row>
    <row r="775" spans="5:52" ht="19.95" customHeight="1">
      <c r="E775" s="32"/>
      <c r="F775" s="32"/>
      <c r="G775" s="32"/>
      <c r="H775" s="513" t="s">
        <v>1292</v>
      </c>
      <c r="I775" s="31" t="s">
        <v>2658</v>
      </c>
      <c r="J775" s="54" t="s">
        <v>3283</v>
      </c>
      <c r="K775" s="32"/>
      <c r="L775" s="32"/>
      <c r="M775" s="32"/>
      <c r="N775" s="31">
        <v>15249080</v>
      </c>
      <c r="O775" s="54" t="s">
        <v>3304</v>
      </c>
      <c r="P775" s="32"/>
      <c r="Q775" s="54" t="s">
        <v>1818</v>
      </c>
      <c r="R775" s="90" t="s">
        <v>1927</v>
      </c>
      <c r="S775" s="32"/>
      <c r="T775" s="32"/>
      <c r="U775" s="32"/>
      <c r="V775" s="32"/>
      <c r="W775" s="301" t="s">
        <v>29</v>
      </c>
      <c r="X775" s="32"/>
      <c r="Y775" s="32"/>
      <c r="Z775" s="32"/>
      <c r="AA775" s="32"/>
      <c r="AB775" s="32"/>
      <c r="AC775" s="76" t="s">
        <v>141</v>
      </c>
      <c r="AD775" s="32"/>
      <c r="AE775" s="32" t="s">
        <v>208</v>
      </c>
      <c r="AF775" s="110">
        <v>43959</v>
      </c>
      <c r="AG775" s="32"/>
      <c r="AH775" s="32"/>
      <c r="AI775" s="32"/>
      <c r="AJ775" s="32"/>
      <c r="AK775" s="32"/>
      <c r="AL775" s="32"/>
      <c r="AM775" s="384" t="s">
        <v>208</v>
      </c>
      <c r="AN775" s="110">
        <v>43963</v>
      </c>
      <c r="AO775" s="32" t="s">
        <v>59</v>
      </c>
      <c r="AP775" s="32" t="s">
        <v>59</v>
      </c>
      <c r="AQ775" s="32" t="s">
        <v>297</v>
      </c>
      <c r="AR775" s="32"/>
      <c r="AS775" s="32"/>
      <c r="AT775" s="32"/>
      <c r="AU775" s="32"/>
      <c r="AV775" s="32"/>
      <c r="AW775" s="32"/>
      <c r="AX775" s="32"/>
      <c r="AY775" s="32"/>
      <c r="AZ775" s="32">
        <f t="shared" si="16"/>
        <v>5</v>
      </c>
    </row>
    <row r="776" spans="5:52" ht="19.95" customHeight="1">
      <c r="E776" s="32"/>
      <c r="F776" s="32"/>
      <c r="G776" s="32"/>
      <c r="H776" s="513" t="s">
        <v>1293</v>
      </c>
      <c r="I776" s="31" t="s">
        <v>2659</v>
      </c>
      <c r="J776" s="54" t="s">
        <v>3284</v>
      </c>
      <c r="K776" s="32"/>
      <c r="L776" s="32"/>
      <c r="M776" s="32"/>
      <c r="N776" s="31">
        <v>15249080</v>
      </c>
      <c r="O776" s="54" t="s">
        <v>3304</v>
      </c>
      <c r="P776" s="32"/>
      <c r="Q776" s="54" t="s">
        <v>1818</v>
      </c>
      <c r="R776" s="90" t="s">
        <v>1927</v>
      </c>
      <c r="S776" s="32"/>
      <c r="T776" s="32"/>
      <c r="U776" s="32"/>
      <c r="V776" s="32"/>
      <c r="W776" s="301" t="s">
        <v>29</v>
      </c>
      <c r="X776" s="32"/>
      <c r="Y776" s="32"/>
      <c r="Z776" s="32"/>
      <c r="AA776" s="32"/>
      <c r="AB776" s="32"/>
      <c r="AC776" s="76" t="s">
        <v>141</v>
      </c>
      <c r="AD776" s="32"/>
      <c r="AE776" s="32" t="s">
        <v>208</v>
      </c>
      <c r="AF776" s="110">
        <v>43959</v>
      </c>
      <c r="AG776" s="32"/>
      <c r="AH776" s="32"/>
      <c r="AI776" s="32"/>
      <c r="AJ776" s="32"/>
      <c r="AK776" s="32"/>
      <c r="AL776" s="32"/>
      <c r="AM776" s="384" t="s">
        <v>208</v>
      </c>
      <c r="AN776" s="110">
        <v>43963</v>
      </c>
      <c r="AO776" s="32" t="s">
        <v>59</v>
      </c>
      <c r="AP776" s="32" t="s">
        <v>59</v>
      </c>
      <c r="AQ776" s="32" t="s">
        <v>297</v>
      </c>
      <c r="AR776" s="32"/>
      <c r="AS776" s="32"/>
      <c r="AT776" s="32"/>
      <c r="AU776" s="32"/>
      <c r="AV776" s="32"/>
      <c r="AW776" s="32"/>
      <c r="AX776" s="32"/>
      <c r="AY776" s="32"/>
      <c r="AZ776" s="32">
        <f t="shared" si="16"/>
        <v>5</v>
      </c>
    </row>
    <row r="777" spans="5:52" ht="19.95" customHeight="1">
      <c r="E777" s="32"/>
      <c r="F777" s="32"/>
      <c r="G777" s="32"/>
      <c r="H777" s="513" t="s">
        <v>1294</v>
      </c>
      <c r="I777" s="31" t="s">
        <v>2660</v>
      </c>
      <c r="J777" s="31" t="s">
        <v>3285</v>
      </c>
      <c r="K777" s="32"/>
      <c r="L777" s="32"/>
      <c r="M777" s="32"/>
      <c r="N777" s="31">
        <v>15248842</v>
      </c>
      <c r="O777" s="54" t="s">
        <v>3304</v>
      </c>
      <c r="P777" s="32"/>
      <c r="Q777" s="31" t="s">
        <v>1819</v>
      </c>
      <c r="R777" s="31" t="s">
        <v>1838</v>
      </c>
      <c r="S777" s="32"/>
      <c r="T777" s="32"/>
      <c r="U777" s="32"/>
      <c r="V777" s="32"/>
      <c r="W777" s="301" t="s">
        <v>29</v>
      </c>
      <c r="X777" s="32"/>
      <c r="Y777" s="32"/>
      <c r="Z777" s="32"/>
      <c r="AA777" s="32"/>
      <c r="AB777" s="32"/>
      <c r="AC777" s="76" t="s">
        <v>141</v>
      </c>
      <c r="AD777" s="32"/>
      <c r="AE777" s="32" t="s">
        <v>208</v>
      </c>
      <c r="AF777" s="110">
        <v>43959</v>
      </c>
      <c r="AG777" s="32"/>
      <c r="AH777" s="32"/>
      <c r="AI777" s="32"/>
      <c r="AJ777" s="32"/>
      <c r="AK777" s="32"/>
      <c r="AL777" s="32"/>
      <c r="AM777" s="384" t="s">
        <v>208</v>
      </c>
      <c r="AN777" s="110">
        <v>43963</v>
      </c>
      <c r="AO777" s="32" t="s">
        <v>63</v>
      </c>
      <c r="AP777" s="32" t="s">
        <v>56</v>
      </c>
      <c r="AQ777" s="32"/>
      <c r="AR777" s="32"/>
      <c r="AS777" s="32"/>
      <c r="AT777" s="32"/>
      <c r="AU777" s="32"/>
      <c r="AV777" s="32"/>
      <c r="AW777" s="32"/>
      <c r="AX777" s="32"/>
      <c r="AY777" s="32"/>
      <c r="AZ777" s="32">
        <f t="shared" si="16"/>
        <v>5</v>
      </c>
    </row>
    <row r="778" spans="5:52" ht="19.95" customHeight="1">
      <c r="E778" s="32"/>
      <c r="F778" s="32"/>
      <c r="G778" s="32"/>
      <c r="H778" s="513" t="s">
        <v>1295</v>
      </c>
      <c r="I778" s="31" t="s">
        <v>2661</v>
      </c>
      <c r="J778" s="31" t="s">
        <v>3286</v>
      </c>
      <c r="K778" s="32"/>
      <c r="L778" s="32"/>
      <c r="M778" s="32"/>
      <c r="N778" s="31">
        <v>15248843</v>
      </c>
      <c r="O778" s="54" t="s">
        <v>3304</v>
      </c>
      <c r="P778" s="32"/>
      <c r="Q778" s="31" t="s">
        <v>1820</v>
      </c>
      <c r="R778" s="31" t="s">
        <v>1838</v>
      </c>
      <c r="S778" s="32"/>
      <c r="T778" s="32"/>
      <c r="U778" s="32"/>
      <c r="V778" s="32"/>
      <c r="W778" s="301" t="s">
        <v>29</v>
      </c>
      <c r="X778" s="32"/>
      <c r="Y778" s="32"/>
      <c r="Z778" s="32"/>
      <c r="AA778" s="32"/>
      <c r="AB778" s="32"/>
      <c r="AC778" s="76" t="s">
        <v>141</v>
      </c>
      <c r="AD778" s="32"/>
      <c r="AE778" s="32" t="s">
        <v>208</v>
      </c>
      <c r="AF778" s="110">
        <v>43959</v>
      </c>
      <c r="AG778" s="32"/>
      <c r="AH778" s="32"/>
      <c r="AI778" s="32"/>
      <c r="AJ778" s="32"/>
      <c r="AK778" s="32"/>
      <c r="AL778" s="32"/>
      <c r="AM778" s="384" t="s">
        <v>208</v>
      </c>
      <c r="AN778" s="110">
        <v>43963</v>
      </c>
      <c r="AO778" s="32" t="s">
        <v>63</v>
      </c>
      <c r="AP778" s="32" t="s">
        <v>56</v>
      </c>
      <c r="AQ778" s="32"/>
      <c r="AR778" s="32"/>
      <c r="AS778" s="32"/>
      <c r="AT778" s="32"/>
      <c r="AU778" s="32"/>
      <c r="AV778" s="32"/>
      <c r="AW778" s="32"/>
      <c r="AX778" s="32"/>
      <c r="AY778" s="32"/>
      <c r="AZ778" s="32">
        <f t="shared" si="16"/>
        <v>5</v>
      </c>
    </row>
    <row r="779" spans="5:52" ht="19.95" customHeight="1">
      <c r="E779" s="32"/>
      <c r="F779" s="32"/>
      <c r="G779" s="32"/>
      <c r="H779" s="513" t="s">
        <v>1296</v>
      </c>
      <c r="I779" s="31" t="s">
        <v>2662</v>
      </c>
      <c r="J779" s="31" t="s">
        <v>3287</v>
      </c>
      <c r="K779" s="32"/>
      <c r="L779" s="32"/>
      <c r="M779" s="32"/>
      <c r="N779" s="31">
        <v>15248844</v>
      </c>
      <c r="O779" s="54" t="s">
        <v>3304</v>
      </c>
      <c r="P779" s="32"/>
      <c r="Q779" s="31" t="s">
        <v>1821</v>
      </c>
      <c r="R779" s="31" t="s">
        <v>1838</v>
      </c>
      <c r="S779" s="32"/>
      <c r="T779" s="32"/>
      <c r="U779" s="32"/>
      <c r="V779" s="32"/>
      <c r="W779" s="301" t="s">
        <v>29</v>
      </c>
      <c r="X779" s="32"/>
      <c r="Y779" s="32"/>
      <c r="Z779" s="32"/>
      <c r="AA779" s="32"/>
      <c r="AB779" s="32"/>
      <c r="AC779" s="76" t="s">
        <v>141</v>
      </c>
      <c r="AD779" s="32"/>
      <c r="AE779" s="32" t="s">
        <v>208</v>
      </c>
      <c r="AF779" s="110">
        <v>43959</v>
      </c>
      <c r="AG779" s="32"/>
      <c r="AH779" s="32"/>
      <c r="AI779" s="32"/>
      <c r="AJ779" s="32"/>
      <c r="AK779" s="32"/>
      <c r="AL779" s="32"/>
      <c r="AM779" s="384" t="s">
        <v>208</v>
      </c>
      <c r="AN779" s="110">
        <v>43963</v>
      </c>
      <c r="AO779" s="32" t="s">
        <v>63</v>
      </c>
      <c r="AP779" s="32" t="s">
        <v>56</v>
      </c>
      <c r="AQ779" s="32"/>
      <c r="AR779" s="32"/>
      <c r="AS779" s="32"/>
      <c r="AT779" s="32"/>
      <c r="AU779" s="32"/>
      <c r="AV779" s="32"/>
      <c r="AW779" s="32"/>
      <c r="AX779" s="32"/>
      <c r="AY779" s="32"/>
      <c r="AZ779" s="32">
        <f t="shared" si="16"/>
        <v>5</v>
      </c>
    </row>
    <row r="780" spans="5:52" ht="19.95" customHeight="1">
      <c r="E780" s="32"/>
      <c r="F780" s="32"/>
      <c r="G780" s="32"/>
      <c r="H780" s="513" t="s">
        <v>1297</v>
      </c>
      <c r="I780" s="31" t="s">
        <v>2663</v>
      </c>
      <c r="J780" s="31" t="s">
        <v>3287</v>
      </c>
      <c r="K780" s="32"/>
      <c r="L780" s="32"/>
      <c r="M780" s="32"/>
      <c r="N780" s="31">
        <v>15248844</v>
      </c>
      <c r="O780" s="54" t="s">
        <v>3304</v>
      </c>
      <c r="P780" s="32"/>
      <c r="Q780" s="31" t="s">
        <v>1821</v>
      </c>
      <c r="R780" s="31" t="s">
        <v>1838</v>
      </c>
      <c r="S780" s="32"/>
      <c r="T780" s="32"/>
      <c r="U780" s="32"/>
      <c r="V780" s="32"/>
      <c r="W780" s="301" t="s">
        <v>29</v>
      </c>
      <c r="X780" s="32"/>
      <c r="Y780" s="32"/>
      <c r="Z780" s="32"/>
      <c r="AA780" s="32"/>
      <c r="AB780" s="32"/>
      <c r="AC780" s="76" t="s">
        <v>141</v>
      </c>
      <c r="AD780" s="32"/>
      <c r="AE780" s="32" t="s">
        <v>208</v>
      </c>
      <c r="AF780" s="110">
        <v>43959</v>
      </c>
      <c r="AG780" s="32"/>
      <c r="AH780" s="32"/>
      <c r="AI780" s="32"/>
      <c r="AJ780" s="32"/>
      <c r="AK780" s="32"/>
      <c r="AL780" s="32"/>
      <c r="AM780" s="384" t="s">
        <v>208</v>
      </c>
      <c r="AN780" s="110">
        <v>43963</v>
      </c>
      <c r="AO780" s="32" t="s">
        <v>63</v>
      </c>
      <c r="AP780" s="32" t="s">
        <v>56</v>
      </c>
      <c r="AQ780" s="32"/>
      <c r="AR780" s="32"/>
      <c r="AS780" s="32"/>
      <c r="AT780" s="32"/>
      <c r="AU780" s="32"/>
      <c r="AV780" s="32"/>
      <c r="AW780" s="32"/>
      <c r="AX780" s="32"/>
      <c r="AY780" s="32"/>
      <c r="AZ780" s="32">
        <f t="shared" si="16"/>
        <v>5</v>
      </c>
    </row>
    <row r="781" spans="5:52" ht="19.95" customHeight="1">
      <c r="E781" s="32"/>
      <c r="F781" s="32"/>
      <c r="G781" s="32"/>
      <c r="H781" s="513" t="s">
        <v>1298</v>
      </c>
      <c r="I781" s="31" t="s">
        <v>2664</v>
      </c>
      <c r="J781" s="31" t="s">
        <v>3287</v>
      </c>
      <c r="K781" s="32"/>
      <c r="L781" s="32"/>
      <c r="M781" s="32"/>
      <c r="N781" s="31">
        <v>15248844</v>
      </c>
      <c r="O781" s="54" t="s">
        <v>3304</v>
      </c>
      <c r="P781" s="32"/>
      <c r="Q781" s="31" t="s">
        <v>1821</v>
      </c>
      <c r="R781" s="31" t="s">
        <v>1838</v>
      </c>
      <c r="S781" s="32"/>
      <c r="T781" s="32"/>
      <c r="U781" s="32"/>
      <c r="V781" s="32"/>
      <c r="W781" s="301" t="s">
        <v>29</v>
      </c>
      <c r="X781" s="32"/>
      <c r="Y781" s="32"/>
      <c r="Z781" s="32"/>
      <c r="AA781" s="32"/>
      <c r="AB781" s="32"/>
      <c r="AC781" s="76" t="s">
        <v>141</v>
      </c>
      <c r="AD781" s="32"/>
      <c r="AE781" s="32" t="s">
        <v>208</v>
      </c>
      <c r="AF781" s="110">
        <v>43959</v>
      </c>
      <c r="AG781" s="32"/>
      <c r="AH781" s="32"/>
      <c r="AI781" s="32"/>
      <c r="AJ781" s="32"/>
      <c r="AK781" s="32"/>
      <c r="AL781" s="32"/>
      <c r="AM781" s="384" t="s">
        <v>208</v>
      </c>
      <c r="AN781" s="110">
        <v>43963</v>
      </c>
      <c r="AO781" s="32" t="s">
        <v>63</v>
      </c>
      <c r="AP781" s="32" t="s">
        <v>56</v>
      </c>
      <c r="AQ781" s="32"/>
      <c r="AR781" s="32"/>
      <c r="AS781" s="32"/>
      <c r="AT781" s="32"/>
      <c r="AU781" s="32"/>
      <c r="AV781" s="32"/>
      <c r="AW781" s="32"/>
      <c r="AX781" s="32"/>
      <c r="AY781" s="32"/>
      <c r="AZ781" s="32">
        <f t="shared" si="16"/>
        <v>5</v>
      </c>
    </row>
    <row r="782" spans="5:52" ht="19.95" customHeight="1">
      <c r="E782" s="32"/>
      <c r="F782" s="32"/>
      <c r="G782" s="32"/>
      <c r="H782" s="513" t="s">
        <v>1299</v>
      </c>
      <c r="I782" s="31" t="s">
        <v>2665</v>
      </c>
      <c r="J782" s="31" t="s">
        <v>3287</v>
      </c>
      <c r="K782" s="32"/>
      <c r="L782" s="32"/>
      <c r="M782" s="32"/>
      <c r="N782" s="31">
        <v>15248844</v>
      </c>
      <c r="O782" s="54" t="s">
        <v>3304</v>
      </c>
      <c r="P782" s="32"/>
      <c r="Q782" s="31" t="s">
        <v>1821</v>
      </c>
      <c r="R782" s="31" t="s">
        <v>1838</v>
      </c>
      <c r="S782" s="32"/>
      <c r="T782" s="32"/>
      <c r="U782" s="32"/>
      <c r="V782" s="32"/>
      <c r="W782" s="301" t="s">
        <v>29</v>
      </c>
      <c r="X782" s="32"/>
      <c r="Y782" s="32"/>
      <c r="Z782" s="32"/>
      <c r="AA782" s="32"/>
      <c r="AB782" s="32"/>
      <c r="AC782" s="76" t="s">
        <v>141</v>
      </c>
      <c r="AD782" s="32"/>
      <c r="AE782" s="32" t="s">
        <v>208</v>
      </c>
      <c r="AF782" s="110">
        <v>43959</v>
      </c>
      <c r="AG782" s="32"/>
      <c r="AH782" s="32"/>
      <c r="AI782" s="32"/>
      <c r="AJ782" s="32"/>
      <c r="AK782" s="32"/>
      <c r="AL782" s="32"/>
      <c r="AM782" s="384" t="s">
        <v>208</v>
      </c>
      <c r="AN782" s="110">
        <v>43963</v>
      </c>
      <c r="AO782" s="32" t="s">
        <v>63</v>
      </c>
      <c r="AP782" s="32" t="s">
        <v>56</v>
      </c>
      <c r="AQ782" s="32"/>
      <c r="AR782" s="32"/>
      <c r="AS782" s="32"/>
      <c r="AT782" s="32"/>
      <c r="AU782" s="32"/>
      <c r="AV782" s="32"/>
      <c r="AW782" s="32"/>
      <c r="AX782" s="32"/>
      <c r="AY782" s="32"/>
      <c r="AZ782" s="32">
        <f t="shared" si="16"/>
        <v>5</v>
      </c>
    </row>
    <row r="783" spans="5:52" ht="19.95" customHeight="1">
      <c r="E783" s="32"/>
      <c r="F783" s="32"/>
      <c r="G783" s="32"/>
      <c r="H783" s="513" t="s">
        <v>1300</v>
      </c>
      <c r="I783" s="80" t="s">
        <v>2666</v>
      </c>
      <c r="J783" s="80" t="s">
        <v>3288</v>
      </c>
      <c r="K783" s="32"/>
      <c r="L783" s="32"/>
      <c r="M783" s="32"/>
      <c r="N783" s="32">
        <v>15249061</v>
      </c>
      <c r="O783" s="54" t="s">
        <v>3304</v>
      </c>
      <c r="P783" s="32"/>
      <c r="Q783" s="80" t="s">
        <v>1822</v>
      </c>
      <c r="R783" s="80" t="s">
        <v>1928</v>
      </c>
      <c r="S783" s="32"/>
      <c r="T783" s="32"/>
      <c r="U783" s="32"/>
      <c r="V783" s="32"/>
      <c r="W783" s="301" t="s">
        <v>29</v>
      </c>
      <c r="X783" s="32"/>
      <c r="Y783" s="32"/>
      <c r="Z783" s="32"/>
      <c r="AA783" s="32"/>
      <c r="AB783" s="32"/>
      <c r="AC783" s="76" t="s">
        <v>141</v>
      </c>
      <c r="AD783" s="32"/>
      <c r="AE783" s="32" t="s">
        <v>195</v>
      </c>
      <c r="AF783" s="110">
        <v>43944</v>
      </c>
      <c r="AG783" s="32"/>
      <c r="AH783" s="32"/>
      <c r="AI783" s="32"/>
      <c r="AJ783" s="32"/>
      <c r="AK783" s="32"/>
      <c r="AL783" s="32"/>
      <c r="AM783" s="31" t="s">
        <v>208</v>
      </c>
      <c r="AN783" s="399">
        <v>43962</v>
      </c>
      <c r="AO783" s="54" t="s">
        <v>63</v>
      </c>
      <c r="AP783" s="32" t="s">
        <v>56</v>
      </c>
      <c r="AQ783" s="31"/>
      <c r="AR783" s="31"/>
      <c r="AS783" s="31"/>
      <c r="AT783" s="31"/>
      <c r="AU783" s="31"/>
      <c r="AV783" s="31"/>
      <c r="AW783" s="32"/>
      <c r="AX783" s="32"/>
      <c r="AY783" s="32"/>
      <c r="AZ783" s="32">
        <f t="shared" si="16"/>
        <v>4</v>
      </c>
    </row>
    <row r="784" spans="5:52" ht="19.95" customHeight="1">
      <c r="E784" s="32"/>
      <c r="F784" s="32"/>
      <c r="G784" s="32"/>
      <c r="H784" s="513" t="s">
        <v>1301</v>
      </c>
      <c r="I784" s="53" t="s">
        <v>2667</v>
      </c>
      <c r="J784" s="90" t="s">
        <v>3289</v>
      </c>
      <c r="K784" s="32"/>
      <c r="L784" s="32"/>
      <c r="M784" s="32"/>
      <c r="N784" s="53">
        <v>15249062</v>
      </c>
      <c r="O784" s="54" t="s">
        <v>3304</v>
      </c>
      <c r="P784" s="32"/>
      <c r="Q784" s="90" t="s">
        <v>1823</v>
      </c>
      <c r="R784" s="90" t="s">
        <v>1929</v>
      </c>
      <c r="S784" s="32"/>
      <c r="T784" s="32"/>
      <c r="U784" s="32"/>
      <c r="V784" s="32"/>
      <c r="W784" s="301" t="s">
        <v>29</v>
      </c>
      <c r="X784" s="32"/>
      <c r="Y784" s="32"/>
      <c r="Z784" s="32"/>
      <c r="AA784" s="32"/>
      <c r="AB784" s="32"/>
      <c r="AC784" s="76" t="s">
        <v>141</v>
      </c>
      <c r="AD784" s="32"/>
      <c r="AE784" s="53" t="s">
        <v>195</v>
      </c>
      <c r="AF784" s="142">
        <v>43944</v>
      </c>
      <c r="AG784" s="32"/>
      <c r="AH784" s="32"/>
      <c r="AI784" s="32"/>
      <c r="AJ784" s="32"/>
      <c r="AK784" s="32"/>
      <c r="AL784" s="32"/>
      <c r="AM784" s="31" t="s">
        <v>208</v>
      </c>
      <c r="AN784" s="399">
        <v>43962</v>
      </c>
      <c r="AO784" s="54" t="s">
        <v>63</v>
      </c>
      <c r="AP784" s="32" t="s">
        <v>56</v>
      </c>
      <c r="AQ784" s="54"/>
      <c r="AR784" s="54"/>
      <c r="AS784" s="54"/>
      <c r="AT784" s="54"/>
      <c r="AU784" s="54"/>
      <c r="AV784" s="54"/>
      <c r="AW784" s="32"/>
      <c r="AX784" s="32"/>
      <c r="AY784" s="32"/>
      <c r="AZ784" s="32">
        <f t="shared" si="16"/>
        <v>4</v>
      </c>
    </row>
    <row r="785" spans="5:52" ht="19.95" customHeight="1">
      <c r="E785" s="32"/>
      <c r="F785" s="32"/>
      <c r="G785" s="32"/>
      <c r="H785" s="513" t="s">
        <v>1302</v>
      </c>
      <c r="I785" s="53" t="s">
        <v>2668</v>
      </c>
      <c r="J785" s="90" t="s">
        <v>3290</v>
      </c>
      <c r="K785" s="32"/>
      <c r="L785" s="32"/>
      <c r="M785" s="32"/>
      <c r="N785" s="53">
        <v>15249063</v>
      </c>
      <c r="O785" s="54" t="s">
        <v>3304</v>
      </c>
      <c r="P785" s="32"/>
      <c r="Q785" s="90" t="s">
        <v>1824</v>
      </c>
      <c r="R785" s="90" t="s">
        <v>1929</v>
      </c>
      <c r="S785" s="32"/>
      <c r="T785" s="32"/>
      <c r="U785" s="32"/>
      <c r="V785" s="32"/>
      <c r="W785" s="301" t="s">
        <v>29</v>
      </c>
      <c r="X785" s="32"/>
      <c r="Y785" s="32"/>
      <c r="Z785" s="32"/>
      <c r="AA785" s="32"/>
      <c r="AB785" s="32"/>
      <c r="AC785" s="76" t="s">
        <v>141</v>
      </c>
      <c r="AD785" s="32"/>
      <c r="AE785" s="53" t="s">
        <v>195</v>
      </c>
      <c r="AF785" s="142">
        <v>43944</v>
      </c>
      <c r="AG785" s="32"/>
      <c r="AH785" s="32"/>
      <c r="AI785" s="32"/>
      <c r="AJ785" s="32"/>
      <c r="AK785" s="32"/>
      <c r="AL785" s="32"/>
      <c r="AM785" s="31" t="s">
        <v>208</v>
      </c>
      <c r="AN785" s="399">
        <v>43962</v>
      </c>
      <c r="AO785" s="54" t="s">
        <v>63</v>
      </c>
      <c r="AP785" s="32" t="s">
        <v>56</v>
      </c>
      <c r="AQ785" s="54"/>
      <c r="AR785" s="54"/>
      <c r="AS785" s="54"/>
      <c r="AT785" s="54"/>
      <c r="AU785" s="54"/>
      <c r="AV785" s="54"/>
      <c r="AW785" s="32"/>
      <c r="AX785" s="32"/>
      <c r="AY785" s="32"/>
      <c r="AZ785" s="32">
        <f t="shared" ref="AZ785:AZ810" si="17">MONTH(AF785)</f>
        <v>4</v>
      </c>
    </row>
    <row r="786" spans="5:52" ht="19.95" customHeight="1">
      <c r="E786" s="32"/>
      <c r="F786" s="32"/>
      <c r="G786" s="32"/>
      <c r="H786" s="513" t="s">
        <v>1303</v>
      </c>
      <c r="I786" s="90" t="s">
        <v>2669</v>
      </c>
      <c r="J786" s="90" t="s">
        <v>3291</v>
      </c>
      <c r="K786" s="32"/>
      <c r="L786" s="32"/>
      <c r="M786" s="32"/>
      <c r="N786" s="53">
        <v>15249064</v>
      </c>
      <c r="O786" s="54" t="s">
        <v>3304</v>
      </c>
      <c r="P786" s="32"/>
      <c r="Q786" s="90" t="s">
        <v>1825</v>
      </c>
      <c r="R786" s="90" t="s">
        <v>1929</v>
      </c>
      <c r="S786" s="32"/>
      <c r="T786" s="32"/>
      <c r="U786" s="32"/>
      <c r="V786" s="32"/>
      <c r="W786" s="301" t="s">
        <v>29</v>
      </c>
      <c r="X786" s="32"/>
      <c r="Y786" s="32"/>
      <c r="Z786" s="32"/>
      <c r="AA786" s="32"/>
      <c r="AB786" s="32"/>
      <c r="AC786" s="76" t="s">
        <v>141</v>
      </c>
      <c r="AD786" s="32"/>
      <c r="AE786" s="53" t="s">
        <v>195</v>
      </c>
      <c r="AF786" s="142">
        <v>43944</v>
      </c>
      <c r="AG786" s="32"/>
      <c r="AH786" s="32"/>
      <c r="AI786" s="32"/>
      <c r="AJ786" s="32"/>
      <c r="AK786" s="32"/>
      <c r="AL786" s="32"/>
      <c r="AM786" s="31" t="s">
        <v>208</v>
      </c>
      <c r="AN786" s="399">
        <v>43962</v>
      </c>
      <c r="AO786" s="54" t="s">
        <v>63</v>
      </c>
      <c r="AP786" s="32" t="s">
        <v>56</v>
      </c>
      <c r="AQ786" s="54"/>
      <c r="AR786" s="54"/>
      <c r="AS786" s="54"/>
      <c r="AT786" s="54"/>
      <c r="AU786" s="54"/>
      <c r="AV786" s="54"/>
      <c r="AW786" s="32"/>
      <c r="AX786" s="32"/>
      <c r="AY786" s="32"/>
      <c r="AZ786" s="32">
        <f t="shared" si="17"/>
        <v>4</v>
      </c>
    </row>
    <row r="787" spans="5:52" ht="19.95" customHeight="1">
      <c r="E787" s="32"/>
      <c r="F787" s="32"/>
      <c r="G787" s="32"/>
      <c r="H787" s="513" t="s">
        <v>1304</v>
      </c>
      <c r="I787" s="90" t="s">
        <v>2670</v>
      </c>
      <c r="J787" s="90" t="s">
        <v>3292</v>
      </c>
      <c r="K787" s="32"/>
      <c r="L787" s="32"/>
      <c r="M787" s="32"/>
      <c r="N787" s="53">
        <v>15249065</v>
      </c>
      <c r="O787" s="54" t="s">
        <v>3304</v>
      </c>
      <c r="P787" s="32"/>
      <c r="Q787" s="90" t="s">
        <v>1826</v>
      </c>
      <c r="R787" s="90" t="s">
        <v>1929</v>
      </c>
      <c r="S787" s="32"/>
      <c r="T787" s="32"/>
      <c r="U787" s="32"/>
      <c r="V787" s="32"/>
      <c r="W787" s="301" t="s">
        <v>29</v>
      </c>
      <c r="X787" s="32"/>
      <c r="Y787" s="32"/>
      <c r="Z787" s="32"/>
      <c r="AA787" s="32"/>
      <c r="AB787" s="32"/>
      <c r="AC787" s="76" t="s">
        <v>141</v>
      </c>
      <c r="AD787" s="32"/>
      <c r="AE787" s="53" t="s">
        <v>195</v>
      </c>
      <c r="AF787" s="142">
        <v>43944</v>
      </c>
      <c r="AG787" s="32"/>
      <c r="AH787" s="32"/>
      <c r="AI787" s="32"/>
      <c r="AJ787" s="32"/>
      <c r="AK787" s="32"/>
      <c r="AL787" s="32"/>
      <c r="AM787" s="31" t="s">
        <v>208</v>
      </c>
      <c r="AN787" s="399">
        <v>43962</v>
      </c>
      <c r="AO787" s="54" t="s">
        <v>63</v>
      </c>
      <c r="AP787" s="32" t="s">
        <v>56</v>
      </c>
      <c r="AQ787" s="54"/>
      <c r="AR787" s="54"/>
      <c r="AS787" s="54"/>
      <c r="AT787" s="54"/>
      <c r="AU787" s="54"/>
      <c r="AV787" s="54"/>
      <c r="AW787" s="32"/>
      <c r="AX787" s="32"/>
      <c r="AY787" s="32"/>
      <c r="AZ787" s="32">
        <f t="shared" si="17"/>
        <v>4</v>
      </c>
    </row>
    <row r="788" spans="5:52" ht="19.95" customHeight="1">
      <c r="E788" s="32"/>
      <c r="F788" s="32"/>
      <c r="G788" s="32"/>
      <c r="H788" s="513" t="s">
        <v>1305</v>
      </c>
      <c r="I788" s="90" t="s">
        <v>2671</v>
      </c>
      <c r="J788" s="90" t="s">
        <v>3293</v>
      </c>
      <c r="K788" s="32"/>
      <c r="L788" s="32"/>
      <c r="M788" s="32"/>
      <c r="N788" s="53">
        <v>15249066</v>
      </c>
      <c r="O788" s="54" t="s">
        <v>3304</v>
      </c>
      <c r="P788" s="32"/>
      <c r="Q788" s="90" t="s">
        <v>1827</v>
      </c>
      <c r="R788" s="90" t="s">
        <v>1929</v>
      </c>
      <c r="S788" s="32"/>
      <c r="T788" s="32"/>
      <c r="U788" s="32"/>
      <c r="V788" s="32"/>
      <c r="W788" s="301" t="s">
        <v>29</v>
      </c>
      <c r="X788" s="32"/>
      <c r="Y788" s="32"/>
      <c r="Z788" s="32"/>
      <c r="AA788" s="32"/>
      <c r="AB788" s="32"/>
      <c r="AC788" s="76" t="s">
        <v>141</v>
      </c>
      <c r="AD788" s="32"/>
      <c r="AE788" s="53" t="s">
        <v>195</v>
      </c>
      <c r="AF788" s="142">
        <v>43944</v>
      </c>
      <c r="AG788" s="32"/>
      <c r="AH788" s="32"/>
      <c r="AI788" s="32"/>
      <c r="AJ788" s="32"/>
      <c r="AK788" s="32"/>
      <c r="AL788" s="32"/>
      <c r="AM788" s="31" t="s">
        <v>208</v>
      </c>
      <c r="AN788" s="399">
        <v>43962</v>
      </c>
      <c r="AO788" s="54" t="s">
        <v>63</v>
      </c>
      <c r="AP788" s="32" t="s">
        <v>56</v>
      </c>
      <c r="AQ788" s="54"/>
      <c r="AR788" s="54"/>
      <c r="AS788" s="54"/>
      <c r="AT788" s="54"/>
      <c r="AU788" s="54"/>
      <c r="AV788" s="54"/>
      <c r="AW788" s="32"/>
      <c r="AX788" s="32"/>
      <c r="AY788" s="32"/>
      <c r="AZ788" s="32">
        <f t="shared" si="17"/>
        <v>4</v>
      </c>
    </row>
    <row r="789" spans="5:52" ht="19.95" customHeight="1">
      <c r="E789" s="32"/>
      <c r="F789" s="32"/>
      <c r="G789" s="32"/>
      <c r="H789" s="513" t="s">
        <v>1306</v>
      </c>
      <c r="I789" s="90" t="s">
        <v>2672</v>
      </c>
      <c r="J789" s="90" t="s">
        <v>3294</v>
      </c>
      <c r="K789" s="32"/>
      <c r="L789" s="32"/>
      <c r="M789" s="32"/>
      <c r="N789" s="53">
        <v>15249067</v>
      </c>
      <c r="O789" s="54" t="s">
        <v>3304</v>
      </c>
      <c r="P789" s="32"/>
      <c r="Q789" s="90" t="s">
        <v>1828</v>
      </c>
      <c r="R789" s="90" t="s">
        <v>1929</v>
      </c>
      <c r="S789" s="32"/>
      <c r="T789" s="32"/>
      <c r="U789" s="32"/>
      <c r="V789" s="32"/>
      <c r="W789" s="301" t="s">
        <v>29</v>
      </c>
      <c r="X789" s="32"/>
      <c r="Y789" s="32"/>
      <c r="Z789" s="32"/>
      <c r="AA789" s="32"/>
      <c r="AB789" s="32"/>
      <c r="AC789" s="76" t="s">
        <v>141</v>
      </c>
      <c r="AD789" s="32"/>
      <c r="AE789" s="53" t="s">
        <v>195</v>
      </c>
      <c r="AF789" s="142">
        <v>43944</v>
      </c>
      <c r="AG789" s="32"/>
      <c r="AH789" s="32"/>
      <c r="AI789" s="32"/>
      <c r="AJ789" s="32"/>
      <c r="AK789" s="32"/>
      <c r="AL789" s="32"/>
      <c r="AM789" s="31" t="s">
        <v>208</v>
      </c>
      <c r="AN789" s="399">
        <v>43962</v>
      </c>
      <c r="AO789" s="54" t="s">
        <v>63</v>
      </c>
      <c r="AP789" s="32" t="s">
        <v>56</v>
      </c>
      <c r="AQ789" s="54"/>
      <c r="AR789" s="54"/>
      <c r="AS789" s="54"/>
      <c r="AT789" s="54"/>
      <c r="AU789" s="54"/>
      <c r="AV789" s="54"/>
      <c r="AW789" s="32"/>
      <c r="AX789" s="32"/>
      <c r="AY789" s="32"/>
      <c r="AZ789" s="32">
        <f t="shared" si="17"/>
        <v>4</v>
      </c>
    </row>
    <row r="790" spans="5:52" ht="19.95" customHeight="1">
      <c r="E790" s="32"/>
      <c r="F790" s="32"/>
      <c r="G790" s="32"/>
      <c r="H790" s="513" t="s">
        <v>1307</v>
      </c>
      <c r="I790" s="515" t="s">
        <v>2673</v>
      </c>
      <c r="J790" s="515" t="s">
        <v>3295</v>
      </c>
      <c r="K790" s="32"/>
      <c r="L790" s="32"/>
      <c r="M790" s="32"/>
      <c r="N790" s="180">
        <v>15249068</v>
      </c>
      <c r="O790" s="54" t="s">
        <v>3304</v>
      </c>
      <c r="P790" s="32"/>
      <c r="Q790" s="515" t="s">
        <v>1829</v>
      </c>
      <c r="R790" s="515" t="s">
        <v>1930</v>
      </c>
      <c r="S790" s="32"/>
      <c r="T790" s="32"/>
      <c r="U790" s="32"/>
      <c r="V790" s="32"/>
      <c r="W790" s="301" t="s">
        <v>29</v>
      </c>
      <c r="X790" s="32"/>
      <c r="Y790" s="32"/>
      <c r="Z790" s="32"/>
      <c r="AA790" s="32"/>
      <c r="AB790" s="32"/>
      <c r="AC790" s="76" t="s">
        <v>141</v>
      </c>
      <c r="AD790" s="32"/>
      <c r="AE790" s="180" t="s">
        <v>195</v>
      </c>
      <c r="AF790" s="348">
        <v>43944</v>
      </c>
      <c r="AG790" s="32"/>
      <c r="AH790" s="32"/>
      <c r="AI790" s="32"/>
      <c r="AJ790" s="32"/>
      <c r="AK790" s="32"/>
      <c r="AL790" s="32"/>
      <c r="AM790" s="31" t="s">
        <v>208</v>
      </c>
      <c r="AN790" s="399">
        <v>43962</v>
      </c>
      <c r="AO790" s="383" t="s">
        <v>59</v>
      </c>
      <c r="AP790" s="383" t="s">
        <v>59</v>
      </c>
      <c r="AQ790" s="383" t="s">
        <v>298</v>
      </c>
      <c r="AR790" s="54" t="s">
        <v>195</v>
      </c>
      <c r="AS790" s="332">
        <v>43966</v>
      </c>
      <c r="AT790" s="383" t="s">
        <v>56</v>
      </c>
      <c r="AU790" s="383"/>
      <c r="AV790" s="383"/>
      <c r="AW790" s="32"/>
      <c r="AX790" s="32"/>
      <c r="AY790" s="32"/>
      <c r="AZ790" s="32">
        <f t="shared" si="17"/>
        <v>4</v>
      </c>
    </row>
    <row r="791" spans="5:52" ht="19.95" customHeight="1">
      <c r="E791" s="32"/>
      <c r="F791" s="32"/>
      <c r="G791" s="32"/>
      <c r="H791" s="513" t="s">
        <v>1308</v>
      </c>
      <c r="I791" s="90" t="s">
        <v>2674</v>
      </c>
      <c r="J791" s="90" t="s">
        <v>3296</v>
      </c>
      <c r="K791" s="32"/>
      <c r="L791" s="32"/>
      <c r="M791" s="32"/>
      <c r="N791" s="53">
        <v>15249071</v>
      </c>
      <c r="O791" s="54" t="s">
        <v>3304</v>
      </c>
      <c r="P791" s="32"/>
      <c r="Q791" s="90" t="s">
        <v>1830</v>
      </c>
      <c r="R791" s="90" t="s">
        <v>1929</v>
      </c>
      <c r="S791" s="32"/>
      <c r="T791" s="32"/>
      <c r="U791" s="32"/>
      <c r="V791" s="32"/>
      <c r="W791" s="301" t="s">
        <v>29</v>
      </c>
      <c r="X791" s="32"/>
      <c r="Y791" s="32"/>
      <c r="Z791" s="32"/>
      <c r="AA791" s="32"/>
      <c r="AB791" s="32"/>
      <c r="AC791" s="76" t="s">
        <v>141</v>
      </c>
      <c r="AD791" s="32"/>
      <c r="AE791" s="53" t="s">
        <v>195</v>
      </c>
      <c r="AF791" s="142">
        <v>43944</v>
      </c>
      <c r="AG791" s="32"/>
      <c r="AH791" s="32"/>
      <c r="AI791" s="32"/>
      <c r="AJ791" s="32"/>
      <c r="AK791" s="32"/>
      <c r="AL791" s="32"/>
      <c r="AM791" s="31" t="s">
        <v>208</v>
      </c>
      <c r="AN791" s="399">
        <v>43962</v>
      </c>
      <c r="AO791" s="54" t="s">
        <v>63</v>
      </c>
      <c r="AP791" s="54" t="s">
        <v>56</v>
      </c>
      <c r="AQ791" s="54" t="s">
        <v>299</v>
      </c>
      <c r="AR791" s="54" t="s">
        <v>195</v>
      </c>
      <c r="AS791" s="332">
        <v>43966</v>
      </c>
      <c r="AT791" s="54" t="s">
        <v>63</v>
      </c>
      <c r="AU791" s="54"/>
      <c r="AV791" s="54" t="s">
        <v>261</v>
      </c>
      <c r="AW791" s="32"/>
      <c r="AX791" s="32"/>
      <c r="AY791" s="32"/>
      <c r="AZ791" s="32">
        <f t="shared" si="17"/>
        <v>4</v>
      </c>
    </row>
    <row r="792" spans="5:52" ht="19.95" customHeight="1">
      <c r="E792" s="32"/>
      <c r="F792" s="32"/>
      <c r="G792" s="32"/>
      <c r="H792" s="513" t="s">
        <v>1309</v>
      </c>
      <c r="I792" s="90" t="s">
        <v>2675</v>
      </c>
      <c r="J792" s="90" t="s">
        <v>3296</v>
      </c>
      <c r="K792" s="32"/>
      <c r="L792" s="32"/>
      <c r="M792" s="32"/>
      <c r="N792" s="53">
        <v>15249071</v>
      </c>
      <c r="O792" s="54" t="s">
        <v>3304</v>
      </c>
      <c r="P792" s="32"/>
      <c r="Q792" s="90" t="s">
        <v>1830</v>
      </c>
      <c r="R792" s="90" t="s">
        <v>1929</v>
      </c>
      <c r="S792" s="32"/>
      <c r="T792" s="32"/>
      <c r="U792" s="32"/>
      <c r="V792" s="32"/>
      <c r="W792" s="301" t="s">
        <v>29</v>
      </c>
      <c r="X792" s="32"/>
      <c r="Y792" s="32"/>
      <c r="Z792" s="32"/>
      <c r="AA792" s="32"/>
      <c r="AB792" s="32"/>
      <c r="AC792" s="76" t="s">
        <v>141</v>
      </c>
      <c r="AD792" s="32"/>
      <c r="AE792" s="53" t="s">
        <v>195</v>
      </c>
      <c r="AF792" s="142">
        <v>43958</v>
      </c>
      <c r="AG792" s="32"/>
      <c r="AH792" s="32"/>
      <c r="AI792" s="32"/>
      <c r="AJ792" s="32"/>
      <c r="AK792" s="32"/>
      <c r="AL792" s="32"/>
      <c r="AM792" s="31" t="s">
        <v>208</v>
      </c>
      <c r="AN792" s="399">
        <v>43962</v>
      </c>
      <c r="AO792" s="54" t="s">
        <v>63</v>
      </c>
      <c r="AP792" s="54" t="s">
        <v>56</v>
      </c>
      <c r="AQ792" s="54" t="s">
        <v>299</v>
      </c>
      <c r="AR792" s="54" t="s">
        <v>195</v>
      </c>
      <c r="AS792" s="332">
        <v>43966</v>
      </c>
      <c r="AT792" s="54" t="s">
        <v>63</v>
      </c>
      <c r="AU792" s="54"/>
      <c r="AV792" s="54" t="s">
        <v>261</v>
      </c>
      <c r="AW792" s="32"/>
      <c r="AX792" s="32"/>
      <c r="AY792" s="32"/>
      <c r="AZ792" s="32">
        <f t="shared" si="17"/>
        <v>5</v>
      </c>
    </row>
    <row r="793" spans="5:52" ht="19.95" customHeight="1">
      <c r="E793" s="32"/>
      <c r="F793" s="32"/>
      <c r="G793" s="32"/>
      <c r="H793" s="513" t="s">
        <v>1310</v>
      </c>
      <c r="I793" s="90" t="s">
        <v>2676</v>
      </c>
      <c r="J793" s="90" t="s">
        <v>3296</v>
      </c>
      <c r="K793" s="32"/>
      <c r="L793" s="32"/>
      <c r="M793" s="32"/>
      <c r="N793" s="53">
        <v>15249071</v>
      </c>
      <c r="O793" s="54" t="s">
        <v>3304</v>
      </c>
      <c r="P793" s="32"/>
      <c r="Q793" s="90" t="s">
        <v>1830</v>
      </c>
      <c r="R793" s="90" t="s">
        <v>1929</v>
      </c>
      <c r="S793" s="32"/>
      <c r="T793" s="32"/>
      <c r="U793" s="32"/>
      <c r="V793" s="32"/>
      <c r="W793" s="301" t="s">
        <v>29</v>
      </c>
      <c r="X793" s="32"/>
      <c r="Y793" s="32"/>
      <c r="Z793" s="32"/>
      <c r="AA793" s="32"/>
      <c r="AB793" s="32"/>
      <c r="AC793" s="76" t="s">
        <v>141</v>
      </c>
      <c r="AD793" s="32"/>
      <c r="AE793" s="53" t="s">
        <v>195</v>
      </c>
      <c r="AF793" s="142">
        <v>43958</v>
      </c>
      <c r="AG793" s="32"/>
      <c r="AH793" s="32"/>
      <c r="AI793" s="32"/>
      <c r="AJ793" s="32"/>
      <c r="AK793" s="32"/>
      <c r="AL793" s="32"/>
      <c r="AM793" s="31" t="s">
        <v>208</v>
      </c>
      <c r="AN793" s="399">
        <v>43962</v>
      </c>
      <c r="AO793" s="54" t="s">
        <v>63</v>
      </c>
      <c r="AP793" s="54" t="s">
        <v>56</v>
      </c>
      <c r="AQ793" s="54" t="s">
        <v>299</v>
      </c>
      <c r="AR793" s="54" t="s">
        <v>195</v>
      </c>
      <c r="AS793" s="332">
        <v>43966</v>
      </c>
      <c r="AT793" s="54" t="s">
        <v>63</v>
      </c>
      <c r="AU793" s="54"/>
      <c r="AV793" s="54" t="s">
        <v>261</v>
      </c>
      <c r="AW793" s="32"/>
      <c r="AX793" s="32"/>
      <c r="AY793" s="32"/>
      <c r="AZ793" s="32">
        <f t="shared" si="17"/>
        <v>5</v>
      </c>
    </row>
    <row r="794" spans="5:52" ht="19.95" customHeight="1">
      <c r="E794" s="32"/>
      <c r="F794" s="32"/>
      <c r="G794" s="32"/>
      <c r="H794" s="513" t="s">
        <v>1311</v>
      </c>
      <c r="I794" s="90" t="s">
        <v>2677</v>
      </c>
      <c r="J794" s="90" t="s">
        <v>3296</v>
      </c>
      <c r="K794" s="32"/>
      <c r="L794" s="32"/>
      <c r="M794" s="32"/>
      <c r="N794" s="53">
        <v>15249071</v>
      </c>
      <c r="O794" s="54" t="s">
        <v>3304</v>
      </c>
      <c r="P794" s="32"/>
      <c r="Q794" s="90" t="s">
        <v>1830</v>
      </c>
      <c r="R794" s="90" t="s">
        <v>1929</v>
      </c>
      <c r="S794" s="32"/>
      <c r="T794" s="32"/>
      <c r="U794" s="32"/>
      <c r="V794" s="32"/>
      <c r="W794" s="301" t="s">
        <v>29</v>
      </c>
      <c r="X794" s="32"/>
      <c r="Y794" s="32"/>
      <c r="Z794" s="32"/>
      <c r="AA794" s="32"/>
      <c r="AB794" s="32"/>
      <c r="AC794" s="76" t="s">
        <v>141</v>
      </c>
      <c r="AD794" s="32"/>
      <c r="AE794" s="53" t="s">
        <v>195</v>
      </c>
      <c r="AF794" s="142">
        <v>43958</v>
      </c>
      <c r="AG794" s="32"/>
      <c r="AH794" s="32"/>
      <c r="AI794" s="32"/>
      <c r="AJ794" s="32"/>
      <c r="AK794" s="32"/>
      <c r="AL794" s="32"/>
      <c r="AM794" s="31" t="s">
        <v>208</v>
      </c>
      <c r="AN794" s="399">
        <v>43962</v>
      </c>
      <c r="AO794" s="54" t="s">
        <v>63</v>
      </c>
      <c r="AP794" s="54" t="s">
        <v>56</v>
      </c>
      <c r="AQ794" s="54" t="s">
        <v>299</v>
      </c>
      <c r="AR794" s="54" t="s">
        <v>195</v>
      </c>
      <c r="AS794" s="332">
        <v>43966</v>
      </c>
      <c r="AT794" s="54" t="s">
        <v>63</v>
      </c>
      <c r="AU794" s="54"/>
      <c r="AV794" s="54" t="s">
        <v>261</v>
      </c>
      <c r="AW794" s="32"/>
      <c r="AX794" s="32"/>
      <c r="AY794" s="32"/>
      <c r="AZ794" s="32">
        <f t="shared" si="17"/>
        <v>5</v>
      </c>
    </row>
    <row r="795" spans="5:52" ht="19.95" customHeight="1">
      <c r="E795" s="32"/>
      <c r="F795" s="32"/>
      <c r="G795" s="32"/>
      <c r="H795" s="513" t="s">
        <v>1312</v>
      </c>
      <c r="I795" s="90" t="s">
        <v>2678</v>
      </c>
      <c r="J795" s="90" t="s">
        <v>3297</v>
      </c>
      <c r="K795" s="32"/>
      <c r="L795" s="32"/>
      <c r="M795" s="32"/>
      <c r="N795" s="53">
        <v>15249072</v>
      </c>
      <c r="O795" s="54" t="s">
        <v>3304</v>
      </c>
      <c r="P795" s="32"/>
      <c r="Q795" s="90" t="s">
        <v>1831</v>
      </c>
      <c r="R795" s="90" t="s">
        <v>1929</v>
      </c>
      <c r="S795" s="32"/>
      <c r="T795" s="32"/>
      <c r="U795" s="32"/>
      <c r="V795" s="32"/>
      <c r="W795" s="301" t="s">
        <v>29</v>
      </c>
      <c r="X795" s="32"/>
      <c r="Y795" s="32"/>
      <c r="Z795" s="32"/>
      <c r="AA795" s="32"/>
      <c r="AB795" s="32"/>
      <c r="AC795" s="76" t="s">
        <v>141</v>
      </c>
      <c r="AD795" s="32"/>
      <c r="AE795" s="53" t="s">
        <v>195</v>
      </c>
      <c r="AF795" s="142">
        <v>43944</v>
      </c>
      <c r="AG795" s="32"/>
      <c r="AH795" s="32"/>
      <c r="AI795" s="32"/>
      <c r="AJ795" s="32"/>
      <c r="AK795" s="32"/>
      <c r="AL795" s="32"/>
      <c r="AM795" s="31" t="s">
        <v>208</v>
      </c>
      <c r="AN795" s="399">
        <v>43962</v>
      </c>
      <c r="AO795" s="54" t="s">
        <v>63</v>
      </c>
      <c r="AP795" s="54" t="s">
        <v>56</v>
      </c>
      <c r="AQ795" s="54" t="s">
        <v>300</v>
      </c>
      <c r="AR795" s="54"/>
      <c r="AS795" s="54"/>
      <c r="AT795" s="54"/>
      <c r="AU795" s="54"/>
      <c r="AV795" s="54"/>
      <c r="AW795" s="32"/>
      <c r="AX795" s="32"/>
      <c r="AY795" s="32"/>
      <c r="AZ795" s="32">
        <f t="shared" si="17"/>
        <v>4</v>
      </c>
    </row>
    <row r="796" spans="5:52" ht="19.95" customHeight="1">
      <c r="E796" s="32"/>
      <c r="F796" s="32"/>
      <c r="G796" s="32"/>
      <c r="H796" s="513" t="s">
        <v>1313</v>
      </c>
      <c r="I796" s="90" t="s">
        <v>2679</v>
      </c>
      <c r="J796" s="90" t="s">
        <v>3298</v>
      </c>
      <c r="K796" s="32"/>
      <c r="L796" s="32"/>
      <c r="M796" s="32"/>
      <c r="N796" s="53">
        <v>15249073</v>
      </c>
      <c r="O796" s="54" t="s">
        <v>3304</v>
      </c>
      <c r="P796" s="32"/>
      <c r="Q796" s="90" t="s">
        <v>1832</v>
      </c>
      <c r="R796" s="90" t="s">
        <v>1931</v>
      </c>
      <c r="S796" s="32"/>
      <c r="T796" s="32"/>
      <c r="U796" s="32"/>
      <c r="V796" s="32"/>
      <c r="W796" s="301" t="s">
        <v>29</v>
      </c>
      <c r="X796" s="32"/>
      <c r="Y796" s="32"/>
      <c r="Z796" s="32"/>
      <c r="AA796" s="32"/>
      <c r="AB796" s="32"/>
      <c r="AC796" s="76" t="s">
        <v>141</v>
      </c>
      <c r="AD796" s="32"/>
      <c r="AE796" s="53" t="s">
        <v>195</v>
      </c>
      <c r="AF796" s="142">
        <v>43944</v>
      </c>
      <c r="AG796" s="32"/>
      <c r="AH796" s="32"/>
      <c r="AI796" s="32"/>
      <c r="AJ796" s="32"/>
      <c r="AK796" s="32"/>
      <c r="AL796" s="32"/>
      <c r="AM796" s="31" t="s">
        <v>208</v>
      </c>
      <c r="AN796" s="399">
        <v>43962</v>
      </c>
      <c r="AO796" s="54" t="s">
        <v>63</v>
      </c>
      <c r="AP796" s="54" t="s">
        <v>56</v>
      </c>
      <c r="AQ796" s="54"/>
      <c r="AR796" s="54"/>
      <c r="AS796" s="54"/>
      <c r="AT796" s="54"/>
      <c r="AU796" s="54"/>
      <c r="AV796" s="54"/>
      <c r="AW796" s="32"/>
      <c r="AX796" s="32"/>
      <c r="AY796" s="32"/>
      <c r="AZ796" s="32">
        <f t="shared" si="17"/>
        <v>4</v>
      </c>
    </row>
    <row r="797" spans="5:52" ht="19.95" customHeight="1">
      <c r="E797" s="32"/>
      <c r="F797" s="32"/>
      <c r="G797" s="32"/>
      <c r="H797" s="513" t="s">
        <v>1314</v>
      </c>
      <c r="I797" s="90" t="s">
        <v>2680</v>
      </c>
      <c r="J797" s="90" t="s">
        <v>3299</v>
      </c>
      <c r="K797" s="32"/>
      <c r="L797" s="32"/>
      <c r="M797" s="32"/>
      <c r="N797" s="53">
        <v>15249074</v>
      </c>
      <c r="O797" s="54" t="s">
        <v>3304</v>
      </c>
      <c r="P797" s="32"/>
      <c r="Q797" s="90" t="s">
        <v>1833</v>
      </c>
      <c r="R797" s="90" t="s">
        <v>1931</v>
      </c>
      <c r="S797" s="32"/>
      <c r="T797" s="32"/>
      <c r="U797" s="32"/>
      <c r="V797" s="32"/>
      <c r="W797" s="301" t="s">
        <v>29</v>
      </c>
      <c r="X797" s="32"/>
      <c r="Y797" s="32"/>
      <c r="Z797" s="32"/>
      <c r="AA797" s="32"/>
      <c r="AB797" s="32"/>
      <c r="AC797" s="76" t="s">
        <v>141</v>
      </c>
      <c r="AD797" s="32"/>
      <c r="AE797" s="53" t="s">
        <v>195</v>
      </c>
      <c r="AF797" s="142">
        <v>43944</v>
      </c>
      <c r="AG797" s="32"/>
      <c r="AH797" s="32"/>
      <c r="AI797" s="32"/>
      <c r="AJ797" s="32"/>
      <c r="AK797" s="32"/>
      <c r="AL797" s="32"/>
      <c r="AM797" s="31" t="s">
        <v>208</v>
      </c>
      <c r="AN797" s="399">
        <v>43962</v>
      </c>
      <c r="AO797" s="54" t="s">
        <v>63</v>
      </c>
      <c r="AP797" s="54" t="s">
        <v>56</v>
      </c>
      <c r="AQ797" s="54"/>
      <c r="AR797" s="54"/>
      <c r="AS797" s="54"/>
      <c r="AT797" s="54"/>
      <c r="AU797" s="54"/>
      <c r="AV797" s="54"/>
      <c r="AW797" s="32"/>
      <c r="AX797" s="32"/>
      <c r="AY797" s="32"/>
      <c r="AZ797" s="32">
        <f t="shared" si="17"/>
        <v>4</v>
      </c>
    </row>
    <row r="798" spans="5:52" ht="19.95" customHeight="1">
      <c r="E798" s="32"/>
      <c r="F798" s="32"/>
      <c r="G798" s="32"/>
      <c r="H798" s="513" t="s">
        <v>1315</v>
      </c>
      <c r="I798" s="90" t="s">
        <v>2681</v>
      </c>
      <c r="J798" s="90" t="s">
        <v>3300</v>
      </c>
      <c r="K798" s="32"/>
      <c r="L798" s="32"/>
      <c r="M798" s="32"/>
      <c r="N798" s="53">
        <v>15249075</v>
      </c>
      <c r="O798" s="54" t="s">
        <v>3304</v>
      </c>
      <c r="P798" s="32"/>
      <c r="Q798" s="90" t="s">
        <v>1834</v>
      </c>
      <c r="R798" s="90" t="s">
        <v>1931</v>
      </c>
      <c r="S798" s="32"/>
      <c r="T798" s="32"/>
      <c r="U798" s="32"/>
      <c r="V798" s="32"/>
      <c r="W798" s="301" t="s">
        <v>29</v>
      </c>
      <c r="X798" s="32"/>
      <c r="Y798" s="32"/>
      <c r="Z798" s="32"/>
      <c r="AA798" s="32"/>
      <c r="AB798" s="32"/>
      <c r="AC798" s="76" t="s">
        <v>141</v>
      </c>
      <c r="AD798" s="32"/>
      <c r="AE798" s="53" t="s">
        <v>195</v>
      </c>
      <c r="AF798" s="142">
        <v>43944</v>
      </c>
      <c r="AG798" s="32"/>
      <c r="AH798" s="32"/>
      <c r="AI798" s="32"/>
      <c r="AJ798" s="32"/>
      <c r="AK798" s="32"/>
      <c r="AL798" s="32"/>
      <c r="AM798" s="31" t="s">
        <v>208</v>
      </c>
      <c r="AN798" s="399">
        <v>43962</v>
      </c>
      <c r="AO798" s="54" t="s">
        <v>63</v>
      </c>
      <c r="AP798" s="54" t="s">
        <v>56</v>
      </c>
      <c r="AQ798" s="54"/>
      <c r="AR798" s="54"/>
      <c r="AS798" s="54"/>
      <c r="AT798" s="54"/>
      <c r="AU798" s="54"/>
      <c r="AV798" s="54"/>
      <c r="AW798" s="32"/>
      <c r="AX798" s="32"/>
      <c r="AY798" s="32"/>
      <c r="AZ798" s="32">
        <f t="shared" si="17"/>
        <v>4</v>
      </c>
    </row>
    <row r="799" spans="5:52" ht="19.95" customHeight="1">
      <c r="E799" s="32"/>
      <c r="F799" s="32"/>
      <c r="G799" s="32"/>
      <c r="H799" s="513" t="s">
        <v>1316</v>
      </c>
      <c r="I799" s="90" t="s">
        <v>2682</v>
      </c>
      <c r="J799" s="90" t="s">
        <v>3301</v>
      </c>
      <c r="K799" s="32"/>
      <c r="L799" s="32"/>
      <c r="M799" s="32"/>
      <c r="N799" s="53">
        <v>15902876</v>
      </c>
      <c r="O799" s="54" t="s">
        <v>3304</v>
      </c>
      <c r="P799" s="32"/>
      <c r="Q799" s="90" t="s">
        <v>1835</v>
      </c>
      <c r="R799" s="90" t="s">
        <v>1931</v>
      </c>
      <c r="S799" s="32"/>
      <c r="T799" s="32"/>
      <c r="U799" s="32"/>
      <c r="V799" s="32"/>
      <c r="W799" s="301" t="s">
        <v>29</v>
      </c>
      <c r="X799" s="32"/>
      <c r="Y799" s="32"/>
      <c r="Z799" s="32"/>
      <c r="AA799" s="32"/>
      <c r="AB799" s="32"/>
      <c r="AC799" s="76" t="s">
        <v>141</v>
      </c>
      <c r="AD799" s="32"/>
      <c r="AE799" s="53" t="s">
        <v>195</v>
      </c>
      <c r="AF799" s="142">
        <v>44001</v>
      </c>
      <c r="AG799" s="32"/>
      <c r="AH799" s="32"/>
      <c r="AI799" s="32"/>
      <c r="AJ799" s="32"/>
      <c r="AK799" s="32"/>
      <c r="AL799" s="32"/>
      <c r="AM799" s="31" t="s">
        <v>208</v>
      </c>
      <c r="AN799" s="399">
        <v>43962</v>
      </c>
      <c r="AO799" s="54" t="s">
        <v>63</v>
      </c>
      <c r="AP799" s="54" t="s">
        <v>56</v>
      </c>
      <c r="AQ799" s="54"/>
      <c r="AR799" s="54"/>
      <c r="AS799" s="54"/>
      <c r="AT799" s="54"/>
      <c r="AU799" s="54"/>
      <c r="AV799" s="54"/>
      <c r="AW799" s="32"/>
      <c r="AX799" s="32"/>
      <c r="AY799" s="32"/>
      <c r="AZ799" s="32">
        <f t="shared" si="17"/>
        <v>6</v>
      </c>
    </row>
    <row r="800" spans="5:52" ht="19.95" customHeight="1">
      <c r="E800" s="32"/>
      <c r="F800" s="32"/>
      <c r="G800" s="32"/>
      <c r="H800" s="514" t="s">
        <v>1316</v>
      </c>
      <c r="I800" s="400" t="s">
        <v>2683</v>
      </c>
      <c r="J800" s="400" t="s">
        <v>3302</v>
      </c>
      <c r="K800" s="32"/>
      <c r="L800" s="32"/>
      <c r="M800" s="32"/>
      <c r="N800" s="32"/>
      <c r="O800" s="400" t="s">
        <v>3304</v>
      </c>
      <c r="P800" s="32"/>
      <c r="Q800" s="400" t="s">
        <v>1836</v>
      </c>
      <c r="R800" s="400" t="s">
        <v>1838</v>
      </c>
      <c r="S800" s="32"/>
      <c r="T800" s="32"/>
      <c r="U800" s="32"/>
      <c r="V800" s="32"/>
      <c r="W800" s="301" t="s">
        <v>81</v>
      </c>
      <c r="X800" s="32"/>
      <c r="Y800" s="32"/>
      <c r="Z800" s="32"/>
      <c r="AA800" s="32"/>
      <c r="AB800" s="32"/>
      <c r="AC800" s="76" t="s">
        <v>141</v>
      </c>
      <c r="AD800" s="32"/>
      <c r="AE800" s="377" t="s">
        <v>208</v>
      </c>
      <c r="AF800" s="378">
        <v>43949</v>
      </c>
      <c r="AG800" s="32"/>
      <c r="AH800" s="32"/>
      <c r="AI800" s="32"/>
      <c r="AJ800" s="32"/>
      <c r="AK800" s="32"/>
      <c r="AL800" s="32"/>
      <c r="AM800" s="400" t="s">
        <v>208</v>
      </c>
      <c r="AN800" s="377">
        <v>43964</v>
      </c>
      <c r="AO800" s="379" t="s">
        <v>61</v>
      </c>
      <c r="AP800" s="379" t="s">
        <v>66</v>
      </c>
      <c r="AQ800" s="379" t="s">
        <v>301</v>
      </c>
      <c r="AR800" s="379"/>
      <c r="AS800" s="379"/>
      <c r="AT800" s="379"/>
      <c r="AU800" s="379"/>
      <c r="AV800" s="379"/>
      <c r="AW800" s="32"/>
      <c r="AX800" s="32"/>
      <c r="AY800" s="32"/>
      <c r="AZ800" s="32">
        <f t="shared" si="17"/>
        <v>4</v>
      </c>
    </row>
    <row r="801" spans="5:52" ht="19.95" customHeight="1">
      <c r="E801" s="32"/>
      <c r="F801" s="32"/>
      <c r="G801" s="32"/>
      <c r="H801" s="514" t="s">
        <v>1317</v>
      </c>
      <c r="I801" s="32"/>
      <c r="J801" s="400" t="s">
        <v>3305</v>
      </c>
      <c r="K801" s="32"/>
      <c r="L801" s="32"/>
      <c r="M801" s="32"/>
      <c r="N801" s="32"/>
      <c r="O801" s="400" t="s">
        <v>3304</v>
      </c>
      <c r="P801" s="32"/>
      <c r="Q801" s="400" t="s">
        <v>1837</v>
      </c>
      <c r="R801" s="536" t="s">
        <v>1841</v>
      </c>
      <c r="S801" s="32"/>
      <c r="T801" s="32"/>
      <c r="U801" s="32"/>
      <c r="V801" s="32"/>
      <c r="W801" s="301" t="s">
        <v>81</v>
      </c>
      <c r="X801" s="32"/>
      <c r="Y801" s="32"/>
      <c r="Z801" s="32"/>
      <c r="AA801" s="32"/>
      <c r="AB801" s="32"/>
      <c r="AC801" s="76" t="s">
        <v>141</v>
      </c>
      <c r="AD801" s="32"/>
      <c r="AE801" s="379" t="s">
        <v>209</v>
      </c>
      <c r="AF801" s="378">
        <v>43957</v>
      </c>
      <c r="AG801" s="32"/>
      <c r="AH801" s="32"/>
      <c r="AI801" s="32"/>
      <c r="AJ801" s="32"/>
      <c r="AK801" s="32"/>
      <c r="AL801" s="32"/>
      <c r="AM801" s="379" t="s">
        <v>208</v>
      </c>
      <c r="AN801" s="378">
        <v>43962</v>
      </c>
      <c r="AO801" s="379" t="s">
        <v>63</v>
      </c>
      <c r="AP801" s="379" t="s">
        <v>59</v>
      </c>
      <c r="AQ801" s="379" t="s">
        <v>302</v>
      </c>
      <c r="AR801" s="379"/>
      <c r="AS801" s="379"/>
      <c r="AT801" s="379"/>
      <c r="AU801" s="379"/>
      <c r="AV801" s="379"/>
      <c r="AW801" s="32"/>
      <c r="AX801" s="32"/>
      <c r="AY801" s="32"/>
      <c r="AZ801" s="32">
        <f t="shared" si="17"/>
        <v>5</v>
      </c>
    </row>
    <row r="802" spans="5:52" ht="19.95" customHeight="1">
      <c r="E802" s="32"/>
      <c r="F802" s="32"/>
      <c r="G802" s="32"/>
      <c r="H802" s="54" t="s">
        <v>3306</v>
      </c>
      <c r="I802" s="54" t="s">
        <v>3329</v>
      </c>
      <c r="J802" s="54" t="s">
        <v>3330</v>
      </c>
      <c r="K802" s="32"/>
      <c r="L802" s="32"/>
      <c r="M802" s="32"/>
      <c r="N802" s="53" t="s">
        <v>3314</v>
      </c>
      <c r="O802" s="82" t="s">
        <v>3343</v>
      </c>
      <c r="P802" s="32"/>
      <c r="Q802" s="54" t="s">
        <v>3325</v>
      </c>
      <c r="R802" s="554" t="s">
        <v>3318</v>
      </c>
      <c r="S802" s="32"/>
      <c r="T802" s="32"/>
      <c r="U802" s="32"/>
      <c r="V802" s="32"/>
      <c r="W802" s="301" t="s">
        <v>29</v>
      </c>
      <c r="X802" s="32"/>
      <c r="Y802" s="32"/>
      <c r="Z802" s="32"/>
      <c r="AA802" s="32"/>
      <c r="AB802" s="32"/>
      <c r="AC802" s="76" t="s">
        <v>141</v>
      </c>
      <c r="AD802" s="32"/>
      <c r="AE802" s="53" t="s">
        <v>208</v>
      </c>
      <c r="AF802" s="142">
        <v>44062</v>
      </c>
      <c r="AG802" s="32"/>
      <c r="AH802" s="32"/>
      <c r="AI802" s="32"/>
      <c r="AJ802" s="32"/>
      <c r="AK802" s="32"/>
      <c r="AL802" s="32"/>
      <c r="AM802" s="53" t="s">
        <v>209</v>
      </c>
      <c r="AN802" s="142">
        <v>44074</v>
      </c>
      <c r="AO802" s="53" t="s">
        <v>56</v>
      </c>
      <c r="AP802" s="53"/>
      <c r="AQ802" s="53"/>
      <c r="AR802" s="32"/>
      <c r="AS802" s="32"/>
      <c r="AT802" s="32"/>
      <c r="AU802" s="32"/>
      <c r="AV802" s="32"/>
      <c r="AW802" s="32"/>
      <c r="AX802" s="32"/>
      <c r="AY802" s="32"/>
      <c r="AZ802" s="32">
        <f t="shared" si="17"/>
        <v>8</v>
      </c>
    </row>
    <row r="803" spans="5:52" ht="19.95" customHeight="1">
      <c r="E803" s="32"/>
      <c r="F803" s="32"/>
      <c r="G803" s="32"/>
      <c r="H803" s="54" t="s">
        <v>3307</v>
      </c>
      <c r="I803" s="54" t="s">
        <v>3331</v>
      </c>
      <c r="J803" s="54" t="s">
        <v>3332</v>
      </c>
      <c r="K803" s="32"/>
      <c r="L803" s="32"/>
      <c r="M803" s="32"/>
      <c r="N803" s="53" t="s">
        <v>3315</v>
      </c>
      <c r="O803" s="82" t="s">
        <v>3343</v>
      </c>
      <c r="P803" s="32"/>
      <c r="Q803" s="54" t="s">
        <v>3326</v>
      </c>
      <c r="R803" s="554" t="s">
        <v>3319</v>
      </c>
      <c r="S803" s="32"/>
      <c r="T803" s="32"/>
      <c r="U803" s="32"/>
      <c r="V803" s="32"/>
      <c r="W803" s="301" t="s">
        <v>29</v>
      </c>
      <c r="X803" s="32"/>
      <c r="Y803" s="32"/>
      <c r="Z803" s="32"/>
      <c r="AA803" s="32"/>
      <c r="AB803" s="32"/>
      <c r="AC803" s="76" t="s">
        <v>141</v>
      </c>
      <c r="AD803" s="32"/>
      <c r="AE803" s="53" t="s">
        <v>208</v>
      </c>
      <c r="AF803" s="142">
        <v>44062</v>
      </c>
      <c r="AG803" s="32"/>
      <c r="AH803" s="32"/>
      <c r="AI803" s="32"/>
      <c r="AJ803" s="32"/>
      <c r="AK803" s="32"/>
      <c r="AL803" s="32"/>
      <c r="AM803" s="53" t="s">
        <v>209</v>
      </c>
      <c r="AN803" s="142">
        <v>44074</v>
      </c>
      <c r="AO803" s="53" t="s">
        <v>56</v>
      </c>
      <c r="AP803" s="53"/>
      <c r="AQ803" s="53"/>
      <c r="AR803" s="32"/>
      <c r="AS803" s="32"/>
      <c r="AT803" s="32"/>
      <c r="AU803" s="32"/>
      <c r="AV803" s="32"/>
      <c r="AW803" s="32"/>
      <c r="AX803" s="32"/>
      <c r="AY803" s="32"/>
      <c r="AZ803" s="32">
        <f t="shared" si="17"/>
        <v>8</v>
      </c>
    </row>
    <row r="804" spans="5:52" ht="19.95" customHeight="1">
      <c r="E804" s="32"/>
      <c r="F804" s="32"/>
      <c r="G804" s="32"/>
      <c r="H804" s="54" t="s">
        <v>3308</v>
      </c>
      <c r="I804" s="54" t="s">
        <v>3333</v>
      </c>
      <c r="J804" s="54" t="s">
        <v>3334</v>
      </c>
      <c r="K804" s="32"/>
      <c r="L804" s="32"/>
      <c r="M804" s="32"/>
      <c r="N804" s="53" t="s">
        <v>3316</v>
      </c>
      <c r="O804" s="82" t="s">
        <v>3343</v>
      </c>
      <c r="P804" s="32"/>
      <c r="Q804" s="54" t="s">
        <v>3327</v>
      </c>
      <c r="R804" s="554" t="s">
        <v>3320</v>
      </c>
      <c r="S804" s="32"/>
      <c r="T804" s="32"/>
      <c r="U804" s="32"/>
      <c r="V804" s="32"/>
      <c r="W804" s="301" t="s">
        <v>29</v>
      </c>
      <c r="X804" s="32"/>
      <c r="Y804" s="32"/>
      <c r="Z804" s="32"/>
      <c r="AA804" s="32"/>
      <c r="AB804" s="32"/>
      <c r="AC804" s="76" t="s">
        <v>141</v>
      </c>
      <c r="AD804" s="32"/>
      <c r="AE804" s="53" t="s">
        <v>208</v>
      </c>
      <c r="AF804" s="142">
        <v>44062</v>
      </c>
      <c r="AG804" s="32"/>
      <c r="AH804" s="32"/>
      <c r="AI804" s="32"/>
      <c r="AJ804" s="32"/>
      <c r="AK804" s="32"/>
      <c r="AL804" s="32"/>
      <c r="AM804" s="53" t="s">
        <v>209</v>
      </c>
      <c r="AN804" s="142">
        <v>44074</v>
      </c>
      <c r="AO804" s="53" t="s">
        <v>56</v>
      </c>
      <c r="AP804" s="53"/>
      <c r="AQ804" s="53"/>
      <c r="AR804" s="32"/>
      <c r="AS804" s="32"/>
      <c r="AT804" s="32"/>
      <c r="AU804" s="32"/>
      <c r="AV804" s="32"/>
      <c r="AW804" s="32"/>
      <c r="AX804" s="32"/>
      <c r="AY804" s="32"/>
      <c r="AZ804" s="32">
        <f t="shared" si="17"/>
        <v>8</v>
      </c>
    </row>
    <row r="805" spans="5:52" ht="19.95" customHeight="1">
      <c r="E805" s="32"/>
      <c r="F805" s="32"/>
      <c r="G805" s="32"/>
      <c r="H805" s="54" t="s">
        <v>3309</v>
      </c>
      <c r="I805" s="54" t="s">
        <v>3335</v>
      </c>
      <c r="J805" s="54" t="s">
        <v>3336</v>
      </c>
      <c r="K805" s="32"/>
      <c r="L805" s="32"/>
      <c r="M805" s="32"/>
      <c r="N805" s="53" t="s">
        <v>3316</v>
      </c>
      <c r="O805" s="82" t="s">
        <v>3343</v>
      </c>
      <c r="P805" s="32"/>
      <c r="Q805" s="54" t="s">
        <v>3327</v>
      </c>
      <c r="R805" s="554" t="s">
        <v>3321</v>
      </c>
      <c r="S805" s="32"/>
      <c r="T805" s="32"/>
      <c r="U805" s="32"/>
      <c r="V805" s="32"/>
      <c r="W805" s="301" t="s">
        <v>29</v>
      </c>
      <c r="X805" s="32"/>
      <c r="Y805" s="32"/>
      <c r="Z805" s="32"/>
      <c r="AA805" s="32"/>
      <c r="AB805" s="32"/>
      <c r="AC805" s="76" t="s">
        <v>141</v>
      </c>
      <c r="AD805" s="32"/>
      <c r="AE805" s="53" t="s">
        <v>208</v>
      </c>
      <c r="AF805" s="142">
        <v>44062</v>
      </c>
      <c r="AG805" s="32"/>
      <c r="AH805" s="32"/>
      <c r="AI805" s="32"/>
      <c r="AJ805" s="32"/>
      <c r="AK805" s="32"/>
      <c r="AL805" s="32"/>
      <c r="AM805" s="53" t="s">
        <v>209</v>
      </c>
      <c r="AN805" s="142">
        <v>44074</v>
      </c>
      <c r="AO805" s="53" t="s">
        <v>56</v>
      </c>
      <c r="AP805" s="53"/>
      <c r="AQ805" s="53"/>
      <c r="AR805" s="32"/>
      <c r="AS805" s="32"/>
      <c r="AT805" s="32"/>
      <c r="AU805" s="32"/>
      <c r="AV805" s="32"/>
      <c r="AW805" s="32"/>
      <c r="AX805" s="32"/>
      <c r="AY805" s="32"/>
      <c r="AZ805" s="32">
        <f t="shared" si="17"/>
        <v>8</v>
      </c>
    </row>
    <row r="806" spans="5:52" ht="19.95" customHeight="1">
      <c r="E806" s="32"/>
      <c r="F806" s="32"/>
      <c r="G806" s="32"/>
      <c r="H806" s="54" t="s">
        <v>3310</v>
      </c>
      <c r="I806" s="54" t="s">
        <v>3337</v>
      </c>
      <c r="J806" s="54" t="s">
        <v>3338</v>
      </c>
      <c r="K806" s="32"/>
      <c r="L806" s="32"/>
      <c r="M806" s="32"/>
      <c r="N806" s="53" t="s">
        <v>3317</v>
      </c>
      <c r="O806" s="82" t="s">
        <v>3343</v>
      </c>
      <c r="P806" s="32"/>
      <c r="Q806" s="54" t="s">
        <v>3328</v>
      </c>
      <c r="R806" s="554" t="s">
        <v>3322</v>
      </c>
      <c r="S806" s="32"/>
      <c r="T806" s="32"/>
      <c r="U806" s="32"/>
      <c r="V806" s="32"/>
      <c r="W806" s="301" t="s">
        <v>29</v>
      </c>
      <c r="X806" s="32"/>
      <c r="Y806" s="32"/>
      <c r="Z806" s="32"/>
      <c r="AA806" s="32"/>
      <c r="AB806" s="32"/>
      <c r="AC806" s="76" t="s">
        <v>141</v>
      </c>
      <c r="AD806" s="32"/>
      <c r="AE806" s="53" t="s">
        <v>208</v>
      </c>
      <c r="AF806" s="142">
        <v>44062</v>
      </c>
      <c r="AG806" s="32"/>
      <c r="AH806" s="32"/>
      <c r="AI806" s="32"/>
      <c r="AJ806" s="32"/>
      <c r="AK806" s="32"/>
      <c r="AL806" s="32"/>
      <c r="AM806" s="53" t="s">
        <v>209</v>
      </c>
      <c r="AN806" s="142">
        <v>44074</v>
      </c>
      <c r="AO806" s="53" t="s">
        <v>56</v>
      </c>
      <c r="AP806" s="53"/>
      <c r="AQ806" s="53"/>
      <c r="AR806" s="32"/>
      <c r="AS806" s="32"/>
      <c r="AT806" s="32"/>
      <c r="AU806" s="32"/>
      <c r="AV806" s="32"/>
      <c r="AW806" s="32"/>
      <c r="AX806" s="32"/>
      <c r="AY806" s="32"/>
      <c r="AZ806" s="32">
        <f t="shared" si="17"/>
        <v>8</v>
      </c>
    </row>
    <row r="807" spans="5:52" ht="19.95" customHeight="1">
      <c r="E807" s="32"/>
      <c r="F807" s="32"/>
      <c r="G807" s="32"/>
      <c r="H807" s="54" t="s">
        <v>3311</v>
      </c>
      <c r="I807" s="54" t="s">
        <v>3339</v>
      </c>
      <c r="J807" s="54" t="s">
        <v>3338</v>
      </c>
      <c r="K807" s="32"/>
      <c r="L807" s="32"/>
      <c r="M807" s="32"/>
      <c r="N807" s="53" t="s">
        <v>3317</v>
      </c>
      <c r="O807" s="82" t="s">
        <v>3343</v>
      </c>
      <c r="P807" s="32"/>
      <c r="Q807" s="54" t="s">
        <v>3328</v>
      </c>
      <c r="R807" s="554" t="s">
        <v>3322</v>
      </c>
      <c r="S807" s="32"/>
      <c r="T807" s="32"/>
      <c r="U807" s="32"/>
      <c r="V807" s="32"/>
      <c r="W807" s="301" t="s">
        <v>29</v>
      </c>
      <c r="X807" s="32"/>
      <c r="Y807" s="32"/>
      <c r="Z807" s="32"/>
      <c r="AA807" s="32"/>
      <c r="AB807" s="32"/>
      <c r="AC807" s="76" t="s">
        <v>141</v>
      </c>
      <c r="AD807" s="32"/>
      <c r="AE807" s="53" t="s">
        <v>208</v>
      </c>
      <c r="AF807" s="142">
        <v>44062</v>
      </c>
      <c r="AG807" s="32"/>
      <c r="AH807" s="32"/>
      <c r="AI807" s="32"/>
      <c r="AJ807" s="32"/>
      <c r="AK807" s="32"/>
      <c r="AL807" s="32"/>
      <c r="AM807" s="53" t="s">
        <v>209</v>
      </c>
      <c r="AN807" s="142">
        <v>44074</v>
      </c>
      <c r="AO807" s="53" t="s">
        <v>56</v>
      </c>
      <c r="AP807" s="53"/>
      <c r="AQ807" s="53"/>
      <c r="AR807" s="32"/>
      <c r="AS807" s="32"/>
      <c r="AT807" s="32"/>
      <c r="AU807" s="32"/>
      <c r="AV807" s="32"/>
      <c r="AW807" s="32"/>
      <c r="AX807" s="32"/>
      <c r="AY807" s="32"/>
      <c r="AZ807" s="32">
        <f t="shared" si="17"/>
        <v>8</v>
      </c>
    </row>
    <row r="808" spans="5:52" ht="19.95" customHeight="1">
      <c r="E808" s="32"/>
      <c r="F808" s="32"/>
      <c r="G808" s="32"/>
      <c r="H808" s="54" t="s">
        <v>3312</v>
      </c>
      <c r="I808" s="383" t="s">
        <v>3340</v>
      </c>
      <c r="J808" s="54" t="s">
        <v>3338</v>
      </c>
      <c r="K808" s="32"/>
      <c r="L808" s="32"/>
      <c r="M808" s="32"/>
      <c r="N808" s="53" t="s">
        <v>3317</v>
      </c>
      <c r="O808" s="82" t="s">
        <v>3343</v>
      </c>
      <c r="P808" s="32"/>
      <c r="Q808" s="54" t="s">
        <v>3328</v>
      </c>
      <c r="R808" s="554" t="s">
        <v>3323</v>
      </c>
      <c r="S808" s="32"/>
      <c r="T808" s="32"/>
      <c r="U808" s="32"/>
      <c r="V808" s="32"/>
      <c r="W808" s="301" t="s">
        <v>29</v>
      </c>
      <c r="X808" s="32"/>
      <c r="Y808" s="32"/>
      <c r="Z808" s="32"/>
      <c r="AA808" s="32"/>
      <c r="AB808" s="32"/>
      <c r="AC808" s="76" t="s">
        <v>141</v>
      </c>
      <c r="AD808" s="32"/>
      <c r="AE808" s="53" t="s">
        <v>208</v>
      </c>
      <c r="AF808" s="142">
        <v>44062</v>
      </c>
      <c r="AG808" s="32"/>
      <c r="AH808" s="32"/>
      <c r="AI808" s="32"/>
      <c r="AJ808" s="32"/>
      <c r="AK808" s="32"/>
      <c r="AL808" s="32"/>
      <c r="AM808" s="53" t="s">
        <v>209</v>
      </c>
      <c r="AN808" s="142">
        <v>44074</v>
      </c>
      <c r="AO808" s="53" t="s">
        <v>63</v>
      </c>
      <c r="AP808" s="53" t="s">
        <v>56</v>
      </c>
      <c r="AQ808" s="54" t="s">
        <v>305</v>
      </c>
      <c r="AR808" s="32"/>
      <c r="AS808" s="32"/>
      <c r="AT808" s="32"/>
      <c r="AU808" s="32"/>
      <c r="AV808" s="32"/>
      <c r="AW808" s="32"/>
      <c r="AX808" s="32"/>
      <c r="AY808" s="32"/>
      <c r="AZ808" s="32">
        <f t="shared" si="17"/>
        <v>8</v>
      </c>
    </row>
    <row r="809" spans="5:52" ht="19.95" customHeight="1">
      <c r="E809" s="32"/>
      <c r="F809" s="32"/>
      <c r="G809" s="32"/>
      <c r="H809" s="54" t="s">
        <v>3313</v>
      </c>
      <c r="I809" s="54" t="s">
        <v>3341</v>
      </c>
      <c r="J809" s="54" t="s">
        <v>3338</v>
      </c>
      <c r="K809" s="32"/>
      <c r="L809" s="32"/>
      <c r="M809" s="32"/>
      <c r="N809" s="53" t="s">
        <v>3317</v>
      </c>
      <c r="O809" s="82" t="s">
        <v>3343</v>
      </c>
      <c r="P809" s="32"/>
      <c r="Q809" s="54" t="s">
        <v>3328</v>
      </c>
      <c r="R809" s="554" t="s">
        <v>3324</v>
      </c>
      <c r="S809" s="32"/>
      <c r="T809" s="32"/>
      <c r="U809" s="32"/>
      <c r="V809" s="32"/>
      <c r="W809" s="301" t="s">
        <v>29</v>
      </c>
      <c r="X809" s="32"/>
      <c r="Y809" s="32"/>
      <c r="Z809" s="32"/>
      <c r="AA809" s="32"/>
      <c r="AB809" s="32"/>
      <c r="AC809" s="76" t="s">
        <v>141</v>
      </c>
      <c r="AD809" s="32"/>
      <c r="AE809" s="53" t="s">
        <v>208</v>
      </c>
      <c r="AF809" s="142">
        <v>44062</v>
      </c>
      <c r="AG809" s="32"/>
      <c r="AH809" s="32"/>
      <c r="AI809" s="32"/>
      <c r="AJ809" s="32"/>
      <c r="AK809" s="32"/>
      <c r="AL809" s="32"/>
      <c r="AM809" s="53" t="s">
        <v>209</v>
      </c>
      <c r="AN809" s="142">
        <v>44074</v>
      </c>
      <c r="AO809" s="53" t="s">
        <v>56</v>
      </c>
      <c r="AP809" s="53"/>
      <c r="AQ809" s="53"/>
      <c r="AR809" s="32"/>
      <c r="AS809" s="32"/>
      <c r="AT809" s="32"/>
      <c r="AU809" s="32"/>
      <c r="AV809" s="32"/>
      <c r="AW809" s="32"/>
      <c r="AX809" s="32"/>
      <c r="AY809" s="32"/>
      <c r="AZ809" s="32">
        <f t="shared" si="17"/>
        <v>8</v>
      </c>
    </row>
    <row r="810" spans="5:52" ht="19.95" customHeight="1">
      <c r="E810" s="32"/>
      <c r="F810" s="32"/>
      <c r="G810" s="32"/>
      <c r="H810" s="401" t="s">
        <v>3313</v>
      </c>
      <c r="I810" s="401" t="s">
        <v>3342</v>
      </c>
      <c r="J810" s="401" t="s">
        <v>3338</v>
      </c>
      <c r="K810" s="32"/>
      <c r="L810" s="32"/>
      <c r="M810" s="32"/>
      <c r="N810" s="271" t="s">
        <v>3317</v>
      </c>
      <c r="O810" s="82" t="s">
        <v>3343</v>
      </c>
      <c r="P810" s="32"/>
      <c r="Q810" s="401" t="s">
        <v>3328</v>
      </c>
      <c r="R810" s="555" t="s">
        <v>3324</v>
      </c>
      <c r="S810" s="32"/>
      <c r="T810" s="32"/>
      <c r="U810" s="32"/>
      <c r="V810" s="32"/>
      <c r="W810" s="301" t="s">
        <v>81</v>
      </c>
      <c r="X810" s="32"/>
      <c r="Y810" s="32"/>
      <c r="Z810" s="32"/>
      <c r="AA810" s="32"/>
      <c r="AB810" s="32"/>
      <c r="AC810" s="76" t="s">
        <v>141</v>
      </c>
      <c r="AD810" s="32"/>
      <c r="AE810" s="271" t="s">
        <v>208</v>
      </c>
      <c r="AF810" s="277">
        <v>44062</v>
      </c>
      <c r="AG810" s="32"/>
      <c r="AH810" s="32"/>
      <c r="AI810" s="32"/>
      <c r="AJ810" s="32"/>
      <c r="AK810" s="32"/>
      <c r="AL810" s="32"/>
      <c r="AM810" s="271" t="s">
        <v>209</v>
      </c>
      <c r="AN810" s="277">
        <v>44074</v>
      </c>
      <c r="AO810" s="271" t="s">
        <v>56</v>
      </c>
      <c r="AP810" s="271" t="s">
        <v>66</v>
      </c>
      <c r="AQ810" s="401" t="s">
        <v>306</v>
      </c>
      <c r="AR810" s="32"/>
      <c r="AS810" s="32"/>
      <c r="AT810" s="32"/>
      <c r="AU810" s="32"/>
      <c r="AV810" s="32"/>
      <c r="AW810" s="32"/>
      <c r="AX810" s="32"/>
      <c r="AY810" s="32"/>
      <c r="AZ810" s="32">
        <f t="shared" si="17"/>
        <v>8</v>
      </c>
    </row>
  </sheetData>
  <autoFilter ref="A15:AZ15"/>
  <mergeCells count="2">
    <mergeCell ref="AM14:AQ14"/>
    <mergeCell ref="AR14:AV14"/>
  </mergeCells>
  <conditionalFormatting sqref="E108:G108 K108:M108">
    <cfRule type="iconSet" priority="236">
      <iconSet iconSet="3Arrows">
        <cfvo type="percent" val="0"/>
        <cfvo type="percent" val="33"/>
        <cfvo type="percent" val="67"/>
      </iconSet>
    </cfRule>
  </conditionalFormatting>
  <conditionalFormatting sqref="I98">
    <cfRule type="duplicateValues" dxfId="728" priority="228"/>
  </conditionalFormatting>
  <conditionalFormatting sqref="I174">
    <cfRule type="duplicateValues" dxfId="727" priority="227"/>
  </conditionalFormatting>
  <conditionalFormatting sqref="I257">
    <cfRule type="duplicateValues" dxfId="726" priority="226"/>
  </conditionalFormatting>
  <conditionalFormatting sqref="I258">
    <cfRule type="duplicateValues" dxfId="725" priority="225"/>
  </conditionalFormatting>
  <conditionalFormatting sqref="I259">
    <cfRule type="duplicateValues" dxfId="724" priority="224"/>
  </conditionalFormatting>
  <conditionalFormatting sqref="I260">
    <cfRule type="duplicateValues" dxfId="723" priority="223"/>
  </conditionalFormatting>
  <conditionalFormatting sqref="I266">
    <cfRule type="duplicateValues" dxfId="722" priority="222"/>
  </conditionalFormatting>
  <conditionalFormatting sqref="I280">
    <cfRule type="duplicateValues" dxfId="721" priority="221"/>
  </conditionalFormatting>
  <conditionalFormatting sqref="I282">
    <cfRule type="duplicateValues" dxfId="720" priority="220"/>
  </conditionalFormatting>
  <conditionalFormatting sqref="I284">
    <cfRule type="duplicateValues" dxfId="719" priority="219"/>
  </conditionalFormatting>
  <conditionalFormatting sqref="I285">
    <cfRule type="duplicateValues" dxfId="718" priority="218"/>
  </conditionalFormatting>
  <conditionalFormatting sqref="I308">
    <cfRule type="duplicateValues" dxfId="717" priority="217"/>
  </conditionalFormatting>
  <conditionalFormatting sqref="I314">
    <cfRule type="duplicateValues" dxfId="716" priority="216"/>
  </conditionalFormatting>
  <conditionalFormatting sqref="I318">
    <cfRule type="duplicateValues" dxfId="715" priority="215"/>
  </conditionalFormatting>
  <conditionalFormatting sqref="I323">
    <cfRule type="duplicateValues" dxfId="714" priority="214"/>
  </conditionalFormatting>
  <conditionalFormatting sqref="I326">
    <cfRule type="duplicateValues" dxfId="713" priority="213"/>
  </conditionalFormatting>
  <conditionalFormatting sqref="I327">
    <cfRule type="duplicateValues" dxfId="712" priority="212"/>
  </conditionalFormatting>
  <conditionalFormatting sqref="I328">
    <cfRule type="duplicateValues" dxfId="711" priority="211"/>
  </conditionalFormatting>
  <conditionalFormatting sqref="I329">
    <cfRule type="duplicateValues" dxfId="710" priority="210"/>
  </conditionalFormatting>
  <conditionalFormatting sqref="I330">
    <cfRule type="duplicateValues" dxfId="709" priority="209"/>
  </conditionalFormatting>
  <conditionalFormatting sqref="I339">
    <cfRule type="duplicateValues" dxfId="708" priority="208"/>
  </conditionalFormatting>
  <conditionalFormatting sqref="I344">
    <cfRule type="duplicateValues" dxfId="707" priority="207"/>
  </conditionalFormatting>
  <conditionalFormatting sqref="I345">
    <cfRule type="duplicateValues" dxfId="706" priority="206"/>
  </conditionalFormatting>
  <conditionalFormatting sqref="I346">
    <cfRule type="duplicateValues" dxfId="705" priority="205"/>
  </conditionalFormatting>
  <conditionalFormatting sqref="I362">
    <cfRule type="duplicateValues" dxfId="704" priority="204"/>
  </conditionalFormatting>
  <conditionalFormatting sqref="I364">
    <cfRule type="duplicateValues" dxfId="703" priority="203"/>
  </conditionalFormatting>
  <conditionalFormatting sqref="I382">
    <cfRule type="duplicateValues" dxfId="702" priority="202"/>
  </conditionalFormatting>
  <conditionalFormatting sqref="I478">
    <cfRule type="duplicateValues" dxfId="701" priority="201"/>
  </conditionalFormatting>
  <conditionalFormatting sqref="I479">
    <cfRule type="duplicateValues" dxfId="700" priority="200"/>
  </conditionalFormatting>
  <conditionalFormatting sqref="I480">
    <cfRule type="duplicateValues" dxfId="699" priority="199"/>
  </conditionalFormatting>
  <conditionalFormatting sqref="I481">
    <cfRule type="duplicateValues" dxfId="698" priority="198"/>
  </conditionalFormatting>
  <conditionalFormatting sqref="I482">
    <cfRule type="duplicateValues" dxfId="697" priority="197"/>
  </conditionalFormatting>
  <conditionalFormatting sqref="I483">
    <cfRule type="duplicateValues" dxfId="696" priority="196"/>
  </conditionalFormatting>
  <conditionalFormatting sqref="I485">
    <cfRule type="duplicateValues" dxfId="695" priority="195"/>
  </conditionalFormatting>
  <conditionalFormatting sqref="I486">
    <cfRule type="duplicateValues" dxfId="694" priority="194"/>
  </conditionalFormatting>
  <conditionalFormatting sqref="I487">
    <cfRule type="duplicateValues" dxfId="693" priority="193"/>
  </conditionalFormatting>
  <conditionalFormatting sqref="I488 I490">
    <cfRule type="duplicateValues" dxfId="692" priority="192"/>
  </conditionalFormatting>
  <conditionalFormatting sqref="I489">
    <cfRule type="duplicateValues" dxfId="691" priority="191"/>
  </conditionalFormatting>
  <conditionalFormatting sqref="I491">
    <cfRule type="duplicateValues" dxfId="690" priority="190"/>
  </conditionalFormatting>
  <conditionalFormatting sqref="I499:I500">
    <cfRule type="duplicateValues" dxfId="689" priority="189"/>
  </conditionalFormatting>
  <conditionalFormatting sqref="I501">
    <cfRule type="duplicateValues" dxfId="688" priority="188"/>
  </conditionalFormatting>
  <conditionalFormatting sqref="I502:I503">
    <cfRule type="duplicateValues" dxfId="687" priority="187"/>
  </conditionalFormatting>
  <conditionalFormatting sqref="I504">
    <cfRule type="duplicateValues" dxfId="686" priority="186"/>
  </conditionalFormatting>
  <conditionalFormatting sqref="I505:I506">
    <cfRule type="duplicateValues" dxfId="685" priority="185"/>
  </conditionalFormatting>
  <conditionalFormatting sqref="I507">
    <cfRule type="duplicateValues" dxfId="684" priority="184"/>
  </conditionalFormatting>
  <conditionalFormatting sqref="I508:I509">
    <cfRule type="duplicateValues" dxfId="683" priority="183"/>
  </conditionalFormatting>
  <conditionalFormatting sqref="I510">
    <cfRule type="duplicateValues" dxfId="682" priority="182"/>
  </conditionalFormatting>
  <conditionalFormatting sqref="I511:I512">
    <cfRule type="duplicateValues" dxfId="681" priority="181"/>
  </conditionalFormatting>
  <conditionalFormatting sqref="I513">
    <cfRule type="duplicateValues" dxfId="680" priority="180"/>
  </conditionalFormatting>
  <conditionalFormatting sqref="I714 I716:I717">
    <cfRule type="duplicateValues" dxfId="679" priority="179"/>
  </conditionalFormatting>
  <conditionalFormatting sqref="I715">
    <cfRule type="duplicateValues" dxfId="678" priority="178"/>
  </conditionalFormatting>
  <conditionalFormatting sqref="I743">
    <cfRule type="duplicateValues" dxfId="677" priority="177"/>
  </conditionalFormatting>
  <conditionalFormatting sqref="I217">
    <cfRule type="duplicateValues" dxfId="676" priority="176"/>
  </conditionalFormatting>
  <conditionalFormatting sqref="I219">
    <cfRule type="duplicateValues" dxfId="675" priority="175"/>
  </conditionalFormatting>
  <conditionalFormatting sqref="I221">
    <cfRule type="duplicateValues" dxfId="674" priority="174"/>
  </conditionalFormatting>
  <conditionalFormatting sqref="I223">
    <cfRule type="duplicateValues" dxfId="673" priority="173"/>
  </conditionalFormatting>
  <conditionalFormatting sqref="I225">
    <cfRule type="duplicateValues" dxfId="672" priority="172"/>
  </conditionalFormatting>
  <conditionalFormatting sqref="I227">
    <cfRule type="duplicateValues" dxfId="671" priority="171"/>
  </conditionalFormatting>
  <conditionalFormatting sqref="I288">
    <cfRule type="duplicateValues" dxfId="670" priority="170"/>
  </conditionalFormatting>
  <conditionalFormatting sqref="I538">
    <cfRule type="duplicateValues" dxfId="669" priority="169"/>
  </conditionalFormatting>
  <conditionalFormatting sqref="I540">
    <cfRule type="duplicateValues" dxfId="668" priority="168"/>
  </conditionalFormatting>
  <conditionalFormatting sqref="I718:I742 I309:I313 I261:I265 I16:I97 I99:I173 I175:I216 I267:I279 I281 I283 I286:I287 I315:I317 I319:I322 I324:I325 I331:I338 I340:I343 I347:I361 I363 I365:I381 I383:I477 I484 I492:I498 I514:I537 I218 I220 I222 I224 I226 I228:I256 I289:I307 I539 I541:I713 I744:I800">
    <cfRule type="duplicateValues" dxfId="667" priority="229"/>
  </conditionalFormatting>
  <conditionalFormatting sqref="J16:J800">
    <cfRule type="containsText" dxfId="666" priority="167" operator="containsText" text="Referenzname">
      <formula>NOT(ISERROR(SEARCH("Referenzname",J16)))</formula>
    </cfRule>
  </conditionalFormatting>
  <conditionalFormatting sqref="N344:N347">
    <cfRule type="duplicateValues" dxfId="665" priority="33"/>
  </conditionalFormatting>
  <conditionalFormatting sqref="N295">
    <cfRule type="duplicateValues" dxfId="664" priority="32"/>
  </conditionalFormatting>
  <conditionalFormatting sqref="N168">
    <cfRule type="duplicateValues" dxfId="663" priority="34"/>
  </conditionalFormatting>
  <conditionalFormatting sqref="N186">
    <cfRule type="duplicateValues" dxfId="662" priority="35"/>
  </conditionalFormatting>
  <conditionalFormatting sqref="N187">
    <cfRule type="duplicateValues" dxfId="661" priority="36"/>
  </conditionalFormatting>
  <conditionalFormatting sqref="N190:N191">
    <cfRule type="duplicateValues" dxfId="660" priority="37"/>
  </conditionalFormatting>
  <conditionalFormatting sqref="N193">
    <cfRule type="duplicateValues" dxfId="659" priority="38"/>
  </conditionalFormatting>
  <conditionalFormatting sqref="N194">
    <cfRule type="duplicateValues" dxfId="658" priority="39"/>
  </conditionalFormatting>
  <conditionalFormatting sqref="N198">
    <cfRule type="duplicateValues" dxfId="657" priority="40"/>
  </conditionalFormatting>
  <conditionalFormatting sqref="N200">
    <cfRule type="duplicateValues" dxfId="656" priority="41"/>
  </conditionalFormatting>
  <conditionalFormatting sqref="N201">
    <cfRule type="duplicateValues" dxfId="655" priority="42"/>
  </conditionalFormatting>
  <conditionalFormatting sqref="N229">
    <cfRule type="duplicateValues" dxfId="654" priority="43"/>
  </conditionalFormatting>
  <conditionalFormatting sqref="N230">
    <cfRule type="duplicateValues" dxfId="653" priority="44"/>
  </conditionalFormatting>
  <conditionalFormatting sqref="N237">
    <cfRule type="duplicateValues" dxfId="652" priority="45"/>
  </conditionalFormatting>
  <conditionalFormatting sqref="N238">
    <cfRule type="duplicateValues" dxfId="651" priority="46"/>
  </conditionalFormatting>
  <conditionalFormatting sqref="N250">
    <cfRule type="duplicateValues" dxfId="650" priority="47"/>
  </conditionalFormatting>
  <conditionalFormatting sqref="N251">
    <cfRule type="duplicateValues" dxfId="649" priority="48"/>
  </conditionalFormatting>
  <conditionalFormatting sqref="N233">
    <cfRule type="duplicateValues" dxfId="648" priority="49"/>
  </conditionalFormatting>
  <conditionalFormatting sqref="N234">
    <cfRule type="duplicateValues" dxfId="647" priority="50"/>
  </conditionalFormatting>
  <conditionalFormatting sqref="N465">
    <cfRule type="duplicateValues" dxfId="646" priority="51"/>
  </conditionalFormatting>
  <conditionalFormatting sqref="N467">
    <cfRule type="duplicateValues" dxfId="645" priority="52"/>
  </conditionalFormatting>
  <conditionalFormatting sqref="N290">
    <cfRule type="duplicateValues" dxfId="644" priority="53"/>
  </conditionalFormatting>
  <conditionalFormatting sqref="N291">
    <cfRule type="duplicateValues" dxfId="643" priority="54"/>
  </conditionalFormatting>
  <conditionalFormatting sqref="N292">
    <cfRule type="duplicateValues" dxfId="642" priority="55"/>
  </conditionalFormatting>
  <conditionalFormatting sqref="N296">
    <cfRule type="duplicateValues" dxfId="641" priority="56"/>
  </conditionalFormatting>
  <conditionalFormatting sqref="N297">
    <cfRule type="duplicateValues" dxfId="640" priority="57"/>
  </conditionalFormatting>
  <conditionalFormatting sqref="N299">
    <cfRule type="duplicateValues" dxfId="639" priority="58"/>
  </conditionalFormatting>
  <conditionalFormatting sqref="N300">
    <cfRule type="duplicateValues" dxfId="638" priority="59"/>
  </conditionalFormatting>
  <conditionalFormatting sqref="N301">
    <cfRule type="duplicateValues" dxfId="637" priority="60"/>
  </conditionalFormatting>
  <conditionalFormatting sqref="N302">
    <cfRule type="duplicateValues" dxfId="636" priority="61"/>
  </conditionalFormatting>
  <conditionalFormatting sqref="N304">
    <cfRule type="duplicateValues" dxfId="635" priority="62"/>
  </conditionalFormatting>
  <conditionalFormatting sqref="N305">
    <cfRule type="duplicateValues" dxfId="634" priority="63"/>
  </conditionalFormatting>
  <conditionalFormatting sqref="N306">
    <cfRule type="duplicateValues" dxfId="633" priority="64"/>
  </conditionalFormatting>
  <conditionalFormatting sqref="N776">
    <cfRule type="duplicateValues" dxfId="632" priority="65"/>
  </conditionalFormatting>
  <conditionalFormatting sqref="N780">
    <cfRule type="duplicateValues" dxfId="631" priority="66"/>
  </conditionalFormatting>
  <conditionalFormatting sqref="N781">
    <cfRule type="duplicateValues" dxfId="630" priority="67"/>
  </conditionalFormatting>
  <conditionalFormatting sqref="N782">
    <cfRule type="duplicateValues" dxfId="629" priority="68"/>
  </conditionalFormatting>
  <conditionalFormatting sqref="N155:N156 N134 N137 N165:N166 N16:N39 N44:N78 N41:N42 N80:N92 N96:N97 N94 N99:N132">
    <cfRule type="duplicateValues" dxfId="628" priority="69"/>
  </conditionalFormatting>
  <conditionalFormatting sqref="N133">
    <cfRule type="duplicateValues" dxfId="627" priority="70"/>
  </conditionalFormatting>
  <conditionalFormatting sqref="N135">
    <cfRule type="duplicateValues" dxfId="626" priority="71"/>
  </conditionalFormatting>
  <conditionalFormatting sqref="N136">
    <cfRule type="duplicateValues" dxfId="625" priority="72"/>
  </conditionalFormatting>
  <conditionalFormatting sqref="N138">
    <cfRule type="duplicateValues" dxfId="624" priority="73"/>
  </conditionalFormatting>
  <conditionalFormatting sqref="N139">
    <cfRule type="duplicateValues" dxfId="623" priority="74"/>
  </conditionalFormatting>
  <conditionalFormatting sqref="N140">
    <cfRule type="duplicateValues" dxfId="622" priority="75"/>
  </conditionalFormatting>
  <conditionalFormatting sqref="N141">
    <cfRule type="duplicateValues" dxfId="621" priority="76"/>
  </conditionalFormatting>
  <conditionalFormatting sqref="N142">
    <cfRule type="duplicateValues" dxfId="620" priority="77"/>
  </conditionalFormatting>
  <conditionalFormatting sqref="N143">
    <cfRule type="duplicateValues" dxfId="619" priority="78"/>
  </conditionalFormatting>
  <conditionalFormatting sqref="N144">
    <cfRule type="duplicateValues" dxfId="618" priority="79"/>
  </conditionalFormatting>
  <conditionalFormatting sqref="N145">
    <cfRule type="duplicateValues" dxfId="617" priority="80"/>
  </conditionalFormatting>
  <conditionalFormatting sqref="N146">
    <cfRule type="duplicateValues" dxfId="616" priority="81"/>
  </conditionalFormatting>
  <conditionalFormatting sqref="N147">
    <cfRule type="duplicateValues" dxfId="615" priority="82"/>
  </conditionalFormatting>
  <conditionalFormatting sqref="N149">
    <cfRule type="duplicateValues" dxfId="614" priority="83"/>
  </conditionalFormatting>
  <conditionalFormatting sqref="N150">
    <cfRule type="duplicateValues" dxfId="613" priority="84"/>
  </conditionalFormatting>
  <conditionalFormatting sqref="N151">
    <cfRule type="duplicateValues" dxfId="612" priority="85"/>
  </conditionalFormatting>
  <conditionalFormatting sqref="N152">
    <cfRule type="duplicateValues" dxfId="611" priority="86"/>
  </conditionalFormatting>
  <conditionalFormatting sqref="N153">
    <cfRule type="duplicateValues" dxfId="610" priority="87"/>
  </conditionalFormatting>
  <conditionalFormatting sqref="N154">
    <cfRule type="duplicateValues" dxfId="609" priority="88"/>
  </conditionalFormatting>
  <conditionalFormatting sqref="N148">
    <cfRule type="duplicateValues" dxfId="608" priority="89"/>
  </conditionalFormatting>
  <conditionalFormatting sqref="N157">
    <cfRule type="duplicateValues" dxfId="607" priority="90"/>
  </conditionalFormatting>
  <conditionalFormatting sqref="N158">
    <cfRule type="duplicateValues" dxfId="606" priority="91"/>
  </conditionalFormatting>
  <conditionalFormatting sqref="N159">
    <cfRule type="duplicateValues" dxfId="605" priority="92"/>
  </conditionalFormatting>
  <conditionalFormatting sqref="N160">
    <cfRule type="duplicateValues" dxfId="604" priority="93"/>
  </conditionalFormatting>
  <conditionalFormatting sqref="N161">
    <cfRule type="duplicateValues" dxfId="603" priority="94"/>
  </conditionalFormatting>
  <conditionalFormatting sqref="N162">
    <cfRule type="duplicateValues" dxfId="602" priority="95"/>
  </conditionalFormatting>
  <conditionalFormatting sqref="N163">
    <cfRule type="duplicateValues" dxfId="601" priority="96"/>
  </conditionalFormatting>
  <conditionalFormatting sqref="N164">
    <cfRule type="duplicateValues" dxfId="600" priority="97"/>
  </conditionalFormatting>
  <conditionalFormatting sqref="N43">
    <cfRule type="duplicateValues" dxfId="599" priority="98"/>
  </conditionalFormatting>
  <conditionalFormatting sqref="N40">
    <cfRule type="duplicateValues" dxfId="598" priority="99"/>
  </conditionalFormatting>
  <conditionalFormatting sqref="N79">
    <cfRule type="duplicateValues" dxfId="597" priority="100"/>
  </conditionalFormatting>
  <conditionalFormatting sqref="N95">
    <cfRule type="duplicateValues" dxfId="596" priority="101"/>
  </conditionalFormatting>
  <conditionalFormatting sqref="N93">
    <cfRule type="duplicateValues" dxfId="595" priority="102"/>
  </conditionalFormatting>
  <conditionalFormatting sqref="N783:N799">
    <cfRule type="duplicateValues" dxfId="594" priority="103"/>
  </conditionalFormatting>
  <conditionalFormatting sqref="N599:N617">
    <cfRule type="duplicateValues" dxfId="593" priority="104"/>
  </conditionalFormatting>
  <conditionalFormatting sqref="N98">
    <cfRule type="duplicateValues" dxfId="592" priority="105"/>
  </conditionalFormatting>
  <conditionalFormatting sqref="N174">
    <cfRule type="duplicateValues" dxfId="591" priority="106"/>
  </conditionalFormatting>
  <conditionalFormatting sqref="N257">
    <cfRule type="duplicateValues" dxfId="590" priority="107"/>
  </conditionalFormatting>
  <conditionalFormatting sqref="N258">
    <cfRule type="duplicateValues" dxfId="589" priority="108"/>
  </conditionalFormatting>
  <conditionalFormatting sqref="N259">
    <cfRule type="duplicateValues" dxfId="588" priority="109"/>
  </conditionalFormatting>
  <conditionalFormatting sqref="N260">
    <cfRule type="duplicateValues" dxfId="587" priority="110"/>
  </conditionalFormatting>
  <conditionalFormatting sqref="N266">
    <cfRule type="duplicateValues" dxfId="586" priority="111"/>
  </conditionalFormatting>
  <conditionalFormatting sqref="N280">
    <cfRule type="duplicateValues" dxfId="585" priority="112"/>
  </conditionalFormatting>
  <conditionalFormatting sqref="N282">
    <cfRule type="duplicateValues" dxfId="584" priority="113"/>
  </conditionalFormatting>
  <conditionalFormatting sqref="N284">
    <cfRule type="duplicateValues" dxfId="583" priority="114"/>
  </conditionalFormatting>
  <conditionalFormatting sqref="N285">
    <cfRule type="duplicateValues" dxfId="582" priority="115"/>
  </conditionalFormatting>
  <conditionalFormatting sqref="N308">
    <cfRule type="duplicateValues" dxfId="581" priority="116"/>
  </conditionalFormatting>
  <conditionalFormatting sqref="N314">
    <cfRule type="duplicateValues" dxfId="580" priority="117"/>
  </conditionalFormatting>
  <conditionalFormatting sqref="N318">
    <cfRule type="duplicateValues" dxfId="579" priority="118"/>
  </conditionalFormatting>
  <conditionalFormatting sqref="N323">
    <cfRule type="duplicateValues" dxfId="578" priority="119"/>
  </conditionalFormatting>
  <conditionalFormatting sqref="N326">
    <cfRule type="duplicateValues" dxfId="577" priority="120"/>
  </conditionalFormatting>
  <conditionalFormatting sqref="N327">
    <cfRule type="duplicateValues" dxfId="576" priority="121"/>
  </conditionalFormatting>
  <conditionalFormatting sqref="N328">
    <cfRule type="duplicateValues" dxfId="575" priority="122"/>
  </conditionalFormatting>
  <conditionalFormatting sqref="N329">
    <cfRule type="duplicateValues" dxfId="574" priority="123"/>
  </conditionalFormatting>
  <conditionalFormatting sqref="N330">
    <cfRule type="duplicateValues" dxfId="573" priority="124"/>
  </conditionalFormatting>
  <conditionalFormatting sqref="N339">
    <cfRule type="duplicateValues" dxfId="572" priority="125"/>
  </conditionalFormatting>
  <conditionalFormatting sqref="N344">
    <cfRule type="duplicateValues" dxfId="571" priority="126"/>
  </conditionalFormatting>
  <conditionalFormatting sqref="N345">
    <cfRule type="duplicateValues" dxfId="570" priority="127"/>
  </conditionalFormatting>
  <conditionalFormatting sqref="N346">
    <cfRule type="duplicateValues" dxfId="569" priority="128"/>
  </conditionalFormatting>
  <conditionalFormatting sqref="N362">
    <cfRule type="duplicateValues" dxfId="568" priority="129"/>
  </conditionalFormatting>
  <conditionalFormatting sqref="N364">
    <cfRule type="duplicateValues" dxfId="567" priority="130"/>
  </conditionalFormatting>
  <conditionalFormatting sqref="N382">
    <cfRule type="duplicateValues" dxfId="566" priority="131"/>
  </conditionalFormatting>
  <conditionalFormatting sqref="N478">
    <cfRule type="duplicateValues" dxfId="565" priority="132"/>
  </conditionalFormatting>
  <conditionalFormatting sqref="N479">
    <cfRule type="duplicateValues" dxfId="564" priority="133"/>
  </conditionalFormatting>
  <conditionalFormatting sqref="N480">
    <cfRule type="duplicateValues" dxfId="563" priority="134"/>
  </conditionalFormatting>
  <conditionalFormatting sqref="N481">
    <cfRule type="duplicateValues" dxfId="562" priority="135"/>
  </conditionalFormatting>
  <conditionalFormatting sqref="N482">
    <cfRule type="duplicateValues" dxfId="561" priority="136"/>
  </conditionalFormatting>
  <conditionalFormatting sqref="N483">
    <cfRule type="duplicateValues" dxfId="560" priority="137"/>
  </conditionalFormatting>
  <conditionalFormatting sqref="N485">
    <cfRule type="duplicateValues" dxfId="559" priority="138"/>
  </conditionalFormatting>
  <conditionalFormatting sqref="N486">
    <cfRule type="duplicateValues" dxfId="558" priority="139"/>
  </conditionalFormatting>
  <conditionalFormatting sqref="N487">
    <cfRule type="duplicateValues" dxfId="557" priority="140"/>
  </conditionalFormatting>
  <conditionalFormatting sqref="N488 N490">
    <cfRule type="duplicateValues" dxfId="556" priority="141"/>
  </conditionalFormatting>
  <conditionalFormatting sqref="N489">
    <cfRule type="duplicateValues" dxfId="555" priority="142"/>
  </conditionalFormatting>
  <conditionalFormatting sqref="N491">
    <cfRule type="duplicateValues" dxfId="554" priority="143"/>
  </conditionalFormatting>
  <conditionalFormatting sqref="N499:N500">
    <cfRule type="duplicateValues" dxfId="553" priority="144"/>
  </conditionalFormatting>
  <conditionalFormatting sqref="N501">
    <cfRule type="duplicateValues" dxfId="552" priority="145"/>
  </conditionalFormatting>
  <conditionalFormatting sqref="N502:N503">
    <cfRule type="duplicateValues" dxfId="551" priority="146"/>
  </conditionalFormatting>
  <conditionalFormatting sqref="N504">
    <cfRule type="duplicateValues" dxfId="550" priority="147"/>
  </conditionalFormatting>
  <conditionalFormatting sqref="N505:N506">
    <cfRule type="duplicateValues" dxfId="549" priority="148"/>
  </conditionalFormatting>
  <conditionalFormatting sqref="N507">
    <cfRule type="duplicateValues" dxfId="548" priority="149"/>
  </conditionalFormatting>
  <conditionalFormatting sqref="N508:N509">
    <cfRule type="duplicateValues" dxfId="547" priority="150"/>
  </conditionalFormatting>
  <conditionalFormatting sqref="N510">
    <cfRule type="duplicateValues" dxfId="546" priority="151"/>
  </conditionalFormatting>
  <conditionalFormatting sqref="N511:N512">
    <cfRule type="duplicateValues" dxfId="545" priority="152"/>
  </conditionalFormatting>
  <conditionalFormatting sqref="N513">
    <cfRule type="duplicateValues" dxfId="544" priority="153"/>
  </conditionalFormatting>
  <conditionalFormatting sqref="N714 N716:N717">
    <cfRule type="duplicateValues" dxfId="543" priority="154"/>
  </conditionalFormatting>
  <conditionalFormatting sqref="N715">
    <cfRule type="duplicateValues" dxfId="542" priority="155"/>
  </conditionalFormatting>
  <conditionalFormatting sqref="N743">
    <cfRule type="duplicateValues" dxfId="541" priority="156"/>
  </conditionalFormatting>
  <conditionalFormatting sqref="N217">
    <cfRule type="duplicateValues" dxfId="540" priority="157"/>
  </conditionalFormatting>
  <conditionalFormatting sqref="N219">
    <cfRule type="duplicateValues" dxfId="539" priority="158"/>
  </conditionalFormatting>
  <conditionalFormatting sqref="N221">
    <cfRule type="duplicateValues" dxfId="538" priority="159"/>
  </conditionalFormatting>
  <conditionalFormatting sqref="N223">
    <cfRule type="duplicateValues" dxfId="537" priority="160"/>
  </conditionalFormatting>
  <conditionalFormatting sqref="N225">
    <cfRule type="duplicateValues" dxfId="536" priority="161"/>
  </conditionalFormatting>
  <conditionalFormatting sqref="N227">
    <cfRule type="duplicateValues" dxfId="535" priority="162"/>
  </conditionalFormatting>
  <conditionalFormatting sqref="N288">
    <cfRule type="duplicateValues" dxfId="534" priority="163"/>
  </conditionalFormatting>
  <conditionalFormatting sqref="N538">
    <cfRule type="duplicateValues" dxfId="533" priority="164"/>
  </conditionalFormatting>
  <conditionalFormatting sqref="N540">
    <cfRule type="duplicateValues" dxfId="532" priority="165"/>
  </conditionalFormatting>
  <conditionalFormatting sqref="N777:N779 N466 N239:N249 N231:N232 N195:N197 N167 N169:N173 N188:N189 N192 N199 N202:N216 N252:N256 N235:N236 N468:N477 N293:N294 N298 N303 N618:N713 N307 N175:N185 N261:N265 N267:N279 N281 N283 N286:N287 N309:N313 N315:N317 N319:N322 N324:N325 N331:N338 N340:N343 N347:N361 N363 N365:N381 N383:N464 N484 N492:N498 N514:N537 N718:N742 N744:N775 N218 N220 N222 N224 N226 N228 N289 N539 N541:N598">
    <cfRule type="duplicateValues" dxfId="531" priority="166"/>
  </conditionalFormatting>
  <conditionalFormatting sqref="J801">
    <cfRule type="containsText" dxfId="530" priority="31" operator="containsText" text="Referenzname">
      <formula>NOT(ISERROR(SEARCH("Referenzname",J801)))</formula>
    </cfRule>
  </conditionalFormatting>
  <conditionalFormatting sqref="H802">
    <cfRule type="duplicateValues" dxfId="529" priority="27"/>
    <cfRule type="duplicateValues" dxfId="528" priority="28"/>
  </conditionalFormatting>
  <conditionalFormatting sqref="H803">
    <cfRule type="duplicateValues" dxfId="527" priority="25"/>
    <cfRule type="duplicateValues" dxfId="526" priority="26"/>
  </conditionalFormatting>
  <conditionalFormatting sqref="H804">
    <cfRule type="duplicateValues" dxfId="525" priority="23"/>
    <cfRule type="duplicateValues" dxfId="524" priority="24"/>
  </conditionalFormatting>
  <conditionalFormatting sqref="H805">
    <cfRule type="duplicateValues" dxfId="523" priority="21"/>
    <cfRule type="duplicateValues" dxfId="522" priority="22"/>
  </conditionalFormatting>
  <conditionalFormatting sqref="H809">
    <cfRule type="duplicateValues" dxfId="521" priority="19"/>
    <cfRule type="duplicateValues" dxfId="520" priority="20"/>
  </conditionalFormatting>
  <conditionalFormatting sqref="H810 H806:H808">
    <cfRule type="duplicateValues" dxfId="519" priority="29"/>
    <cfRule type="duplicateValues" dxfId="518" priority="30"/>
  </conditionalFormatting>
  <conditionalFormatting sqref="N802">
    <cfRule type="duplicateValues" dxfId="517" priority="18"/>
  </conditionalFormatting>
  <conditionalFormatting sqref="N803">
    <cfRule type="duplicateValues" dxfId="516" priority="17"/>
  </conditionalFormatting>
  <conditionalFormatting sqref="N804">
    <cfRule type="duplicateValues" dxfId="515" priority="16"/>
  </conditionalFormatting>
  <conditionalFormatting sqref="N805">
    <cfRule type="duplicateValues" dxfId="514" priority="15"/>
  </conditionalFormatting>
  <conditionalFormatting sqref="N806">
    <cfRule type="duplicateValues" dxfId="513" priority="14"/>
  </conditionalFormatting>
  <conditionalFormatting sqref="N807">
    <cfRule type="duplicateValues" dxfId="512" priority="13"/>
  </conditionalFormatting>
  <conditionalFormatting sqref="N808">
    <cfRule type="duplicateValues" dxfId="511" priority="12"/>
  </conditionalFormatting>
  <conditionalFormatting sqref="N810">
    <cfRule type="duplicateValues" dxfId="510" priority="11"/>
  </conditionalFormatting>
  <conditionalFormatting sqref="N809">
    <cfRule type="duplicateValues" dxfId="509" priority="10"/>
  </conditionalFormatting>
  <conditionalFormatting sqref="Q802">
    <cfRule type="duplicateValues" dxfId="508" priority="9"/>
  </conditionalFormatting>
  <conditionalFormatting sqref="Q803">
    <cfRule type="duplicateValues" dxfId="507" priority="8"/>
  </conditionalFormatting>
  <conditionalFormatting sqref="Q804">
    <cfRule type="duplicateValues" dxfId="506" priority="7"/>
  </conditionalFormatting>
  <conditionalFormatting sqref="Q805">
    <cfRule type="duplicateValues" dxfId="505" priority="6"/>
  </conditionalFormatting>
  <conditionalFormatting sqref="Q806">
    <cfRule type="duplicateValues" dxfId="504" priority="5"/>
  </conditionalFormatting>
  <conditionalFormatting sqref="Q807">
    <cfRule type="duplicateValues" dxfId="503" priority="4"/>
  </conditionalFormatting>
  <conditionalFormatting sqref="Q808">
    <cfRule type="duplicateValues" dxfId="502" priority="3"/>
  </conditionalFormatting>
  <conditionalFormatting sqref="Q810">
    <cfRule type="duplicateValues" dxfId="501" priority="2"/>
  </conditionalFormatting>
  <conditionalFormatting sqref="Q809">
    <cfRule type="duplicateValues" dxfId="500" priority="1"/>
  </conditionalFormatting>
  <dataValidations count="10">
    <dataValidation type="list" allowBlank="1" showErrorMessage="1" sqref="AB15:AF15">
      <formula1>"Spec out,Spec changed,Test Case Error,Environment updated,"</formula1>
    </dataValidation>
    <dataValidation type="whole" allowBlank="1" showErrorMessage="1" sqref="AA15 G15:G123 AD16:AD22 E16:E61">
      <formula1>-2147483648</formula1>
      <formula2>2147483647</formula2>
    </dataValidation>
    <dataValidation type="list" showErrorMessage="1" sqref="X61:X123 Y15:Z15 X15:X59">
      <formula1>"TestCase,Folder,Information"</formula1>
    </dataValidation>
    <dataValidation type="list" allowBlank="1" showErrorMessage="1" sqref="W15:W810">
      <formula1>"New,Design,Review (Validation),Review (Dev),Confirmed,Approved,Deprecated,"</formula1>
    </dataValidation>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S123">
      <formula1>"P1,P2,P3,P4"</formula1>
    </dataValidation>
    <dataValidation type="list" allowBlank="1" showInputMessage="1" showErrorMessage="1" sqref="AL108:AL123">
      <formula1>"Replied, Not Replied, In discussion"</formula1>
    </dataValidation>
    <dataValidation type="list" allowBlank="1" showInputMessage="1" showErrorMessage="1" sqref="AX16:AX24">
      <formula1>"Updated, Not updated, No change RS"</formula1>
    </dataValidation>
    <dataValidation type="list" allowBlank="1" showInputMessage="1" showErrorMessage="1" sqref="AC16:AC810">
      <formula1>"Reuse_Org, Reuse_Modify, New_TC"</formula1>
    </dataValidation>
  </dataValidations>
  <hyperlinks>
    <hyperlink ref="A1" location="TC_Summary!A1" display="Home"/>
    <hyperlink ref="N476" r:id="rId1" display="http://vscb.lge.com:8080/cb/issue/15249102"/>
    <hyperlink ref="N477" r:id="rId2" display="http://vscb.lge.com:8080/cb/issue/15249103"/>
    <hyperlink ref="N484" r:id="rId3" display="http://vscb.lge.com:8080/cb/issue/15249106"/>
    <hyperlink ref="N514" r:id="rId4" display="http://vscb.lge.com:8080/cb/issue/15249117"/>
    <hyperlink ref="N562" r:id="rId5" display="http://vscb.lge.com:8080/cb/issue/15249118"/>
    <hyperlink ref="N565" r:id="rId6" display="http://vscb.lge.com:8080/cb/issue/15249119"/>
    <hyperlink ref="N568" r:id="rId7" display="http://vscb.lge.com:8080/cb/issue/15249120"/>
    <hyperlink ref="N569" r:id="rId8" display="http://vscb.lge.com:8080/cb/issue/15249121"/>
    <hyperlink ref="N570" r:id="rId9" display="http://vscb.lge.com:8080/cb/issue/15249122"/>
    <hyperlink ref="N571" r:id="rId10" display="http://vscb.lge.com:8080/cb/issue/15249123"/>
    <hyperlink ref="N572" r:id="rId11" display="http://vscb.lge.com:8080/cb/issue/15249124"/>
    <hyperlink ref="N573" r:id="rId12" display="http://vscb.lge.com:8080/cb/issue/15249125"/>
    <hyperlink ref="N574" r:id="rId13" display="http://vscb.lge.com:8080/cb/issue/15249126"/>
    <hyperlink ref="N575" r:id="rId14" display="http://vscb.lge.com:8080/cb/issue/15249127"/>
    <hyperlink ref="N576" r:id="rId15" display="http://vscb.lge.com:8080/cb/issue/15249128"/>
    <hyperlink ref="N563" r:id="rId16" display="http://vscb.lge.com:8080/cb/issue/15249118"/>
    <hyperlink ref="N564" r:id="rId17" display="http://vscb.lge.com:8080/cb/issue/15249118"/>
    <hyperlink ref="N566" r:id="rId18" display="http://vscb.lge.com:8080/cb/issue/15249119"/>
    <hyperlink ref="N567" r:id="rId19" display="http://vscb.lge.com:8080/cb/issue/15249119"/>
    <hyperlink ref="N577" r:id="rId20" display="http://vscb.lge.com:8080/cb/issue/15249128"/>
    <hyperlink ref="N578" r:id="rId21" display="http://vscb.lge.com:8080/cb/issue/15249128"/>
    <hyperlink ref="N579" r:id="rId22" display="http://vscb.lge.com:8080/cb/issue/15249129"/>
    <hyperlink ref="N582" r:id="rId23" display="http://vscb.lge.com:8080/cb/issue/15249130"/>
    <hyperlink ref="N585" r:id="rId24" display="http://vscb.lge.com:8080/cb/issue/15249131"/>
    <hyperlink ref="N586" r:id="rId25" display="http://vscb.lge.com:8080/cb/issue/15249132"/>
    <hyperlink ref="N588" r:id="rId26" display="http://vscb.lge.com:8080/cb/issue/15249133"/>
    <hyperlink ref="N589" r:id="rId27" display="http://vscb.lge.com:8080/cb/issue/15249134"/>
    <hyperlink ref="N592" r:id="rId28" display="http://vscb.lge.com:8080/cb/issue/15249135"/>
    <hyperlink ref="N593" r:id="rId29" display="http://vscb.lge.com:8080/cb/issue/15249136"/>
    <hyperlink ref="N594" r:id="rId30" display="http://vscb.lge.com:8080/cb/issue/15249137"/>
    <hyperlink ref="N595" r:id="rId31" display="http://vscb.lge.com:8080/cb/issue/15249138"/>
    <hyperlink ref="N596" r:id="rId32" display="http://vscb.lge.com:8080/cb/issue/15249139"/>
    <hyperlink ref="N580" r:id="rId33" display="http://vscb.lge.com:8080/cb/issue/15249129"/>
    <hyperlink ref="N581" r:id="rId34" display="http://vscb.lge.com:8080/cb/issue/15249129"/>
    <hyperlink ref="N583" r:id="rId35" display="http://vscb.lge.com:8080/cb/issue/15249130"/>
    <hyperlink ref="N584" r:id="rId36" display="http://vscb.lge.com:8080/cb/issue/15249130"/>
    <hyperlink ref="N587" r:id="rId37" display="http://vscb.lge.com:8080/cb/issue/15249132"/>
    <hyperlink ref="N590" r:id="rId38" display="http://vscb.lge.com:8080/cb/issue/15249134"/>
    <hyperlink ref="N591" r:id="rId39" display="http://vscb.lge.com:8080/cb/issue/15249134"/>
    <hyperlink ref="N647" r:id="rId40" display="http://vscb.lge.com:8080/cb/issue/15249140"/>
    <hyperlink ref="N648" r:id="rId41" display="http://vscb.lge.com:8080/cb/issue/15249141"/>
    <hyperlink ref="N649" r:id="rId42" display="http://vscb.lge.com:8080/cb/issue/15249142"/>
    <hyperlink ref="N650" r:id="rId43" display="http://vscb.lge.com:8080/cb/issue/15249143"/>
    <hyperlink ref="N652" r:id="rId44" display="http://vscb.lge.com:8080/cb/issue/15249144"/>
    <hyperlink ref="N653" r:id="rId45" display="http://vscb.lge.com:8080/cb/issue/15249145"/>
    <hyperlink ref="N654" r:id="rId46" display="http://vscb.lge.com:8080/cb/issue/15249146"/>
    <hyperlink ref="N655" r:id="rId47" display="http://vscb.lge.com:8080/cb/issue/15249147"/>
    <hyperlink ref="N651" r:id="rId48" display="http://vscb.lge.com:8080/cb/issue/15249143"/>
    <hyperlink ref="N656" r:id="rId49" display="http://vscb.lge.com:8080/cb/issue/15249148"/>
    <hyperlink ref="N658" r:id="rId50" display="http://vscb.lge.com:8080/cb/issue/15249149"/>
    <hyperlink ref="N659" r:id="rId51" display="http://vscb.lge.com:8080/cb/issue/15249160"/>
    <hyperlink ref="N661" r:id="rId52" display="http://vscb.lge.com:8080/cb/issue/15249161"/>
    <hyperlink ref="N662" r:id="rId53" display="http://vscb.lge.com:8080/cb/issue/15249162"/>
    <hyperlink ref="N663" r:id="rId54" display="http://vscb.lge.com:8080/cb/issue/15249163"/>
    <hyperlink ref="N664" r:id="rId55" display="http://vscb.lge.com:8080/cb/issue/15249164"/>
    <hyperlink ref="N665" r:id="rId56" display="http://vscb.lge.com:8080/cb/issue/15249165"/>
    <hyperlink ref="N666" r:id="rId57" display="http://vscb.lge.com:8080/cb/issue/15249166"/>
    <hyperlink ref="N657" r:id="rId58" display="http://vscb.lge.com:8080/cb/issue/15249148"/>
    <hyperlink ref="N660" r:id="rId59" display="http://vscb.lge.com:8080/cb/issue/15249160"/>
    <hyperlink ref="N667" r:id="rId60" display="http://vscb.lge.com:8080/cb/issue/15249168"/>
    <hyperlink ref="N668" r:id="rId61" display="http://vscb.lge.com:8080/cb/issue/15249169"/>
    <hyperlink ref="N669" r:id="rId62" display="http://vscb.lge.com:8080/cb/issue/15249171"/>
    <hyperlink ref="N670" r:id="rId63" display="http://vscb.lge.com:8080/cb/issue/15249172"/>
    <hyperlink ref="N671" r:id="rId64" display="http://vscb.lge.com:8080/cb/issue/15249173"/>
    <hyperlink ref="N708" r:id="rId65" display="http://vscb.lge.com:8080/cb/issue/15249174"/>
    <hyperlink ref="N710" r:id="rId66" display="http://vscb.lge.com:8080/cb/issue/15249175"/>
    <hyperlink ref="N711" r:id="rId67" display="http://vscb.lge.com:8080/cb/issue/15249176"/>
    <hyperlink ref="N709" r:id="rId68" display="http://vscb.lge.com:8080/cb/issue/15249174"/>
    <hyperlink ref="N712" r:id="rId69" display="http://vscb.lge.com:8080/cb/issue/15249176"/>
    <hyperlink ref="N713" r:id="rId70" display="http://vscb.lge.com:8080/cb/issue/15249176"/>
    <hyperlink ref="N718" r:id="rId71" display="http://vscb.lge.com:8080/cb/issue/15249178"/>
    <hyperlink ref="N719" r:id="rId72" display="http://vscb.lge.com:8080/cb/issue/15249180"/>
    <hyperlink ref="N720" r:id="rId73" display="http://vscb.lge.com:8080/cb/issue/15249182"/>
    <hyperlink ref="N721" r:id="rId74" display="http://vscb.lge.com:8080/cb/issue/15249183"/>
    <hyperlink ref="N722" r:id="rId75" display="http://vscb.lge.com:8080/cb/issue/15249184"/>
    <hyperlink ref="N723" r:id="rId76" display="http://vscb.lge.com:8080/cb/issue/15249185"/>
    <hyperlink ref="N724" r:id="rId77" display="http://vscb.lge.com:8080/cb/issue/15249282"/>
    <hyperlink ref="N725" r:id="rId78" display="http://vscb.lge.com:8080/cb/issue/15249283"/>
    <hyperlink ref="N726" r:id="rId79" display="http://vscb.lge.com:8080/cb/issue/15249284"/>
    <hyperlink ref="N727" r:id="rId80" display="http://vscb.lge.com:8080/cb/issue/15249193"/>
    <hyperlink ref="N728" r:id="rId81" display="http://vscb.lge.com:8080/cb/issue/15249194"/>
    <hyperlink ref="N729" r:id="rId82" display="http://vscb.lge.com:8080/cb/issue/15249196"/>
    <hyperlink ref="N730" r:id="rId83" display="http://vscb.lge.com:8080/cb/issue/15249197"/>
    <hyperlink ref="N731" r:id="rId84" display="http://vscb.lge.com:8080/cb/issue/15249198"/>
    <hyperlink ref="N732" r:id="rId85" display="http://vscb.lge.com:8080/cb/issue/15249199"/>
    <hyperlink ref="N733" r:id="rId86" display="http://vscb.lge.com:8080/cb/issue/15249200"/>
    <hyperlink ref="N734" r:id="rId87" display="http://vscb.lge.com:8080/cb/issue/15249201"/>
    <hyperlink ref="N735" r:id="rId88" display="http://vscb.lge.com:8080/cb/issue/15249202"/>
    <hyperlink ref="N736" r:id="rId89" display="http://vscb.lge.com:8080/cb/issue/15249203"/>
    <hyperlink ref="N737" r:id="rId90" display="http://vscb.lge.com:8080/cb/issue/15249204"/>
    <hyperlink ref="N738" r:id="rId91" display="http://vscb.lge.com:8080/cb/issue/15249205"/>
    <hyperlink ref="N739" r:id="rId92" display="http://vscb.lge.com:8080/cb/issue/15249206"/>
    <hyperlink ref="N740" r:id="rId93" display="http://vscb.lge.com:8080/cb/issue/15249207"/>
    <hyperlink ref="N741" r:id="rId94" display="http://vscb.lge.com:8080/cb/issue/15249208"/>
    <hyperlink ref="N742" r:id="rId95" display="http://vscb.lge.com:8080/cb/issue/15249209"/>
    <hyperlink ref="N743" r:id="rId96" display="http://vscb.lge.com:8080/cb/issue/15249210"/>
    <hyperlink ref="N744" r:id="rId97" display="http://vscb.lge.com:8080/cb/issue/15249211"/>
    <hyperlink ref="N745" r:id="rId98" display="http://vscb.lge.com:8080/cb/issue/15249212"/>
    <hyperlink ref="N746" r:id="rId99" display="http://vscb.lge.com:8080/cb/issue/15249213"/>
    <hyperlink ref="N747" r:id="rId100" display="http://vscb.lge.com:8080/cb/issue/15249214"/>
    <hyperlink ref="N748" r:id="rId101" display="http://vscb.lge.com:8080/cb/issue/15249215"/>
    <hyperlink ref="N749" r:id="rId102" display="http://vscb.lge.com:8080/cb/issue/15249216"/>
    <hyperlink ref="N750" r:id="rId103" display="http://vscb.lge.com:8080/cb/issue/15249217"/>
    <hyperlink ref="N751" r:id="rId104" display="http://vscb.lge.com:8080/cb/issue/15249218"/>
    <hyperlink ref="N752" r:id="rId105" display="http://vscb.lge.com:8080/cb/issue/15249219"/>
    <hyperlink ref="N753" r:id="rId106" display="http://vscb.lge.com:8080/cb/issue/15249220"/>
    <hyperlink ref="N754" r:id="rId107" display="http://vscb.lge.com:8080/cb/issue/15249221"/>
    <hyperlink ref="N755" r:id="rId108" display="http://vscb.lge.com:8080/cb/issue/15249222"/>
    <hyperlink ref="N756" r:id="rId109" display="http://vscb.lge.com:8080/cb/issue/15249223"/>
    <hyperlink ref="N757" r:id="rId110" display="http://vscb.lge.com:8080/cb/issue/15249224"/>
    <hyperlink ref="N758" r:id="rId111" display="http://vscb.lge.com:8080/cb/issue/15249225"/>
    <hyperlink ref="N759" r:id="rId112" display="http://vscb.lge.com:8080/cb/issue/15249226"/>
    <hyperlink ref="N760" r:id="rId113" display="http://vscb.lge.com:8080/cb/issue/15249227"/>
    <hyperlink ref="N761" r:id="rId114" display="http://vscb.lge.com:8080/cb/issue/15249228"/>
    <hyperlink ref="N762" r:id="rId115" display="http://vscb.lge.com:8080/cb/issue/15249229"/>
    <hyperlink ref="N763" r:id="rId116" display="http://vscb.lge.com:8080/cb/issue/15249232"/>
    <hyperlink ref="N765" r:id="rId117" display="http://vscb.lge.com:8080/cb/issue/15249233"/>
    <hyperlink ref="N767" r:id="rId118" display="http://vscb.lge.com:8080/cb/issue/15249234"/>
    <hyperlink ref="N768" r:id="rId119" display="http://vscb.lge.com:8080/cb/issue/15249235"/>
    <hyperlink ref="N764" r:id="rId120" display="http://vscb.lge.com:8080/cb/issue/15249232"/>
    <hyperlink ref="N766" r:id="rId121" display="http://vscb.lge.com:8080/cb/issue/15249233"/>
    <hyperlink ref="N516" r:id="rId122" display="http://vscb.lge.com:8080/cb/issue/15249117"/>
    <hyperlink ref="N515" r:id="rId123" display="http://vscb.lge.com:8080/cb/issue/15249117"/>
    <hyperlink ref="N769" r:id="rId124" display="http://vscb.lge.com:8080/cb/issue/15249236"/>
    <hyperlink ref="N770" r:id="rId125" display="http://vscb.lge.com:8080/cb/issue/15249237"/>
    <hyperlink ref="N771" r:id="rId126" display="http://vscb.lge.com:8080/cb/issue/15249238"/>
    <hyperlink ref="N772" r:id="rId127" display="http://vscb.lge.com:8080/cb/issue/15249239"/>
    <hyperlink ref="N773" r:id="rId128" display="http://vscb.lge.com:8080/cb/issue/15249240"/>
    <hyperlink ref="N774" r:id="rId129" display="http://vscb.lge.com:8080/cb/issue/15249241"/>
    <hyperlink ref="N474" r:id="rId130" display="http://vscb.lge.com:8080/cb/issue/15249101"/>
    <hyperlink ref="N475" r:id="rId131" display="http://vscb.lge.com:8080/cb/issue/15249101"/>
    <hyperlink ref="N498" r:id="rId132" display="http://vscb.lge.com:8080/cb/issue/15249111"/>
    <hyperlink ref="N492" r:id="rId133" display="http://vscb.lge.com:8080/cb/issue/15249110"/>
    <hyperlink ref="N493" r:id="rId134" display="http://vscb.lge.com:8080/cb/issue/15249110"/>
    <hyperlink ref="N494" r:id="rId135" display="http://vscb.lge.com:8080/cb/issue/15249110"/>
    <hyperlink ref="N495" r:id="rId136" display="http://vscb.lge.com:8080/cb/issue/15249110"/>
    <hyperlink ref="N496" r:id="rId137" display="http://vscb.lge.com:8080/cb/issue/15249110"/>
    <hyperlink ref="N497" r:id="rId138" display="http://vscb.lge.com:8080/cb/issue/15249110"/>
    <hyperlink ref="N16" r:id="rId139" display="http://vscb.lge.com:8080/cb/issue/15248761"/>
    <hyperlink ref="N478" r:id="rId140" display="http://vscb.lge.com:8080/cb/issue/15249104"/>
    <hyperlink ref="N479" r:id="rId141" display="http://vscb.lge.com:8080/cb/issue/15249104"/>
    <hyperlink ref="N480" r:id="rId142" display="http://vscb.lge.com:8080/cb/issue/15249104"/>
    <hyperlink ref="N481" r:id="rId143" display="http://vscb.lge.com:8080/cb/issue/15249104"/>
    <hyperlink ref="N482" r:id="rId144" display="http://vscb.lge.com:8080/cb/issue/15249105"/>
    <hyperlink ref="N483" r:id="rId145" display="http://vscb.lge.com:8080/cb/issue/15249105"/>
    <hyperlink ref="N485" r:id="rId146" display="http://vscb.lge.com:8080/cb/issue/15249107"/>
    <hyperlink ref="N486" r:id="rId147" display="http://vscb.lge.com:8080/cb/issue/15249107"/>
    <hyperlink ref="N487" r:id="rId148" display="http://vscb.lge.com:8080/cb/issue/15249107"/>
    <hyperlink ref="N488" r:id="rId149" display="http://vscb.lge.com:8080/cb/issue/15249108"/>
    <hyperlink ref="N490" r:id="rId150" display="http://vscb.lge.com:8080/cb/issue/15249108"/>
    <hyperlink ref="N489" r:id="rId151" display="http://vscb.lge.com:8080/cb/issue/15249108"/>
    <hyperlink ref="N491" r:id="rId152" display="http://vscb.lge.com:8080/cb/issue/15249108"/>
    <hyperlink ref="N499" r:id="rId153" display="http://vscb.lge.com:8080/cb/issue/15249112"/>
    <hyperlink ref="N500" r:id="rId154" display="http://vscb.lge.com:8080/cb/issue/15249112"/>
    <hyperlink ref="N501" r:id="rId155" display="http://vscb.lge.com:8080/cb/issue/15249112"/>
    <hyperlink ref="N502" r:id="rId156" display="http://vscb.lge.com:8080/cb/issue/15249113"/>
    <hyperlink ref="N503" r:id="rId157" display="http://vscb.lge.com:8080/cb/issue/15249113"/>
    <hyperlink ref="N504" r:id="rId158" display="http://vscb.lge.com:8080/cb/issue/15249113"/>
    <hyperlink ref="N505" r:id="rId159" display="http://vscb.lge.com:8080/cb/issue/15249114"/>
    <hyperlink ref="N506" r:id="rId160" display="http://vscb.lge.com:8080/cb/issue/15249114"/>
    <hyperlink ref="N507" r:id="rId161" display="http://vscb.lge.com:8080/cb/issue/15249114"/>
    <hyperlink ref="N508" r:id="rId162" display="http://vscb.lge.com:8080/cb/issue/15249115"/>
    <hyperlink ref="N509" r:id="rId163" display="http://vscb.lge.com:8080/cb/issue/15249115"/>
    <hyperlink ref="N510" r:id="rId164" display="http://vscb.lge.com:8080/cb/issue/15249115"/>
    <hyperlink ref="N511" r:id="rId165" display="http://vscb.lge.com:8080/cb/issue/15249116"/>
    <hyperlink ref="N512" r:id="rId166" display="http://vscb.lge.com:8080/cb/issue/15249116"/>
    <hyperlink ref="N513" r:id="rId167" display="http://vscb.lge.com:8080/cb/issue/15249116"/>
    <hyperlink ref="N714" r:id="rId168" display="http://vscb.lge.com:8080/cb/issue/15249177"/>
    <hyperlink ref="N716" r:id="rId169" display="http://vscb.lge.com:8080/cb/issue/15249177"/>
    <hyperlink ref="N717" r:id="rId170" display="http://vscb.lge.com:8080/cb/issue/15249177"/>
    <hyperlink ref="N715" r:id="rId171" display="http://vscb.lge.com:8080/cb/issue/15249177"/>
    <hyperlink ref="E12" r:id="rId172"/>
    <hyperlink ref="E13" r:id="rId173"/>
  </hyperlinks>
  <pageMargins left="0.7" right="0.7" top="0.75" bottom="0.75" header="0.3" footer="0.3"/>
  <pageSetup paperSize="9" orientation="portrait" r:id="rId174"/>
  <extLst>
    <ext xmlns:x14="http://schemas.microsoft.com/office/spreadsheetml/2009/9/main" uri="{CCE6A557-97BC-4b89-ADB6-D9C93CAAB3DF}">
      <x14:dataValidations xmlns:xm="http://schemas.microsoft.com/office/excel/2006/main" count="4">
        <x14:dataValidation type="list" allowBlank="1" showErrorMessage="1">
          <x14:formula1>
            <xm:f>[3]ChoiceValues!#REF!</xm:f>
          </x14:formula1>
          <xm:sqref>T16:T123</xm:sqref>
        </x14:dataValidation>
        <x14:dataValidation type="list" allowBlank="1" showErrorMessage="1">
          <x14:formula1>
            <xm:f>[2]ChoiceValues!#REF!</xm:f>
          </x14:formula1>
          <xm:sqref>P15 T15</xm:sqref>
        </x14:dataValidation>
        <x14:dataValidation type="list" allowBlank="1" showInputMessage="1" showErrorMessage="1">
          <x14:formula1>
            <xm:f>[1]Categories!#REF!</xm:f>
          </x14:formula1>
          <xm:sqref>AP15</xm:sqref>
        </x14:dataValidation>
        <x14:dataValidation type="list" allowBlank="1" showInputMessage="1" showErrorMessage="1">
          <x14:formula1>
            <xm:f>[4]Category!#REF!</xm:f>
          </x14:formula1>
          <xm:sqref>AO597:AP598 AO389:AP462 AO465:AP465 AO467:AP467 AO469:AP473 AO516:AP556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tabColor theme="9" tint="0.79998168889431442"/>
  </sheetPr>
  <dimension ref="A1:AZ67"/>
  <sheetViews>
    <sheetView zoomScale="55" zoomScaleNormal="55" workbookViewId="0">
      <selection activeCell="N21" sqref="N21"/>
    </sheetView>
  </sheetViews>
  <sheetFormatPr defaultRowHeight="14.4"/>
  <cols>
    <col min="1" max="3" width="2.33203125" customWidth="1"/>
    <col min="4" max="4" width="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10.6640625" bestFit="1" customWidth="1"/>
    <col min="24" max="24" width="19.2187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8" width="7.5546875" customWidth="1"/>
    <col min="39" max="39" width="14.109375" customWidth="1"/>
    <col min="40" max="40" width="13.109375" customWidth="1"/>
    <col min="41" max="41" width="27.6640625" bestFit="1" customWidth="1"/>
    <col min="42" max="42" width="18.77734375" bestFit="1" customWidth="1"/>
    <col min="43" max="43" width="38.77734375" customWidth="1"/>
    <col min="44" max="44" width="13.5546875" customWidth="1"/>
    <col min="45" max="45" width="16.44140625" customWidth="1"/>
    <col min="46" max="46" width="13.88671875" customWidth="1"/>
    <col min="47" max="47" width="14.44140625" customWidth="1"/>
    <col min="48" max="48" width="14" customWidth="1"/>
    <col min="49" max="49" width="11.5546875" customWidth="1"/>
  </cols>
  <sheetData>
    <row r="1" spans="1:52" ht="20.25" customHeight="1">
      <c r="A1" s="39" t="s">
        <v>64</v>
      </c>
      <c r="D1" s="39"/>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c r="AA1" s="465" t="s">
        <v>530</v>
      </c>
      <c r="AB1" s="465" t="s">
        <v>65</v>
      </c>
    </row>
    <row r="2" spans="1:52">
      <c r="F2" s="32" t="s">
        <v>56</v>
      </c>
      <c r="G2" s="32">
        <f>COUNTIF($AO:$AO,$F2)</f>
        <v>34</v>
      </c>
      <c r="I2" s="44" t="s">
        <v>56</v>
      </c>
      <c r="J2" s="32">
        <f t="shared" ref="J2:J7" si="0">COUNTIF($AP:$AP,$I2)</f>
        <v>18</v>
      </c>
      <c r="L2" s="32" t="s">
        <v>56</v>
      </c>
      <c r="M2" s="32">
        <f t="shared" ref="M2:M8" si="1">COUNTIF($AT:$AT,$L2)</f>
        <v>0</v>
      </c>
      <c r="O2" s="44" t="s">
        <v>56</v>
      </c>
      <c r="P2" s="32">
        <f t="shared" ref="P2:P7" si="2">COUNTIF($AU:$AU,$O2)</f>
        <v>0</v>
      </c>
      <c r="R2" s="44" t="s">
        <v>29</v>
      </c>
      <c r="S2" s="32">
        <f t="shared" ref="S2:S8" si="3">COUNTIF($W:$W,$R2)</f>
        <v>52</v>
      </c>
      <c r="X2" s="159" t="s">
        <v>167</v>
      </c>
      <c r="Y2" s="160">
        <f>COUNTIFS($AZ:$AZ,"="&amp;2)</f>
        <v>0</v>
      </c>
      <c r="AA2" s="32" t="s">
        <v>524</v>
      </c>
      <c r="AB2" s="32">
        <f>COUNTIFS($AE:$AE,AA2,$AO:$AO, $F$4)</f>
        <v>1</v>
      </c>
    </row>
    <row r="3" spans="1:52">
      <c r="F3" s="32" t="s">
        <v>61</v>
      </c>
      <c r="G3" s="32">
        <f t="shared" ref="G3:G8" si="4">COUNTIF($AO:$AO,$F3)</f>
        <v>0</v>
      </c>
      <c r="I3" s="44" t="s">
        <v>59</v>
      </c>
      <c r="J3" s="32">
        <f t="shared" si="0"/>
        <v>0</v>
      </c>
      <c r="L3" s="32" t="s">
        <v>61</v>
      </c>
      <c r="M3" s="32">
        <f t="shared" si="1"/>
        <v>0</v>
      </c>
      <c r="O3" s="44" t="s">
        <v>59</v>
      </c>
      <c r="P3" s="32">
        <f t="shared" si="2"/>
        <v>0</v>
      </c>
      <c r="R3" s="44" t="s">
        <v>97</v>
      </c>
      <c r="S3" s="32">
        <f t="shared" si="3"/>
        <v>0</v>
      </c>
      <c r="X3" s="159" t="s">
        <v>168</v>
      </c>
      <c r="Y3" s="160">
        <f>COUNTIFS($AZ:$AZ,"="&amp;3)</f>
        <v>0</v>
      </c>
      <c r="AA3" s="32" t="s">
        <v>523</v>
      </c>
      <c r="AB3" s="32">
        <f>COUNTIFS($AE:$AE,AA3,$AO:$AO, $F$4)</f>
        <v>0</v>
      </c>
    </row>
    <row r="4" spans="1:52">
      <c r="F4" s="32" t="s">
        <v>58</v>
      </c>
      <c r="G4" s="32">
        <f t="shared" si="4"/>
        <v>1</v>
      </c>
      <c r="I4" s="44" t="s">
        <v>66</v>
      </c>
      <c r="J4" s="32">
        <f t="shared" si="0"/>
        <v>0</v>
      </c>
      <c r="L4" s="32" t="s">
        <v>58</v>
      </c>
      <c r="M4" s="32">
        <f t="shared" si="1"/>
        <v>0</v>
      </c>
      <c r="O4" s="44" t="s">
        <v>66</v>
      </c>
      <c r="P4" s="32">
        <f t="shared" si="2"/>
        <v>0</v>
      </c>
      <c r="R4" s="44" t="s">
        <v>98</v>
      </c>
      <c r="S4" s="32">
        <f t="shared" si="3"/>
        <v>0</v>
      </c>
      <c r="U4" s="158" t="s">
        <v>525</v>
      </c>
      <c r="V4" s="158" t="s">
        <v>65</v>
      </c>
      <c r="X4" s="159" t="s">
        <v>169</v>
      </c>
      <c r="Y4" s="160">
        <f>COUNTIFS($AZ:$AZ,"="&amp;4)</f>
        <v>0</v>
      </c>
    </row>
    <row r="5" spans="1:52">
      <c r="F5" s="32" t="s">
        <v>63</v>
      </c>
      <c r="G5" s="32">
        <f t="shared" si="4"/>
        <v>17</v>
      </c>
      <c r="I5" s="32" t="s">
        <v>34</v>
      </c>
      <c r="J5" s="32">
        <f t="shared" si="0"/>
        <v>0</v>
      </c>
      <c r="L5" s="32" t="s">
        <v>63</v>
      </c>
      <c r="M5" s="32">
        <f t="shared" si="1"/>
        <v>0</v>
      </c>
      <c r="O5" s="32" t="s">
        <v>34</v>
      </c>
      <c r="P5" s="32">
        <f t="shared" si="2"/>
        <v>0</v>
      </c>
      <c r="R5" s="44" t="s">
        <v>35</v>
      </c>
      <c r="S5" s="32">
        <f t="shared" si="3"/>
        <v>0</v>
      </c>
      <c r="U5" s="32" t="s">
        <v>208</v>
      </c>
      <c r="V5" s="32">
        <f>COUNTIF($AE:$AE,U5)</f>
        <v>29</v>
      </c>
      <c r="X5" s="159" t="s">
        <v>170</v>
      </c>
      <c r="Y5" s="160">
        <f>COUNTIFS($AZ:$AZ,"="&amp;5)</f>
        <v>0</v>
      </c>
    </row>
    <row r="6" spans="1:52">
      <c r="F6" s="32" t="s">
        <v>55</v>
      </c>
      <c r="G6" s="32">
        <f>COUNTIF($AO:$AO,$F6)</f>
        <v>0</v>
      </c>
      <c r="I6" s="32" t="s">
        <v>60</v>
      </c>
      <c r="J6" s="32">
        <f t="shared" si="0"/>
        <v>0</v>
      </c>
      <c r="L6" s="32" t="s">
        <v>55</v>
      </c>
      <c r="M6" s="32">
        <f t="shared" si="1"/>
        <v>0</v>
      </c>
      <c r="O6" s="32" t="s">
        <v>60</v>
      </c>
      <c r="P6" s="32">
        <f t="shared" si="2"/>
        <v>0</v>
      </c>
      <c r="R6" s="32" t="s">
        <v>99</v>
      </c>
      <c r="S6" s="32">
        <f t="shared" si="3"/>
        <v>0</v>
      </c>
      <c r="U6" s="32" t="s">
        <v>309</v>
      </c>
      <c r="V6" s="32">
        <f>COUNTIF($AE:$AE,U6)</f>
        <v>23</v>
      </c>
      <c r="X6" s="159" t="s">
        <v>171</v>
      </c>
      <c r="Y6" s="160">
        <f>COUNTIFS($AZ:$AZ,"="&amp;6)</f>
        <v>0</v>
      </c>
    </row>
    <row r="7" spans="1:52">
      <c r="F7" s="32" t="s">
        <v>57</v>
      </c>
      <c r="G7" s="32">
        <f>COUNTIF($AO:$AO,$F7)</f>
        <v>0</v>
      </c>
      <c r="I7" s="32" t="s">
        <v>62</v>
      </c>
      <c r="J7" s="32">
        <f t="shared" si="0"/>
        <v>0</v>
      </c>
      <c r="L7" s="32" t="s">
        <v>57</v>
      </c>
      <c r="M7" s="32">
        <f t="shared" si="1"/>
        <v>0</v>
      </c>
      <c r="O7" s="32" t="s">
        <v>62</v>
      </c>
      <c r="P7" s="32">
        <f t="shared" si="2"/>
        <v>0</v>
      </c>
      <c r="R7" s="32" t="s">
        <v>56</v>
      </c>
      <c r="S7" s="32">
        <f t="shared" si="3"/>
        <v>0</v>
      </c>
      <c r="X7" s="159" t="s">
        <v>172</v>
      </c>
      <c r="Y7" s="160">
        <f>COUNTIFS($AZ:$AZ,"="&amp;7)</f>
        <v>0</v>
      </c>
    </row>
    <row r="8" spans="1:52">
      <c r="F8" s="32" t="s">
        <v>59</v>
      </c>
      <c r="G8" s="32">
        <f t="shared" si="4"/>
        <v>0</v>
      </c>
      <c r="I8" s="32"/>
      <c r="J8" s="32"/>
      <c r="L8" s="32" t="s">
        <v>59</v>
      </c>
      <c r="M8" s="32">
        <f t="shared" si="1"/>
        <v>0</v>
      </c>
      <c r="O8" s="32"/>
      <c r="P8" s="32"/>
      <c r="R8" s="32" t="s">
        <v>81</v>
      </c>
      <c r="S8" s="32">
        <f t="shared" si="3"/>
        <v>0</v>
      </c>
      <c r="X8" s="159" t="s">
        <v>173</v>
      </c>
      <c r="Y8" s="160">
        <f>COUNTIFS($AZ:$AZ,"="&amp;8)</f>
        <v>52</v>
      </c>
    </row>
    <row r="9" spans="1:52">
      <c r="F9" s="45" t="s">
        <v>67</v>
      </c>
      <c r="G9" s="46">
        <f>COUNTIFS($AC:$AC,"New_TC")</f>
        <v>52</v>
      </c>
      <c r="I9" s="45" t="s">
        <v>100</v>
      </c>
      <c r="J9" s="46">
        <f>COUNTIFS($AC:$AC,"Reuse_Org")</f>
        <v>0</v>
      </c>
      <c r="L9" s="45"/>
      <c r="M9" s="46">
        <f>COUNTA($E:$E)-1</f>
        <v>1</v>
      </c>
      <c r="O9" s="45" t="s">
        <v>101</v>
      </c>
      <c r="P9" s="46">
        <f>COUNTIFS($AC:$AC,"Reuse_Modify")</f>
        <v>0</v>
      </c>
      <c r="R9" s="32"/>
      <c r="S9" s="32"/>
      <c r="X9" s="159" t="s">
        <v>174</v>
      </c>
      <c r="Y9" s="160">
        <f>COUNTIFS($AZ:$AZ,"="&amp;9)</f>
        <v>0</v>
      </c>
    </row>
    <row r="10" spans="1:52">
      <c r="F10" s="45" t="s">
        <v>32</v>
      </c>
      <c r="G10" s="46">
        <f>SUM(G2:G8)</f>
        <v>52</v>
      </c>
      <c r="I10" s="45" t="s">
        <v>70</v>
      </c>
      <c r="J10" s="46">
        <f>SUM(J2:J7)</f>
        <v>18</v>
      </c>
      <c r="L10" s="45" t="s">
        <v>32</v>
      </c>
      <c r="M10" s="46">
        <f>SUM(M2:M8)</f>
        <v>0</v>
      </c>
      <c r="O10" s="45" t="s">
        <v>70</v>
      </c>
      <c r="P10" s="46">
        <f>SUM(P2:P7)</f>
        <v>0</v>
      </c>
      <c r="R10" s="45" t="s">
        <v>70</v>
      </c>
      <c r="S10" s="46">
        <f>SUM(S2:S9)</f>
        <v>52</v>
      </c>
      <c r="X10" s="159" t="s">
        <v>175</v>
      </c>
      <c r="Y10" s="160">
        <f>COUNTIFS($AZ:$AZ,"="&amp;10)</f>
        <v>0</v>
      </c>
    </row>
    <row r="11" spans="1:52">
      <c r="F11" s="335" t="s">
        <v>203</v>
      </c>
      <c r="G11">
        <f>SUMPRODUCT(1/COUNTIF(N16:N39,N16:N39))</f>
        <v>20</v>
      </c>
      <c r="X11" s="159" t="s">
        <v>176</v>
      </c>
      <c r="Y11" s="160">
        <f>COUNTIFS($AZ:$AZ,"="&amp;11)</f>
        <v>0</v>
      </c>
    </row>
    <row r="12" spans="1:52">
      <c r="E12" t="s">
        <v>329</v>
      </c>
      <c r="X12" s="159" t="s">
        <v>177</v>
      </c>
      <c r="Y12" s="160">
        <f>COUNTIFS($AZ:$AZ,"="&amp;12)</f>
        <v>0</v>
      </c>
    </row>
    <row r="13" spans="1:52">
      <c r="D13" s="41"/>
      <c r="N13">
        <f>SUMPRODUCT(1/COUNTIF(N16:N32, N16:N32))</f>
        <v>14</v>
      </c>
    </row>
    <row r="14" spans="1:52" ht="16.8"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6.8" customHeight="1">
      <c r="E15" s="314"/>
      <c r="F15" s="124"/>
      <c r="G15" s="314"/>
      <c r="H15" s="315"/>
      <c r="I15" s="124"/>
      <c r="J15" s="124"/>
      <c r="K15" s="315"/>
      <c r="L15" s="315"/>
      <c r="M15" s="315"/>
      <c r="N15" s="315"/>
      <c r="O15" s="315"/>
      <c r="P15" s="315"/>
      <c r="Q15" s="316"/>
      <c r="R15" s="316"/>
      <c r="S15" s="315"/>
      <c r="T15" s="315"/>
      <c r="U15" s="315"/>
      <c r="V15" s="315"/>
      <c r="W15" s="315"/>
      <c r="X15" s="315"/>
      <c r="Y15" s="315"/>
      <c r="Z15" s="315"/>
      <c r="AA15" s="315"/>
      <c r="AB15" s="315"/>
      <c r="AC15" s="315"/>
      <c r="AD15" s="315"/>
      <c r="AE15" s="46"/>
      <c r="AF15" s="46"/>
      <c r="AG15" s="315"/>
      <c r="AH15" s="315"/>
      <c r="AI15" s="315"/>
      <c r="AJ15" s="315"/>
      <c r="AK15" s="315"/>
      <c r="AL15" s="315"/>
      <c r="AM15" s="63" t="s">
        <v>36</v>
      </c>
      <c r="AN15" s="279" t="s">
        <v>96</v>
      </c>
      <c r="AO15" s="63" t="s">
        <v>52</v>
      </c>
      <c r="AP15" s="63" t="s">
        <v>53</v>
      </c>
      <c r="AQ15" s="64" t="s">
        <v>51</v>
      </c>
      <c r="AR15" s="66" t="s">
        <v>36</v>
      </c>
      <c r="AS15" s="66" t="s">
        <v>96</v>
      </c>
      <c r="AT15" s="66" t="s">
        <v>54</v>
      </c>
      <c r="AU15" s="66" t="s">
        <v>53</v>
      </c>
      <c r="AV15" s="66" t="s">
        <v>51</v>
      </c>
      <c r="AW15" s="153" t="s">
        <v>150</v>
      </c>
      <c r="AX15" s="153" t="s">
        <v>164</v>
      </c>
      <c r="AY15" s="153" t="s">
        <v>165</v>
      </c>
      <c r="AZ15" s="297" t="s">
        <v>162</v>
      </c>
    </row>
    <row r="16" spans="1:52" ht="16.8" customHeight="1">
      <c r="E16" s="292"/>
      <c r="F16" s="54"/>
      <c r="G16" s="292"/>
      <c r="H16" s="54" t="s">
        <v>3346</v>
      </c>
      <c r="I16" s="90" t="s">
        <v>3483</v>
      </c>
      <c r="J16" s="90" t="s">
        <v>3484</v>
      </c>
      <c r="K16" s="154"/>
      <c r="L16" s="154"/>
      <c r="M16" s="154"/>
      <c r="N16" t="s">
        <v>3442</v>
      </c>
      <c r="O16" s="166"/>
      <c r="P16" s="97" t="s">
        <v>3585</v>
      </c>
      <c r="Q16" s="90" t="s">
        <v>3397</v>
      </c>
      <c r="R16" s="90" t="s">
        <v>3586</v>
      </c>
      <c r="S16" s="154"/>
      <c r="T16" s="154"/>
      <c r="U16" s="154"/>
      <c r="V16" s="154"/>
      <c r="W16" s="54" t="s">
        <v>29</v>
      </c>
      <c r="X16" s="154"/>
      <c r="Y16" s="154"/>
      <c r="Z16" s="154"/>
      <c r="AA16" s="154"/>
      <c r="AB16" s="154"/>
      <c r="AC16" s="76" t="s">
        <v>141</v>
      </c>
      <c r="AD16" s="154"/>
      <c r="AE16" s="332" t="s">
        <v>209</v>
      </c>
      <c r="AF16" s="332">
        <v>44061</v>
      </c>
      <c r="AG16" s="154"/>
      <c r="AH16" s="154"/>
      <c r="AI16" s="154"/>
      <c r="AJ16" s="154"/>
      <c r="AK16" s="154"/>
      <c r="AL16" s="154"/>
      <c r="AM16" s="54" t="s">
        <v>208</v>
      </c>
      <c r="AN16" s="332">
        <v>44075</v>
      </c>
      <c r="AO16" s="54" t="s">
        <v>63</v>
      </c>
      <c r="AP16" s="54" t="s">
        <v>56</v>
      </c>
      <c r="AQ16" s="54" t="s">
        <v>310</v>
      </c>
      <c r="AR16" s="54"/>
      <c r="AS16" s="54"/>
      <c r="AT16" s="54"/>
      <c r="AU16" s="54"/>
      <c r="AV16" s="54"/>
      <c r="AW16" s="154"/>
      <c r="AX16" s="154"/>
      <c r="AY16" s="154"/>
      <c r="AZ16" s="32">
        <f>MONTH(AF16)</f>
        <v>8</v>
      </c>
    </row>
    <row r="17" spans="5:52" ht="16.8" customHeight="1">
      <c r="E17" s="292"/>
      <c r="F17" s="54"/>
      <c r="G17" s="292"/>
      <c r="H17" s="54" t="s">
        <v>3347</v>
      </c>
      <c r="I17" s="90" t="s">
        <v>3485</v>
      </c>
      <c r="J17" s="90" t="s">
        <v>3486</v>
      </c>
      <c r="K17" s="154"/>
      <c r="L17" s="154"/>
      <c r="M17" s="154"/>
      <c r="N17" t="s">
        <v>3442</v>
      </c>
      <c r="O17" s="166"/>
      <c r="P17" s="97" t="s">
        <v>3585</v>
      </c>
      <c r="Q17" s="90" t="s">
        <v>3398</v>
      </c>
      <c r="R17" s="90" t="s">
        <v>3587</v>
      </c>
      <c r="S17" s="154"/>
      <c r="T17" s="154"/>
      <c r="U17" s="154"/>
      <c r="V17" s="154"/>
      <c r="W17" s="54" t="s">
        <v>29</v>
      </c>
      <c r="X17" s="154"/>
      <c r="Y17" s="154"/>
      <c r="Z17" s="154"/>
      <c r="AA17" s="154"/>
      <c r="AB17" s="154"/>
      <c r="AC17" s="76" t="s">
        <v>141</v>
      </c>
      <c r="AD17" s="154"/>
      <c r="AE17" s="332" t="s">
        <v>209</v>
      </c>
      <c r="AF17" s="332">
        <v>44061</v>
      </c>
      <c r="AG17" s="154"/>
      <c r="AH17" s="154"/>
      <c r="AI17" s="154"/>
      <c r="AJ17" s="154"/>
      <c r="AK17" s="154"/>
      <c r="AL17" s="154"/>
      <c r="AM17" s="54" t="s">
        <v>208</v>
      </c>
      <c r="AN17" s="332">
        <v>44075</v>
      </c>
      <c r="AO17" s="54" t="s">
        <v>63</v>
      </c>
      <c r="AP17" s="54" t="s">
        <v>56</v>
      </c>
      <c r="AQ17" s="54" t="s">
        <v>310</v>
      </c>
      <c r="AR17" s="32"/>
      <c r="AS17" s="32"/>
      <c r="AT17" s="32"/>
      <c r="AU17" s="32"/>
      <c r="AV17" s="32"/>
      <c r="AW17" s="154"/>
      <c r="AX17" s="154"/>
      <c r="AY17" s="154"/>
      <c r="AZ17" s="32">
        <f t="shared" ref="AZ17:AZ67" si="5">MONTH(AF17)</f>
        <v>8</v>
      </c>
    </row>
    <row r="18" spans="5:52" ht="16.8" customHeight="1">
      <c r="E18" s="292"/>
      <c r="F18" s="54"/>
      <c r="G18" s="292"/>
      <c r="H18" s="54" t="s">
        <v>3348</v>
      </c>
      <c r="I18" s="90" t="s">
        <v>3487</v>
      </c>
      <c r="J18" s="31" t="s">
        <v>3488</v>
      </c>
      <c r="K18" s="166"/>
      <c r="L18" s="166"/>
      <c r="M18" s="166"/>
      <c r="N18" s="31" t="s">
        <v>3443</v>
      </c>
      <c r="O18" s="166"/>
      <c r="P18" s="97" t="s">
        <v>3585</v>
      </c>
      <c r="Q18" s="31" t="s">
        <v>3399</v>
      </c>
      <c r="R18" s="90" t="s">
        <v>3588</v>
      </c>
      <c r="S18" s="154"/>
      <c r="T18" s="166"/>
      <c r="U18" s="166"/>
      <c r="V18" s="166"/>
      <c r="W18" s="54" t="s">
        <v>29</v>
      </c>
      <c r="X18" s="154"/>
      <c r="Y18" s="154"/>
      <c r="Z18" s="154"/>
      <c r="AA18" s="154"/>
      <c r="AB18" s="154"/>
      <c r="AC18" s="76" t="s">
        <v>141</v>
      </c>
      <c r="AD18" s="154"/>
      <c r="AE18" s="332" t="s">
        <v>209</v>
      </c>
      <c r="AF18" s="332">
        <v>44061</v>
      </c>
      <c r="AG18" s="154"/>
      <c r="AH18" s="154"/>
      <c r="AI18" s="154"/>
      <c r="AJ18" s="154"/>
      <c r="AK18" s="154"/>
      <c r="AL18" s="154"/>
      <c r="AM18" s="54" t="s">
        <v>208</v>
      </c>
      <c r="AN18" s="332">
        <v>44075</v>
      </c>
      <c r="AO18" s="54" t="s">
        <v>63</v>
      </c>
      <c r="AP18" s="54" t="s">
        <v>56</v>
      </c>
      <c r="AQ18" s="54" t="s">
        <v>310</v>
      </c>
      <c r="AR18" s="32"/>
      <c r="AS18" s="32"/>
      <c r="AT18" s="32"/>
      <c r="AU18" s="32"/>
      <c r="AV18" s="32"/>
      <c r="AW18" s="154"/>
      <c r="AX18" s="154"/>
      <c r="AY18" s="154"/>
      <c r="AZ18" s="32">
        <f t="shared" si="5"/>
        <v>8</v>
      </c>
    </row>
    <row r="19" spans="5:52" ht="16.8" customHeight="1">
      <c r="E19" s="292"/>
      <c r="F19" s="54"/>
      <c r="G19" s="292"/>
      <c r="H19" s="54" t="s">
        <v>3349</v>
      </c>
      <c r="I19" s="31" t="s">
        <v>3489</v>
      </c>
      <c r="J19" s="31" t="s">
        <v>3490</v>
      </c>
      <c r="K19" s="166"/>
      <c r="L19" s="166"/>
      <c r="M19" s="166"/>
      <c r="N19" s="31" t="s">
        <v>3444</v>
      </c>
      <c r="O19" s="166"/>
      <c r="P19" s="97" t="s">
        <v>3585</v>
      </c>
      <c r="Q19" s="31" t="s">
        <v>3400</v>
      </c>
      <c r="R19" s="90" t="s">
        <v>3589</v>
      </c>
      <c r="S19" s="154"/>
      <c r="T19" s="166"/>
      <c r="U19" s="166"/>
      <c r="V19" s="166"/>
      <c r="W19" s="54" t="s">
        <v>29</v>
      </c>
      <c r="X19" s="154"/>
      <c r="Y19" s="154"/>
      <c r="Z19" s="154"/>
      <c r="AA19" s="154"/>
      <c r="AB19" s="154"/>
      <c r="AC19" s="76" t="s">
        <v>141</v>
      </c>
      <c r="AD19" s="154"/>
      <c r="AE19" s="332" t="s">
        <v>209</v>
      </c>
      <c r="AF19" s="332">
        <v>44061</v>
      </c>
      <c r="AG19" s="154"/>
      <c r="AH19" s="154"/>
      <c r="AI19" s="154"/>
      <c r="AJ19" s="154"/>
      <c r="AK19" s="154"/>
      <c r="AL19" s="154"/>
      <c r="AM19" s="54" t="s">
        <v>208</v>
      </c>
      <c r="AN19" s="332">
        <v>44075</v>
      </c>
      <c r="AO19" s="32" t="s">
        <v>56</v>
      </c>
      <c r="AP19" s="32"/>
      <c r="AQ19" s="32"/>
      <c r="AR19" s="32"/>
      <c r="AS19" s="32"/>
      <c r="AT19" s="32"/>
      <c r="AU19" s="32"/>
      <c r="AV19" s="32"/>
      <c r="AW19" s="154"/>
      <c r="AX19" s="154"/>
      <c r="AY19" s="154"/>
      <c r="AZ19" s="32">
        <f t="shared" si="5"/>
        <v>8</v>
      </c>
    </row>
    <row r="20" spans="5:52" ht="16.8" customHeight="1">
      <c r="E20" s="292"/>
      <c r="F20" s="54"/>
      <c r="G20" s="292"/>
      <c r="H20" s="54" t="s">
        <v>3350</v>
      </c>
      <c r="I20" s="31" t="s">
        <v>3491</v>
      </c>
      <c r="J20" s="31" t="s">
        <v>3492</v>
      </c>
      <c r="K20" s="166"/>
      <c r="L20" s="166"/>
      <c r="M20" s="166"/>
      <c r="N20" s="31" t="s">
        <v>3445</v>
      </c>
      <c r="O20" s="166"/>
      <c r="P20" s="97" t="s">
        <v>3585</v>
      </c>
      <c r="Q20" s="31" t="s">
        <v>3401</v>
      </c>
      <c r="R20" s="90" t="s">
        <v>3590</v>
      </c>
      <c r="S20" s="154"/>
      <c r="T20" s="166"/>
      <c r="U20" s="166"/>
      <c r="V20" s="166"/>
      <c r="W20" s="54" t="s">
        <v>29</v>
      </c>
      <c r="X20" s="154"/>
      <c r="Y20" s="154"/>
      <c r="Z20" s="154"/>
      <c r="AA20" s="154"/>
      <c r="AB20" s="154"/>
      <c r="AC20" s="76" t="s">
        <v>141</v>
      </c>
      <c r="AD20" s="154"/>
      <c r="AE20" s="332" t="s">
        <v>209</v>
      </c>
      <c r="AF20" s="332">
        <v>44061</v>
      </c>
      <c r="AG20" s="154"/>
      <c r="AH20" s="154"/>
      <c r="AI20" s="154"/>
      <c r="AJ20" s="154"/>
      <c r="AK20" s="154"/>
      <c r="AL20" s="154"/>
      <c r="AM20" s="54" t="s">
        <v>208</v>
      </c>
      <c r="AN20" s="332">
        <v>44075</v>
      </c>
      <c r="AO20" s="54" t="s">
        <v>63</v>
      </c>
      <c r="AP20" s="32" t="s">
        <v>56</v>
      </c>
      <c r="AQ20" s="32" t="s">
        <v>311</v>
      </c>
      <c r="AR20" s="32"/>
      <c r="AS20" s="32"/>
      <c r="AT20" s="32"/>
      <c r="AU20" s="32"/>
      <c r="AV20" s="32"/>
      <c r="AW20" s="154"/>
      <c r="AX20" s="154"/>
      <c r="AY20" s="154"/>
      <c r="AZ20" s="32">
        <f t="shared" si="5"/>
        <v>8</v>
      </c>
    </row>
    <row r="21" spans="5:52" ht="16.8" customHeight="1">
      <c r="E21" s="292"/>
      <c r="F21" s="54"/>
      <c r="G21" s="292"/>
      <c r="H21" s="54" t="s">
        <v>3351</v>
      </c>
      <c r="I21" s="31" t="s">
        <v>3493</v>
      </c>
      <c r="J21" s="31" t="s">
        <v>3494</v>
      </c>
      <c r="K21" s="154"/>
      <c r="L21" s="154"/>
      <c r="M21" s="154"/>
      <c r="N21" s="31" t="s">
        <v>3446</v>
      </c>
      <c r="O21" s="166"/>
      <c r="P21" s="97" t="s">
        <v>3585</v>
      </c>
      <c r="Q21" s="31" t="s">
        <v>3402</v>
      </c>
      <c r="R21" s="90" t="s">
        <v>3591</v>
      </c>
      <c r="S21" s="154"/>
      <c r="T21" s="166"/>
      <c r="U21" s="154"/>
      <c r="V21" s="154"/>
      <c r="W21" s="54" t="s">
        <v>29</v>
      </c>
      <c r="X21" s="154"/>
      <c r="Y21" s="154"/>
      <c r="Z21" s="154"/>
      <c r="AA21" s="154"/>
      <c r="AB21" s="154"/>
      <c r="AC21" s="76" t="s">
        <v>141</v>
      </c>
      <c r="AD21" s="154"/>
      <c r="AE21" s="332" t="s">
        <v>209</v>
      </c>
      <c r="AF21" s="332">
        <v>44061</v>
      </c>
      <c r="AG21" s="154"/>
      <c r="AH21" s="154"/>
      <c r="AI21" s="154"/>
      <c r="AJ21" s="154"/>
      <c r="AK21" s="154"/>
      <c r="AL21" s="154"/>
      <c r="AM21" s="54" t="s">
        <v>208</v>
      </c>
      <c r="AN21" s="332">
        <v>44075</v>
      </c>
      <c r="AO21" s="32" t="s">
        <v>56</v>
      </c>
      <c r="AP21" s="32"/>
      <c r="AQ21" s="32"/>
      <c r="AR21" s="32"/>
      <c r="AS21" s="32"/>
      <c r="AT21" s="32"/>
      <c r="AU21" s="32"/>
      <c r="AV21" s="32"/>
      <c r="AW21" s="154"/>
      <c r="AX21" s="154"/>
      <c r="AY21" s="154"/>
      <c r="AZ21" s="32">
        <f t="shared" si="5"/>
        <v>8</v>
      </c>
    </row>
    <row r="22" spans="5:52" ht="16.8" customHeight="1">
      <c r="E22" s="292"/>
      <c r="F22" s="54"/>
      <c r="G22" s="292"/>
      <c r="H22" s="54" t="s">
        <v>3352</v>
      </c>
      <c r="I22" s="31" t="s">
        <v>3495</v>
      </c>
      <c r="J22" s="31" t="s">
        <v>3496</v>
      </c>
      <c r="K22" s="154"/>
      <c r="L22" s="154"/>
      <c r="M22" s="154"/>
      <c r="N22" s="31" t="s">
        <v>3447</v>
      </c>
      <c r="O22" s="166"/>
      <c r="P22" s="97" t="s">
        <v>3585</v>
      </c>
      <c r="Q22" s="31" t="s">
        <v>3403</v>
      </c>
      <c r="R22" s="90" t="s">
        <v>3592</v>
      </c>
      <c r="S22" s="154"/>
      <c r="T22" s="166"/>
      <c r="U22" s="154"/>
      <c r="V22" s="154"/>
      <c r="W22" s="54" t="s">
        <v>29</v>
      </c>
      <c r="X22" s="154"/>
      <c r="Y22" s="154"/>
      <c r="Z22" s="154"/>
      <c r="AA22" s="154"/>
      <c r="AB22" s="154"/>
      <c r="AC22" s="76" t="s">
        <v>141</v>
      </c>
      <c r="AD22" s="154"/>
      <c r="AE22" s="332" t="s">
        <v>209</v>
      </c>
      <c r="AF22" s="332">
        <v>44061</v>
      </c>
      <c r="AG22" s="154"/>
      <c r="AH22" s="154"/>
      <c r="AI22" s="154"/>
      <c r="AJ22" s="154"/>
      <c r="AK22" s="154"/>
      <c r="AL22" s="154"/>
      <c r="AM22" s="54" t="s">
        <v>208</v>
      </c>
      <c r="AN22" s="332">
        <v>44075</v>
      </c>
      <c r="AO22" s="32" t="s">
        <v>56</v>
      </c>
      <c r="AP22" s="32"/>
      <c r="AQ22" s="32"/>
      <c r="AR22" s="32"/>
      <c r="AS22" s="32"/>
      <c r="AT22" s="32"/>
      <c r="AU22" s="32"/>
      <c r="AV22" s="32"/>
      <c r="AW22" s="154"/>
      <c r="AX22" s="154"/>
      <c r="AY22" s="154"/>
      <c r="AZ22" s="32">
        <f t="shared" si="5"/>
        <v>8</v>
      </c>
    </row>
    <row r="23" spans="5:52" ht="16.8" customHeight="1">
      <c r="E23" s="293"/>
      <c r="F23" s="54"/>
      <c r="G23" s="292"/>
      <c r="H23" s="54" t="s">
        <v>3353</v>
      </c>
      <c r="I23" s="31" t="s">
        <v>3497</v>
      </c>
      <c r="J23" s="31" t="s">
        <v>3498</v>
      </c>
      <c r="K23" s="166"/>
      <c r="L23" s="166"/>
      <c r="M23" s="166"/>
      <c r="N23" s="31" t="s">
        <v>3448</v>
      </c>
      <c r="O23" s="166"/>
      <c r="P23" s="97" t="s">
        <v>3585</v>
      </c>
      <c r="Q23" s="31" t="s">
        <v>3404</v>
      </c>
      <c r="R23" s="90" t="s">
        <v>3593</v>
      </c>
      <c r="S23" s="166"/>
      <c r="T23" s="166"/>
      <c r="U23" s="166"/>
      <c r="V23" s="166"/>
      <c r="W23" s="54" t="s">
        <v>29</v>
      </c>
      <c r="X23" s="166"/>
      <c r="Y23" s="166"/>
      <c r="Z23" s="166"/>
      <c r="AA23" s="166"/>
      <c r="AB23" s="166"/>
      <c r="AC23" s="76" t="s">
        <v>141</v>
      </c>
      <c r="AD23" s="166"/>
      <c r="AE23" s="332" t="s">
        <v>209</v>
      </c>
      <c r="AF23" s="332">
        <v>44061</v>
      </c>
      <c r="AG23" s="166"/>
      <c r="AH23" s="166"/>
      <c r="AI23" s="166"/>
      <c r="AJ23" s="166"/>
      <c r="AK23" s="166"/>
      <c r="AL23" s="166"/>
      <c r="AM23" s="54" t="s">
        <v>208</v>
      </c>
      <c r="AN23" s="332">
        <v>44075</v>
      </c>
      <c r="AO23" s="32" t="s">
        <v>56</v>
      </c>
      <c r="AP23" s="32"/>
      <c r="AQ23" s="32"/>
      <c r="AR23" s="32"/>
      <c r="AS23" s="32"/>
      <c r="AT23" s="32"/>
      <c r="AU23" s="32"/>
      <c r="AV23" s="32"/>
      <c r="AW23" s="166"/>
      <c r="AX23" s="154"/>
      <c r="AY23" s="166"/>
      <c r="AZ23" s="32">
        <f t="shared" si="5"/>
        <v>8</v>
      </c>
    </row>
    <row r="24" spans="5:52" ht="16.8" customHeight="1">
      <c r="E24" s="293"/>
      <c r="F24" s="54"/>
      <c r="G24" s="292"/>
      <c r="H24" s="54" t="s">
        <v>3354</v>
      </c>
      <c r="I24" s="31" t="s">
        <v>3499</v>
      </c>
      <c r="J24" s="31" t="s">
        <v>3500</v>
      </c>
      <c r="K24" s="166"/>
      <c r="L24" s="166"/>
      <c r="M24" s="166"/>
      <c r="N24" s="31" t="s">
        <v>3448</v>
      </c>
      <c r="O24" s="166"/>
      <c r="P24" s="97" t="s">
        <v>3585</v>
      </c>
      <c r="Q24" s="31" t="s">
        <v>3404</v>
      </c>
      <c r="R24" s="90" t="s">
        <v>3594</v>
      </c>
      <c r="S24" s="166"/>
      <c r="T24" s="166"/>
      <c r="U24" s="166"/>
      <c r="V24" s="166"/>
      <c r="W24" s="54" t="s">
        <v>29</v>
      </c>
      <c r="X24" s="166"/>
      <c r="Y24" s="166"/>
      <c r="Z24" s="166"/>
      <c r="AA24" s="166"/>
      <c r="AB24" s="166"/>
      <c r="AC24" s="76" t="s">
        <v>141</v>
      </c>
      <c r="AD24" s="166"/>
      <c r="AE24" s="332" t="s">
        <v>209</v>
      </c>
      <c r="AF24" s="332">
        <v>44061</v>
      </c>
      <c r="AG24" s="166"/>
      <c r="AH24" s="166"/>
      <c r="AI24" s="166"/>
      <c r="AJ24" s="166"/>
      <c r="AK24" s="166"/>
      <c r="AL24" s="166"/>
      <c r="AM24" s="54" t="s">
        <v>208</v>
      </c>
      <c r="AN24" s="332">
        <v>44075</v>
      </c>
      <c r="AO24" s="32" t="s">
        <v>56</v>
      </c>
      <c r="AP24" s="32"/>
      <c r="AQ24" s="32"/>
      <c r="AR24" s="32"/>
      <c r="AS24" s="32"/>
      <c r="AT24" s="32"/>
      <c r="AU24" s="32"/>
      <c r="AV24" s="32"/>
      <c r="AW24" s="166"/>
      <c r="AX24" s="154"/>
      <c r="AY24" s="166"/>
      <c r="AZ24" s="32">
        <f t="shared" si="5"/>
        <v>8</v>
      </c>
    </row>
    <row r="25" spans="5:52" ht="16.8" customHeight="1">
      <c r="E25" s="293"/>
      <c r="F25" s="54"/>
      <c r="G25" s="292"/>
      <c r="H25" s="54" t="s">
        <v>3355</v>
      </c>
      <c r="I25" s="31" t="s">
        <v>3501</v>
      </c>
      <c r="J25" s="31" t="s">
        <v>3502</v>
      </c>
      <c r="K25" s="166"/>
      <c r="L25" s="166"/>
      <c r="M25" s="166"/>
      <c r="N25" s="31" t="s">
        <v>3449</v>
      </c>
      <c r="O25" s="166"/>
      <c r="P25" s="97" t="s">
        <v>3585</v>
      </c>
      <c r="Q25" s="31" t="s">
        <v>3405</v>
      </c>
      <c r="R25" s="31" t="s">
        <v>3595</v>
      </c>
      <c r="S25" s="166"/>
      <c r="T25" s="166"/>
      <c r="U25" s="166"/>
      <c r="V25" s="166"/>
      <c r="W25" s="54" t="s">
        <v>29</v>
      </c>
      <c r="X25" s="166"/>
      <c r="Y25" s="166"/>
      <c r="Z25" s="166"/>
      <c r="AA25" s="166"/>
      <c r="AB25" s="166"/>
      <c r="AC25" s="76" t="s">
        <v>141</v>
      </c>
      <c r="AD25" s="166"/>
      <c r="AE25" s="332" t="s">
        <v>209</v>
      </c>
      <c r="AF25" s="332">
        <v>44061</v>
      </c>
      <c r="AG25" s="166"/>
      <c r="AH25" s="166"/>
      <c r="AI25" s="166"/>
      <c r="AJ25" s="166"/>
      <c r="AK25" s="166"/>
      <c r="AL25" s="166"/>
      <c r="AM25" s="54" t="s">
        <v>208</v>
      </c>
      <c r="AN25" s="332">
        <v>44075</v>
      </c>
      <c r="AO25" s="32" t="s">
        <v>56</v>
      </c>
      <c r="AP25" s="32"/>
      <c r="AQ25" s="32"/>
      <c r="AR25" s="32"/>
      <c r="AS25" s="32"/>
      <c r="AT25" s="32"/>
      <c r="AU25" s="32"/>
      <c r="AV25" s="32"/>
      <c r="AW25" s="166"/>
      <c r="AX25" s="154"/>
      <c r="AY25" s="166"/>
      <c r="AZ25" s="32">
        <f t="shared" si="5"/>
        <v>8</v>
      </c>
    </row>
    <row r="26" spans="5:52" ht="16.8" customHeight="1">
      <c r="E26" s="293"/>
      <c r="F26" s="54"/>
      <c r="G26" s="293"/>
      <c r="H26" s="54" t="s">
        <v>3356</v>
      </c>
      <c r="I26" s="31" t="s">
        <v>3503</v>
      </c>
      <c r="J26" s="31" t="s">
        <v>3504</v>
      </c>
      <c r="K26" s="166"/>
      <c r="L26" s="166"/>
      <c r="M26" s="166"/>
      <c r="N26" s="31" t="s">
        <v>3450</v>
      </c>
      <c r="O26" s="166"/>
      <c r="P26" s="97" t="s">
        <v>3585</v>
      </c>
      <c r="Q26" s="31" t="s">
        <v>3406</v>
      </c>
      <c r="R26" s="31" t="s">
        <v>3596</v>
      </c>
      <c r="S26" s="166"/>
      <c r="T26" s="166"/>
      <c r="U26" s="166"/>
      <c r="V26" s="166"/>
      <c r="W26" s="54" t="s">
        <v>29</v>
      </c>
      <c r="X26" s="166"/>
      <c r="Y26" s="166"/>
      <c r="Z26" s="166"/>
      <c r="AA26" s="166"/>
      <c r="AB26" s="166"/>
      <c r="AC26" s="76" t="s">
        <v>141</v>
      </c>
      <c r="AD26" s="166"/>
      <c r="AE26" s="332" t="s">
        <v>209</v>
      </c>
      <c r="AF26" s="332">
        <v>44061</v>
      </c>
      <c r="AG26" s="166"/>
      <c r="AH26" s="166"/>
      <c r="AI26" s="166"/>
      <c r="AJ26" s="166"/>
      <c r="AK26" s="166"/>
      <c r="AL26" s="166"/>
      <c r="AM26" s="54" t="s">
        <v>208</v>
      </c>
      <c r="AN26" s="332">
        <v>44075</v>
      </c>
      <c r="AO26" s="32" t="s">
        <v>56</v>
      </c>
      <c r="AP26" s="32"/>
      <c r="AQ26" s="32"/>
      <c r="AR26" s="32"/>
      <c r="AS26" s="32"/>
      <c r="AT26" s="32"/>
      <c r="AU26" s="32"/>
      <c r="AV26" s="32"/>
      <c r="AW26" s="166"/>
      <c r="AX26" s="154"/>
      <c r="AY26" s="166"/>
      <c r="AZ26" s="32">
        <f t="shared" si="5"/>
        <v>8</v>
      </c>
    </row>
    <row r="27" spans="5:52" ht="16.8" customHeight="1">
      <c r="E27" s="293"/>
      <c r="F27" s="54"/>
      <c r="G27" s="293"/>
      <c r="H27" s="54" t="s">
        <v>3357</v>
      </c>
      <c r="I27" s="31" t="s">
        <v>3505</v>
      </c>
      <c r="J27" s="31" t="s">
        <v>3506</v>
      </c>
      <c r="K27" s="166"/>
      <c r="L27" s="166"/>
      <c r="M27" s="166"/>
      <c r="N27" s="31" t="s">
        <v>3451</v>
      </c>
      <c r="O27" s="166"/>
      <c r="P27" s="97" t="s">
        <v>3585</v>
      </c>
      <c r="Q27" s="31" t="s">
        <v>3407</v>
      </c>
      <c r="R27" s="31" t="s">
        <v>3597</v>
      </c>
      <c r="S27" s="166"/>
      <c r="T27" s="166"/>
      <c r="U27" s="166"/>
      <c r="V27" s="166"/>
      <c r="W27" s="54" t="s">
        <v>29</v>
      </c>
      <c r="X27" s="166"/>
      <c r="Y27" s="166"/>
      <c r="Z27" s="166"/>
      <c r="AA27" s="166"/>
      <c r="AB27" s="166"/>
      <c r="AC27" s="76" t="s">
        <v>141</v>
      </c>
      <c r="AD27" s="166"/>
      <c r="AE27" s="332" t="s">
        <v>209</v>
      </c>
      <c r="AF27" s="332">
        <v>44062</v>
      </c>
      <c r="AG27" s="166"/>
      <c r="AH27" s="166"/>
      <c r="AI27" s="166"/>
      <c r="AJ27" s="166"/>
      <c r="AK27" s="166"/>
      <c r="AL27" s="166"/>
      <c r="AM27" s="54" t="s">
        <v>208</v>
      </c>
      <c r="AN27" s="332">
        <v>44075</v>
      </c>
      <c r="AO27" s="32" t="s">
        <v>56</v>
      </c>
      <c r="AP27" s="32"/>
      <c r="AQ27" s="32"/>
      <c r="AR27" s="32"/>
      <c r="AS27" s="32"/>
      <c r="AT27" s="32"/>
      <c r="AU27" s="32"/>
      <c r="AV27" s="32"/>
      <c r="AW27" s="166"/>
      <c r="AX27" s="154"/>
      <c r="AY27" s="166"/>
      <c r="AZ27" s="32">
        <f t="shared" si="5"/>
        <v>8</v>
      </c>
    </row>
    <row r="28" spans="5:52" ht="16.8" customHeight="1">
      <c r="E28" s="293"/>
      <c r="F28" s="54"/>
      <c r="G28" s="293"/>
      <c r="H28" s="54" t="s">
        <v>3358</v>
      </c>
      <c r="I28" s="31" t="s">
        <v>3507</v>
      </c>
      <c r="J28" s="31" t="s">
        <v>3508</v>
      </c>
      <c r="K28" s="166"/>
      <c r="L28" s="166"/>
      <c r="M28" s="166"/>
      <c r="N28" s="31" t="s">
        <v>3452</v>
      </c>
      <c r="O28" s="166"/>
      <c r="P28" s="97" t="s">
        <v>3585</v>
      </c>
      <c r="Q28" s="31" t="s">
        <v>3408</v>
      </c>
      <c r="R28" s="31" t="s">
        <v>3598</v>
      </c>
      <c r="S28" s="166"/>
      <c r="T28" s="166"/>
      <c r="U28" s="166"/>
      <c r="V28" s="166"/>
      <c r="W28" s="54" t="s">
        <v>29</v>
      </c>
      <c r="X28" s="166"/>
      <c r="Y28" s="166"/>
      <c r="Z28" s="166"/>
      <c r="AA28" s="166"/>
      <c r="AB28" s="166"/>
      <c r="AC28" s="76" t="s">
        <v>141</v>
      </c>
      <c r="AD28" s="166"/>
      <c r="AE28" s="332" t="s">
        <v>209</v>
      </c>
      <c r="AF28" s="332">
        <v>44061</v>
      </c>
      <c r="AG28" s="166"/>
      <c r="AH28" s="166"/>
      <c r="AI28" s="166"/>
      <c r="AJ28" s="166"/>
      <c r="AK28" s="166"/>
      <c r="AL28" s="166"/>
      <c r="AM28" s="54" t="s">
        <v>208</v>
      </c>
      <c r="AN28" s="332">
        <v>44075</v>
      </c>
      <c r="AO28" s="32" t="s">
        <v>56</v>
      </c>
      <c r="AP28" s="32"/>
      <c r="AQ28" s="32"/>
      <c r="AR28" s="32"/>
      <c r="AS28" s="32"/>
      <c r="AT28" s="32"/>
      <c r="AU28" s="32"/>
      <c r="AV28" s="32"/>
      <c r="AW28" s="166"/>
      <c r="AX28" s="154"/>
      <c r="AY28" s="166"/>
      <c r="AZ28" s="32">
        <f t="shared" si="5"/>
        <v>8</v>
      </c>
    </row>
    <row r="29" spans="5:52" ht="16.8" customHeight="1">
      <c r="E29" s="293"/>
      <c r="F29" s="54"/>
      <c r="G29" s="293"/>
      <c r="H29" s="54" t="s">
        <v>3359</v>
      </c>
      <c r="I29" s="31" t="s">
        <v>3509</v>
      </c>
      <c r="J29" s="31" t="s">
        <v>3510</v>
      </c>
      <c r="K29" s="166"/>
      <c r="L29" s="166"/>
      <c r="M29" s="166"/>
      <c r="N29" s="31" t="s">
        <v>3453</v>
      </c>
      <c r="O29" s="166"/>
      <c r="P29" s="97" t="s">
        <v>3585</v>
      </c>
      <c r="Q29" s="31" t="s">
        <v>3409</v>
      </c>
      <c r="R29" s="31" t="s">
        <v>3598</v>
      </c>
      <c r="S29" s="166"/>
      <c r="T29" s="166"/>
      <c r="U29" s="166"/>
      <c r="V29" s="166"/>
      <c r="W29" s="54" t="s">
        <v>29</v>
      </c>
      <c r="X29" s="166"/>
      <c r="Y29" s="166"/>
      <c r="Z29" s="166"/>
      <c r="AA29" s="166"/>
      <c r="AB29" s="166"/>
      <c r="AC29" s="76" t="s">
        <v>141</v>
      </c>
      <c r="AD29" s="166"/>
      <c r="AE29" s="332" t="s">
        <v>209</v>
      </c>
      <c r="AF29" s="332">
        <v>44061</v>
      </c>
      <c r="AG29" s="166"/>
      <c r="AH29" s="166"/>
      <c r="AI29" s="166"/>
      <c r="AJ29" s="166"/>
      <c r="AK29" s="166"/>
      <c r="AL29" s="166"/>
      <c r="AM29" s="54" t="s">
        <v>208</v>
      </c>
      <c r="AN29" s="332">
        <v>44075</v>
      </c>
      <c r="AO29" s="32" t="s">
        <v>56</v>
      </c>
      <c r="AP29" s="32"/>
      <c r="AQ29" s="32"/>
      <c r="AR29" s="32"/>
      <c r="AS29" s="32"/>
      <c r="AT29" s="32"/>
      <c r="AU29" s="32"/>
      <c r="AV29" s="32"/>
      <c r="AW29" s="166"/>
      <c r="AX29" s="154"/>
      <c r="AY29" s="166"/>
      <c r="AZ29" s="32">
        <f t="shared" si="5"/>
        <v>8</v>
      </c>
    </row>
    <row r="30" spans="5:52" ht="16.8" customHeight="1">
      <c r="E30" s="293"/>
      <c r="F30" s="54"/>
      <c r="G30" s="293"/>
      <c r="H30" s="54" t="s">
        <v>3360</v>
      </c>
      <c r="I30" s="31" t="s">
        <v>3511</v>
      </c>
      <c r="J30" s="31" t="s">
        <v>3512</v>
      </c>
      <c r="K30" s="166"/>
      <c r="L30" s="166"/>
      <c r="M30" s="166"/>
      <c r="N30" s="31" t="s">
        <v>3454</v>
      </c>
      <c r="O30" s="166"/>
      <c r="P30" s="97" t="s">
        <v>3585</v>
      </c>
      <c r="Q30" s="557" t="s">
        <v>3410</v>
      </c>
      <c r="R30" s="31" t="s">
        <v>3599</v>
      </c>
      <c r="S30" s="166"/>
      <c r="T30" s="166"/>
      <c r="U30" s="166"/>
      <c r="V30" s="166"/>
      <c r="W30" s="54" t="s">
        <v>29</v>
      </c>
      <c r="X30" s="166"/>
      <c r="Y30" s="166"/>
      <c r="Z30" s="166"/>
      <c r="AA30" s="166"/>
      <c r="AB30" s="166"/>
      <c r="AC30" s="76" t="s">
        <v>141</v>
      </c>
      <c r="AD30" s="166"/>
      <c r="AE30" s="332" t="s">
        <v>209</v>
      </c>
      <c r="AF30" s="332">
        <v>44061</v>
      </c>
      <c r="AG30" s="166"/>
      <c r="AH30" s="166"/>
      <c r="AI30" s="166"/>
      <c r="AJ30" s="166"/>
      <c r="AK30" s="166"/>
      <c r="AL30" s="166"/>
      <c r="AM30" s="54" t="s">
        <v>208</v>
      </c>
      <c r="AN30" s="332">
        <v>44075</v>
      </c>
      <c r="AO30" s="32" t="s">
        <v>56</v>
      </c>
      <c r="AP30" s="32"/>
      <c r="AQ30" s="32"/>
      <c r="AR30" s="32"/>
      <c r="AS30" s="32"/>
      <c r="AT30" s="32"/>
      <c r="AU30" s="32"/>
      <c r="AV30" s="32"/>
      <c r="AW30" s="166"/>
      <c r="AX30" s="154"/>
      <c r="AY30" s="166"/>
      <c r="AZ30" s="32">
        <f t="shared" si="5"/>
        <v>8</v>
      </c>
    </row>
    <row r="31" spans="5:52" ht="16.8" customHeight="1">
      <c r="E31" s="293"/>
      <c r="F31" s="54"/>
      <c r="G31" s="293"/>
      <c r="H31" s="54" t="s">
        <v>3361</v>
      </c>
      <c r="I31" s="31" t="s">
        <v>3513</v>
      </c>
      <c r="J31" s="31" t="s">
        <v>3512</v>
      </c>
      <c r="K31" s="166"/>
      <c r="L31" s="166"/>
      <c r="M31" s="166"/>
      <c r="N31" s="31" t="s">
        <v>3454</v>
      </c>
      <c r="O31" s="166"/>
      <c r="P31" s="97" t="s">
        <v>3585</v>
      </c>
      <c r="Q31" s="557" t="s">
        <v>3410</v>
      </c>
      <c r="R31" s="31" t="s">
        <v>3599</v>
      </c>
      <c r="S31" s="166"/>
      <c r="T31" s="166"/>
      <c r="U31" s="166"/>
      <c r="V31" s="166"/>
      <c r="W31" s="54" t="s">
        <v>29</v>
      </c>
      <c r="X31" s="166"/>
      <c r="Y31" s="166"/>
      <c r="Z31" s="166"/>
      <c r="AA31" s="166"/>
      <c r="AB31" s="166"/>
      <c r="AC31" s="76" t="s">
        <v>141</v>
      </c>
      <c r="AD31" s="166"/>
      <c r="AE31" s="332" t="s">
        <v>209</v>
      </c>
      <c r="AF31" s="332">
        <v>44061</v>
      </c>
      <c r="AG31" s="166"/>
      <c r="AH31" s="166"/>
      <c r="AI31" s="166"/>
      <c r="AJ31" s="166"/>
      <c r="AK31" s="166"/>
      <c r="AL31" s="166"/>
      <c r="AM31" s="54" t="s">
        <v>208</v>
      </c>
      <c r="AN31" s="332">
        <v>44075</v>
      </c>
      <c r="AO31" s="32" t="s">
        <v>56</v>
      </c>
      <c r="AP31" s="32"/>
      <c r="AQ31" s="32"/>
      <c r="AR31" s="32"/>
      <c r="AS31" s="32"/>
      <c r="AT31" s="32"/>
      <c r="AU31" s="32"/>
      <c r="AV31" s="32"/>
      <c r="AW31" s="166"/>
      <c r="AX31" s="154"/>
      <c r="AY31" s="166"/>
      <c r="AZ31" s="32">
        <f t="shared" si="5"/>
        <v>8</v>
      </c>
    </row>
    <row r="32" spans="5:52" s="317" customFormat="1" ht="16.8" customHeight="1">
      <c r="E32" s="314"/>
      <c r="F32" s="124"/>
      <c r="G32" s="314"/>
      <c r="H32" s="54" t="s">
        <v>3362</v>
      </c>
      <c r="I32" s="31" t="s">
        <v>3514</v>
      </c>
      <c r="J32" s="31" t="s">
        <v>3515</v>
      </c>
      <c r="K32" s="315"/>
      <c r="L32" s="315"/>
      <c r="M32" s="315"/>
      <c r="N32" s="31" t="s">
        <v>3455</v>
      </c>
      <c r="O32" s="315"/>
      <c r="P32" s="97" t="s">
        <v>3585</v>
      </c>
      <c r="Q32" s="31" t="s">
        <v>3411</v>
      </c>
      <c r="R32" s="31" t="s">
        <v>3600</v>
      </c>
      <c r="S32" s="315"/>
      <c r="T32" s="315"/>
      <c r="U32" s="315"/>
      <c r="V32" s="315"/>
      <c r="W32" s="54" t="s">
        <v>29</v>
      </c>
      <c r="X32" s="315"/>
      <c r="Y32" s="315"/>
      <c r="Z32" s="315"/>
      <c r="AA32" s="315"/>
      <c r="AB32" s="315"/>
      <c r="AC32" s="76" t="s">
        <v>141</v>
      </c>
      <c r="AD32" s="315"/>
      <c r="AE32" s="332" t="s">
        <v>209</v>
      </c>
      <c r="AF32" s="332">
        <v>44061</v>
      </c>
      <c r="AG32" s="315"/>
      <c r="AH32" s="315"/>
      <c r="AI32" s="315"/>
      <c r="AJ32" s="315"/>
      <c r="AK32" s="315"/>
      <c r="AL32" s="315"/>
      <c r="AM32" s="54" t="s">
        <v>208</v>
      </c>
      <c r="AN32" s="332">
        <v>44075</v>
      </c>
      <c r="AO32" s="32" t="s">
        <v>56</v>
      </c>
      <c r="AP32" s="32"/>
      <c r="AQ32" s="32"/>
      <c r="AR32" s="32"/>
      <c r="AS32" s="32"/>
      <c r="AT32" s="32"/>
      <c r="AU32" s="32"/>
      <c r="AV32" s="32"/>
      <c r="AW32" s="315"/>
      <c r="AX32" s="315"/>
      <c r="AY32" s="315"/>
      <c r="AZ32" s="32">
        <f t="shared" si="5"/>
        <v>8</v>
      </c>
    </row>
    <row r="33" spans="5:52" ht="16.8" customHeight="1">
      <c r="E33" s="32"/>
      <c r="F33" s="32"/>
      <c r="G33" s="32"/>
      <c r="H33" s="54" t="s">
        <v>3363</v>
      </c>
      <c r="I33" s="31" t="s">
        <v>3516</v>
      </c>
      <c r="J33" s="31" t="s">
        <v>3517</v>
      </c>
      <c r="K33" s="32"/>
      <c r="L33" s="32"/>
      <c r="M33" s="32"/>
      <c r="N33" s="31" t="s">
        <v>3456</v>
      </c>
      <c r="O33" s="32"/>
      <c r="P33" s="97" t="s">
        <v>3585</v>
      </c>
      <c r="Q33" s="31" t="s">
        <v>3412</v>
      </c>
      <c r="R33" s="31" t="s">
        <v>3601</v>
      </c>
      <c r="S33" s="32"/>
      <c r="T33" s="32"/>
      <c r="U33" s="32"/>
      <c r="V33" s="32"/>
      <c r="W33" s="54" t="s">
        <v>29</v>
      </c>
      <c r="X33" s="32"/>
      <c r="Y33" s="32"/>
      <c r="Z33" s="32"/>
      <c r="AA33" s="32"/>
      <c r="AB33" s="32"/>
      <c r="AC33" s="76" t="s">
        <v>141</v>
      </c>
      <c r="AD33" s="32"/>
      <c r="AE33" s="332" t="s">
        <v>209</v>
      </c>
      <c r="AF33" s="332">
        <v>44061</v>
      </c>
      <c r="AG33" s="32"/>
      <c r="AH33" s="32"/>
      <c r="AI33" s="32"/>
      <c r="AJ33" s="32"/>
      <c r="AK33" s="32"/>
      <c r="AL33" s="32"/>
      <c r="AM33" s="54" t="s">
        <v>208</v>
      </c>
      <c r="AN33" s="332">
        <v>44075</v>
      </c>
      <c r="AO33" s="32" t="s">
        <v>56</v>
      </c>
      <c r="AP33" s="32"/>
      <c r="AQ33" s="32"/>
      <c r="AR33" s="32"/>
      <c r="AS33" s="32"/>
      <c r="AT33" s="32"/>
      <c r="AU33" s="32"/>
      <c r="AV33" s="32"/>
      <c r="AW33" s="32"/>
      <c r="AX33" s="32"/>
      <c r="AY33" s="32"/>
      <c r="AZ33" s="32">
        <f t="shared" si="5"/>
        <v>8</v>
      </c>
    </row>
    <row r="34" spans="5:52" ht="16.8" customHeight="1">
      <c r="E34" s="32"/>
      <c r="F34" s="32"/>
      <c r="G34" s="32"/>
      <c r="H34" s="54" t="s">
        <v>3364</v>
      </c>
      <c r="I34" s="31" t="s">
        <v>3518</v>
      </c>
      <c r="J34" s="31" t="s">
        <v>3519</v>
      </c>
      <c r="K34" s="32"/>
      <c r="L34" s="32"/>
      <c r="M34" s="32"/>
      <c r="N34" s="31" t="s">
        <v>3456</v>
      </c>
      <c r="O34" s="32"/>
      <c r="P34" s="97" t="s">
        <v>3585</v>
      </c>
      <c r="Q34" s="31" t="s">
        <v>3412</v>
      </c>
      <c r="R34" s="31" t="s">
        <v>3602</v>
      </c>
      <c r="S34" s="32"/>
      <c r="T34" s="32"/>
      <c r="U34" s="32"/>
      <c r="V34" s="32"/>
      <c r="W34" s="54" t="s">
        <v>29</v>
      </c>
      <c r="X34" s="32"/>
      <c r="Y34" s="32"/>
      <c r="Z34" s="32"/>
      <c r="AA34" s="32"/>
      <c r="AB34" s="32"/>
      <c r="AC34" s="76" t="s">
        <v>141</v>
      </c>
      <c r="AD34" s="32"/>
      <c r="AE34" s="332" t="s">
        <v>209</v>
      </c>
      <c r="AF34" s="332">
        <v>44061</v>
      </c>
      <c r="AG34" s="32"/>
      <c r="AH34" s="32"/>
      <c r="AI34" s="32"/>
      <c r="AJ34" s="32"/>
      <c r="AK34" s="32"/>
      <c r="AL34" s="32"/>
      <c r="AM34" s="54" t="s">
        <v>208</v>
      </c>
      <c r="AN34" s="332">
        <v>44075</v>
      </c>
      <c r="AO34" s="32" t="s">
        <v>56</v>
      </c>
      <c r="AP34" s="32"/>
      <c r="AQ34" s="32"/>
      <c r="AR34" s="32"/>
      <c r="AS34" s="32"/>
      <c r="AT34" s="32"/>
      <c r="AU34" s="32"/>
      <c r="AV34" s="32"/>
      <c r="AW34" s="32"/>
      <c r="AX34" s="32"/>
      <c r="AY34" s="32"/>
      <c r="AZ34" s="32">
        <f t="shared" si="5"/>
        <v>8</v>
      </c>
    </row>
    <row r="35" spans="5:52" ht="16.8" customHeight="1">
      <c r="E35" s="32"/>
      <c r="F35" s="32"/>
      <c r="G35" s="32"/>
      <c r="H35" s="54" t="s">
        <v>3365</v>
      </c>
      <c r="I35" s="31" t="s">
        <v>3520</v>
      </c>
      <c r="J35" s="31" t="s">
        <v>3521</v>
      </c>
      <c r="K35" s="32"/>
      <c r="L35" s="32"/>
      <c r="M35" s="32"/>
      <c r="N35" s="31" t="s">
        <v>3457</v>
      </c>
      <c r="O35" s="32"/>
      <c r="P35" s="97" t="s">
        <v>3585</v>
      </c>
      <c r="Q35" s="31" t="s">
        <v>3413</v>
      </c>
      <c r="R35" s="31" t="s">
        <v>3603</v>
      </c>
      <c r="S35" s="32"/>
      <c r="T35" s="32"/>
      <c r="U35" s="32"/>
      <c r="V35" s="32"/>
      <c r="W35" s="54" t="s">
        <v>29</v>
      </c>
      <c r="X35" s="32"/>
      <c r="Y35" s="32"/>
      <c r="Z35" s="32"/>
      <c r="AA35" s="32"/>
      <c r="AB35" s="32"/>
      <c r="AC35" s="76" t="s">
        <v>141</v>
      </c>
      <c r="AD35" s="32"/>
      <c r="AE35" s="332" t="s">
        <v>209</v>
      </c>
      <c r="AF35" s="332">
        <v>44061</v>
      </c>
      <c r="AG35" s="32"/>
      <c r="AH35" s="32"/>
      <c r="AI35" s="32"/>
      <c r="AJ35" s="32"/>
      <c r="AK35" s="32"/>
      <c r="AL35" s="32"/>
      <c r="AM35" s="54" t="s">
        <v>208</v>
      </c>
      <c r="AN35" s="332">
        <v>44075</v>
      </c>
      <c r="AO35" s="32" t="s">
        <v>56</v>
      </c>
      <c r="AP35" s="32"/>
      <c r="AQ35" s="32"/>
      <c r="AR35" s="32"/>
      <c r="AS35" s="32"/>
      <c r="AT35" s="32"/>
      <c r="AU35" s="32"/>
      <c r="AV35" s="32"/>
      <c r="AW35" s="32"/>
      <c r="AX35" s="32"/>
      <c r="AY35" s="32"/>
      <c r="AZ35" s="32">
        <f t="shared" si="5"/>
        <v>8</v>
      </c>
    </row>
    <row r="36" spans="5:52" ht="16.8" customHeight="1">
      <c r="E36" s="32"/>
      <c r="F36" s="32"/>
      <c r="G36" s="32"/>
      <c r="H36" s="54" t="s">
        <v>3366</v>
      </c>
      <c r="I36" s="31" t="s">
        <v>3522</v>
      </c>
      <c r="J36" s="31" t="s">
        <v>3523</v>
      </c>
      <c r="K36" s="32"/>
      <c r="L36" s="32"/>
      <c r="M36" s="32"/>
      <c r="N36" s="31" t="s">
        <v>3458</v>
      </c>
      <c r="O36" s="32"/>
      <c r="P36" s="97" t="s">
        <v>3585</v>
      </c>
      <c r="Q36" s="31" t="s">
        <v>3414</v>
      </c>
      <c r="R36" s="31" t="s">
        <v>3604</v>
      </c>
      <c r="S36" s="32"/>
      <c r="T36" s="32"/>
      <c r="U36" s="32"/>
      <c r="V36" s="32"/>
      <c r="W36" s="54" t="s">
        <v>29</v>
      </c>
      <c r="X36" s="32"/>
      <c r="Y36" s="32"/>
      <c r="Z36" s="32"/>
      <c r="AA36" s="32"/>
      <c r="AB36" s="32"/>
      <c r="AC36" s="76" t="s">
        <v>141</v>
      </c>
      <c r="AD36" s="32"/>
      <c r="AE36" s="32" t="s">
        <v>309</v>
      </c>
      <c r="AF36" s="110">
        <v>44062</v>
      </c>
      <c r="AG36" s="32"/>
      <c r="AH36" s="32"/>
      <c r="AI36" s="32"/>
      <c r="AJ36" s="32"/>
      <c r="AK36" s="32"/>
      <c r="AL36" s="32"/>
      <c r="AM36" s="54" t="s">
        <v>208</v>
      </c>
      <c r="AN36" s="332">
        <v>44075</v>
      </c>
      <c r="AO36" s="32" t="s">
        <v>56</v>
      </c>
      <c r="AP36" s="32"/>
      <c r="AQ36" s="32"/>
      <c r="AR36" s="32"/>
      <c r="AS36" s="32"/>
      <c r="AT36" s="32"/>
      <c r="AU36" s="32"/>
      <c r="AV36" s="32"/>
      <c r="AW36" s="32"/>
      <c r="AX36" s="32"/>
      <c r="AY36" s="32"/>
      <c r="AZ36" s="32">
        <f t="shared" si="5"/>
        <v>8</v>
      </c>
    </row>
    <row r="37" spans="5:52" ht="16.8" customHeight="1">
      <c r="E37" s="32"/>
      <c r="F37" s="32"/>
      <c r="G37" s="32"/>
      <c r="H37" s="54" t="s">
        <v>3367</v>
      </c>
      <c r="I37" s="31" t="s">
        <v>3524</v>
      </c>
      <c r="J37" s="31" t="s">
        <v>3525</v>
      </c>
      <c r="K37" s="32"/>
      <c r="L37" s="32"/>
      <c r="M37" s="32"/>
      <c r="N37" s="31" t="s">
        <v>3459</v>
      </c>
      <c r="O37" s="32"/>
      <c r="P37" s="97" t="s">
        <v>3585</v>
      </c>
      <c r="Q37" s="31" t="s">
        <v>3415</v>
      </c>
      <c r="R37" s="31" t="s">
        <v>3605</v>
      </c>
      <c r="S37" s="32"/>
      <c r="T37" s="32"/>
      <c r="U37" s="32"/>
      <c r="V37" s="32"/>
      <c r="W37" s="54" t="s">
        <v>29</v>
      </c>
      <c r="X37" s="32"/>
      <c r="Y37" s="32"/>
      <c r="Z37" s="32"/>
      <c r="AA37" s="32"/>
      <c r="AB37" s="32"/>
      <c r="AC37" s="76" t="s">
        <v>141</v>
      </c>
      <c r="AD37" s="32"/>
      <c r="AE37" s="32" t="s">
        <v>209</v>
      </c>
      <c r="AF37" s="110">
        <v>44062</v>
      </c>
      <c r="AG37" s="32"/>
      <c r="AH37" s="32"/>
      <c r="AI37" s="32"/>
      <c r="AJ37" s="32"/>
      <c r="AK37" s="32"/>
      <c r="AL37" s="32"/>
      <c r="AM37" s="54" t="s">
        <v>208</v>
      </c>
      <c r="AN37" s="332">
        <v>44075</v>
      </c>
      <c r="AO37" s="32" t="s">
        <v>56</v>
      </c>
      <c r="AP37" s="32"/>
      <c r="AQ37" s="32"/>
      <c r="AR37" s="32"/>
      <c r="AS37" s="32"/>
      <c r="AT37" s="32"/>
      <c r="AU37" s="32"/>
      <c r="AV37" s="32"/>
      <c r="AW37" s="32"/>
      <c r="AX37" s="32"/>
      <c r="AY37" s="32"/>
      <c r="AZ37" s="32">
        <f t="shared" si="5"/>
        <v>8</v>
      </c>
    </row>
    <row r="38" spans="5:52" ht="16.8" customHeight="1">
      <c r="E38" s="32"/>
      <c r="F38" s="32"/>
      <c r="G38" s="32"/>
      <c r="H38" s="54" t="s">
        <v>3368</v>
      </c>
      <c r="I38" s="31" t="s">
        <v>3526</v>
      </c>
      <c r="J38" s="31" t="s">
        <v>3527</v>
      </c>
      <c r="K38" s="32"/>
      <c r="L38" s="32"/>
      <c r="M38" s="32"/>
      <c r="N38" s="31" t="s">
        <v>3460</v>
      </c>
      <c r="O38" s="32"/>
      <c r="P38" s="97" t="s">
        <v>3585</v>
      </c>
      <c r="Q38" s="31" t="s">
        <v>3416</v>
      </c>
      <c r="R38" s="31" t="s">
        <v>3606</v>
      </c>
      <c r="S38" s="32"/>
      <c r="T38" s="32"/>
      <c r="U38" s="32"/>
      <c r="V38" s="32"/>
      <c r="W38" s="54" t="s">
        <v>29</v>
      </c>
      <c r="X38" s="32"/>
      <c r="Y38" s="32"/>
      <c r="Z38" s="32"/>
      <c r="AA38" s="32"/>
      <c r="AB38" s="32"/>
      <c r="AC38" s="76" t="s">
        <v>141</v>
      </c>
      <c r="AD38" s="32"/>
      <c r="AE38" s="32" t="s">
        <v>209</v>
      </c>
      <c r="AF38" s="110">
        <v>44062</v>
      </c>
      <c r="AG38" s="32"/>
      <c r="AH38" s="32"/>
      <c r="AI38" s="32"/>
      <c r="AJ38" s="32"/>
      <c r="AK38" s="32"/>
      <c r="AL38" s="32"/>
      <c r="AM38" s="54" t="s">
        <v>208</v>
      </c>
      <c r="AN38" s="332">
        <v>44075</v>
      </c>
      <c r="AO38" s="32" t="s">
        <v>56</v>
      </c>
      <c r="AP38" s="32"/>
      <c r="AQ38" s="32"/>
      <c r="AR38" s="32"/>
      <c r="AS38" s="32"/>
      <c r="AT38" s="32"/>
      <c r="AU38" s="32"/>
      <c r="AV38" s="32"/>
      <c r="AW38" s="32"/>
      <c r="AX38" s="32"/>
      <c r="AY38" s="32"/>
      <c r="AZ38" s="32">
        <f t="shared" si="5"/>
        <v>8</v>
      </c>
    </row>
    <row r="39" spans="5:52" ht="16.8" customHeight="1">
      <c r="E39" s="32"/>
      <c r="F39" s="32"/>
      <c r="G39" s="32"/>
      <c r="H39" s="54" t="s">
        <v>3369</v>
      </c>
      <c r="I39" s="54" t="s">
        <v>3528</v>
      </c>
      <c r="J39" s="54" t="s">
        <v>3529</v>
      </c>
      <c r="K39" s="32"/>
      <c r="L39" s="32"/>
      <c r="M39" s="32"/>
      <c r="N39" s="53" t="s">
        <v>3461</v>
      </c>
      <c r="O39" s="32"/>
      <c r="P39" s="82" t="s">
        <v>3585</v>
      </c>
      <c r="Q39" s="54" t="s">
        <v>3417</v>
      </c>
      <c r="R39" s="554" t="s">
        <v>3607</v>
      </c>
      <c r="S39" s="32"/>
      <c r="T39" s="32"/>
      <c r="U39" s="32"/>
      <c r="V39" s="32"/>
      <c r="W39" s="82" t="s">
        <v>29</v>
      </c>
      <c r="X39" s="32"/>
      <c r="Y39" s="32"/>
      <c r="Z39" s="32"/>
      <c r="AA39" s="32"/>
      <c r="AB39" s="32"/>
      <c r="AC39" s="76" t="s">
        <v>141</v>
      </c>
      <c r="AD39" s="32"/>
      <c r="AE39" s="53" t="s">
        <v>208</v>
      </c>
      <c r="AF39" s="142">
        <v>44060</v>
      </c>
      <c r="AG39" s="32"/>
      <c r="AH39" s="32"/>
      <c r="AI39" s="32"/>
      <c r="AJ39" s="32"/>
      <c r="AK39" s="32"/>
      <c r="AL39" s="32"/>
      <c r="AM39" s="180" t="s">
        <v>209</v>
      </c>
      <c r="AN39" s="348">
        <v>44071</v>
      </c>
      <c r="AO39" s="180" t="s">
        <v>56</v>
      </c>
      <c r="AP39" s="180"/>
      <c r="AQ39" s="180"/>
      <c r="AR39" s="180"/>
      <c r="AS39" s="348"/>
      <c r="AT39" s="180"/>
      <c r="AU39" s="180"/>
      <c r="AV39" s="180"/>
      <c r="AW39" s="32"/>
      <c r="AX39" s="32"/>
      <c r="AY39" s="32"/>
      <c r="AZ39" s="32">
        <f t="shared" si="5"/>
        <v>8</v>
      </c>
    </row>
    <row r="40" spans="5:52" ht="16.8" customHeight="1">
      <c r="E40" s="32"/>
      <c r="F40" s="32"/>
      <c r="G40" s="32"/>
      <c r="H40" s="54" t="s">
        <v>3370</v>
      </c>
      <c r="I40" s="54" t="s">
        <v>3530</v>
      </c>
      <c r="J40" s="54" t="s">
        <v>3531</v>
      </c>
      <c r="K40" s="32"/>
      <c r="L40" s="32"/>
      <c r="M40" s="32"/>
      <c r="N40" s="53" t="s">
        <v>3462</v>
      </c>
      <c r="O40" s="32"/>
      <c r="P40" s="82" t="s">
        <v>3585</v>
      </c>
      <c r="Q40" s="54" t="s">
        <v>3418</v>
      </c>
      <c r="R40" s="554" t="s">
        <v>3608</v>
      </c>
      <c r="S40" s="32"/>
      <c r="T40" s="32"/>
      <c r="U40" s="32"/>
      <c r="V40" s="32"/>
      <c r="W40" s="82" t="s">
        <v>29</v>
      </c>
      <c r="X40" s="32"/>
      <c r="Y40" s="32"/>
      <c r="Z40" s="32"/>
      <c r="AA40" s="32"/>
      <c r="AB40" s="32"/>
      <c r="AC40" s="76" t="s">
        <v>141</v>
      </c>
      <c r="AD40" s="32"/>
      <c r="AE40" s="53" t="s">
        <v>208</v>
      </c>
      <c r="AF40" s="142">
        <v>44060</v>
      </c>
      <c r="AG40" s="32"/>
      <c r="AH40" s="32"/>
      <c r="AI40" s="32"/>
      <c r="AJ40" s="32"/>
      <c r="AK40" s="32"/>
      <c r="AL40" s="32"/>
      <c r="AM40" s="53" t="s">
        <v>209</v>
      </c>
      <c r="AN40" s="142">
        <v>44071</v>
      </c>
      <c r="AO40" s="53" t="s">
        <v>56</v>
      </c>
      <c r="AP40" s="53"/>
      <c r="AQ40" s="53"/>
      <c r="AR40" s="53"/>
      <c r="AS40" s="142"/>
      <c r="AT40" s="53"/>
      <c r="AU40" s="53"/>
      <c r="AV40" s="53"/>
      <c r="AW40" s="32"/>
      <c r="AX40" s="32"/>
      <c r="AY40" s="32"/>
      <c r="AZ40" s="32">
        <f t="shared" si="5"/>
        <v>8</v>
      </c>
    </row>
    <row r="41" spans="5:52" ht="16.8" customHeight="1">
      <c r="E41" s="32"/>
      <c r="F41" s="32"/>
      <c r="G41" s="32"/>
      <c r="H41" s="405" t="s">
        <v>3371</v>
      </c>
      <c r="I41" s="558" t="s">
        <v>3532</v>
      </c>
      <c r="J41" s="558" t="s">
        <v>3533</v>
      </c>
      <c r="K41" s="32"/>
      <c r="L41" s="32"/>
      <c r="M41" s="32"/>
      <c r="N41" s="402" t="s">
        <v>3463</v>
      </c>
      <c r="O41" s="32"/>
      <c r="P41" s="407" t="s">
        <v>3585</v>
      </c>
      <c r="Q41" s="405" t="s">
        <v>3419</v>
      </c>
      <c r="R41" s="561" t="s">
        <v>3609</v>
      </c>
      <c r="S41" s="32"/>
      <c r="T41" s="32"/>
      <c r="U41" s="32"/>
      <c r="V41" s="32"/>
      <c r="W41" s="407" t="s">
        <v>29</v>
      </c>
      <c r="X41" s="32"/>
      <c r="Y41" s="32"/>
      <c r="Z41" s="32"/>
      <c r="AA41" s="32"/>
      <c r="AB41" s="32"/>
      <c r="AC41" s="76" t="s">
        <v>141</v>
      </c>
      <c r="AD41" s="32"/>
      <c r="AE41" s="402" t="s">
        <v>208</v>
      </c>
      <c r="AF41" s="403">
        <v>44060</v>
      </c>
      <c r="AG41" s="32"/>
      <c r="AH41" s="32"/>
      <c r="AI41" s="32"/>
      <c r="AJ41" s="32"/>
      <c r="AK41" s="32"/>
      <c r="AL41" s="32"/>
      <c r="AM41" s="402" t="s">
        <v>209</v>
      </c>
      <c r="AN41" s="403">
        <v>44074</v>
      </c>
      <c r="AO41" s="402" t="s">
        <v>63</v>
      </c>
      <c r="AP41" s="402" t="s">
        <v>56</v>
      </c>
      <c r="AQ41" s="405" t="s">
        <v>312</v>
      </c>
      <c r="AR41" s="402"/>
      <c r="AS41" s="403"/>
      <c r="AT41" s="402"/>
      <c r="AU41" s="402"/>
      <c r="AV41" s="402"/>
      <c r="AW41" s="32"/>
      <c r="AX41" s="32"/>
      <c r="AY41" s="32"/>
      <c r="AZ41" s="32">
        <f t="shared" si="5"/>
        <v>8</v>
      </c>
    </row>
    <row r="42" spans="5:52" ht="16.8" customHeight="1">
      <c r="E42" s="32"/>
      <c r="F42" s="32"/>
      <c r="G42" s="32"/>
      <c r="H42" s="54" t="s">
        <v>3372</v>
      </c>
      <c r="I42" s="54" t="s">
        <v>3534</v>
      </c>
      <c r="J42" s="54" t="s">
        <v>3535</v>
      </c>
      <c r="K42" s="32"/>
      <c r="L42" s="32"/>
      <c r="M42" s="32"/>
      <c r="N42" s="53" t="s">
        <v>3463</v>
      </c>
      <c r="O42" s="32"/>
      <c r="P42" s="82" t="s">
        <v>3585</v>
      </c>
      <c r="Q42" s="54" t="s">
        <v>3420</v>
      </c>
      <c r="R42" s="554" t="s">
        <v>3610</v>
      </c>
      <c r="S42" s="32"/>
      <c r="T42" s="32"/>
      <c r="U42" s="32"/>
      <c r="V42" s="32"/>
      <c r="W42" s="82" t="s">
        <v>29</v>
      </c>
      <c r="X42" s="32"/>
      <c r="Y42" s="32"/>
      <c r="Z42" s="32"/>
      <c r="AA42" s="32"/>
      <c r="AB42" s="32"/>
      <c r="AC42" s="76" t="s">
        <v>141</v>
      </c>
      <c r="AD42" s="32"/>
      <c r="AE42" s="386" t="s">
        <v>208</v>
      </c>
      <c r="AF42" s="357">
        <v>44060</v>
      </c>
      <c r="AG42" s="32"/>
      <c r="AH42" s="32"/>
      <c r="AI42" s="32"/>
      <c r="AJ42" s="32"/>
      <c r="AK42" s="32"/>
      <c r="AL42" s="32"/>
      <c r="AM42" s="53" t="s">
        <v>209</v>
      </c>
      <c r="AN42" s="142">
        <v>44074</v>
      </c>
      <c r="AO42" s="53" t="s">
        <v>56</v>
      </c>
      <c r="AP42" s="53"/>
      <c r="AQ42" s="53"/>
      <c r="AR42" s="53"/>
      <c r="AS42" s="142"/>
      <c r="AT42" s="53"/>
      <c r="AU42" s="53"/>
      <c r="AV42" s="53"/>
      <c r="AW42" s="32"/>
      <c r="AX42" s="32"/>
      <c r="AY42" s="32"/>
      <c r="AZ42" s="32">
        <f t="shared" si="5"/>
        <v>8</v>
      </c>
    </row>
    <row r="43" spans="5:52" ht="16.8" customHeight="1">
      <c r="E43" s="32"/>
      <c r="F43" s="32"/>
      <c r="G43" s="32"/>
      <c r="H43" s="54" t="s">
        <v>3373</v>
      </c>
      <c r="I43" s="54" t="s">
        <v>3536</v>
      </c>
      <c r="J43" s="54" t="s">
        <v>3537</v>
      </c>
      <c r="K43" s="32"/>
      <c r="L43" s="32"/>
      <c r="M43" s="32"/>
      <c r="N43" s="53" t="s">
        <v>3464</v>
      </c>
      <c r="O43" s="32"/>
      <c r="P43" s="82" t="s">
        <v>3585</v>
      </c>
      <c r="Q43" s="54" t="s">
        <v>3421</v>
      </c>
      <c r="R43" s="554" t="s">
        <v>3611</v>
      </c>
      <c r="S43" s="32"/>
      <c r="T43" s="32"/>
      <c r="U43" s="32"/>
      <c r="V43" s="32"/>
      <c r="W43" s="82" t="s">
        <v>29</v>
      </c>
      <c r="X43" s="32"/>
      <c r="Y43" s="32"/>
      <c r="Z43" s="32"/>
      <c r="AA43" s="32"/>
      <c r="AB43" s="32"/>
      <c r="AC43" s="76" t="s">
        <v>141</v>
      </c>
      <c r="AD43" s="32"/>
      <c r="AE43" s="53" t="s">
        <v>208</v>
      </c>
      <c r="AF43" s="142">
        <v>44060</v>
      </c>
      <c r="AG43" s="32"/>
      <c r="AH43" s="32"/>
      <c r="AI43" s="32"/>
      <c r="AJ43" s="32"/>
      <c r="AK43" s="32"/>
      <c r="AL43" s="32"/>
      <c r="AM43" s="53" t="s">
        <v>209</v>
      </c>
      <c r="AN43" s="142">
        <v>44074</v>
      </c>
      <c r="AO43" s="53" t="s">
        <v>56</v>
      </c>
      <c r="AP43" s="53"/>
      <c r="AQ43" s="53"/>
      <c r="AR43" s="53"/>
      <c r="AS43" s="142"/>
      <c r="AT43" s="53"/>
      <c r="AU43" s="53"/>
      <c r="AV43" s="53"/>
      <c r="AW43" s="32"/>
      <c r="AX43" s="32"/>
      <c r="AY43" s="32"/>
      <c r="AZ43" s="32">
        <f t="shared" si="5"/>
        <v>8</v>
      </c>
    </row>
    <row r="44" spans="5:52" ht="16.8" customHeight="1">
      <c r="E44" s="32"/>
      <c r="F44" s="32"/>
      <c r="G44" s="32"/>
      <c r="H44" s="54" t="s">
        <v>3374</v>
      </c>
      <c r="I44" s="54" t="s">
        <v>3538</v>
      </c>
      <c r="J44" s="54" t="s">
        <v>3539</v>
      </c>
      <c r="K44" s="32"/>
      <c r="L44" s="32"/>
      <c r="M44" s="32"/>
      <c r="N44" s="53" t="s">
        <v>3465</v>
      </c>
      <c r="O44" s="32"/>
      <c r="P44" s="82" t="s">
        <v>3585</v>
      </c>
      <c r="Q44" s="54" t="s">
        <v>3422</v>
      </c>
      <c r="R44" s="554" t="s">
        <v>3612</v>
      </c>
      <c r="S44" s="32"/>
      <c r="T44" s="32"/>
      <c r="U44" s="32"/>
      <c r="V44" s="32"/>
      <c r="W44" s="82" t="s">
        <v>29</v>
      </c>
      <c r="X44" s="32"/>
      <c r="Y44" s="32"/>
      <c r="Z44" s="32"/>
      <c r="AA44" s="32"/>
      <c r="AB44" s="32"/>
      <c r="AC44" s="76" t="s">
        <v>141</v>
      </c>
      <c r="AD44" s="32"/>
      <c r="AE44" s="53" t="s">
        <v>208</v>
      </c>
      <c r="AF44" s="142">
        <v>44060</v>
      </c>
      <c r="AG44" s="32"/>
      <c r="AH44" s="32"/>
      <c r="AI44" s="32"/>
      <c r="AJ44" s="32"/>
      <c r="AK44" s="32"/>
      <c r="AL44" s="32"/>
      <c r="AM44" s="53" t="s">
        <v>209</v>
      </c>
      <c r="AN44" s="142">
        <v>44074</v>
      </c>
      <c r="AO44" s="53" t="s">
        <v>63</v>
      </c>
      <c r="AP44" s="53" t="s">
        <v>56</v>
      </c>
      <c r="AQ44" s="53" t="s">
        <v>313</v>
      </c>
      <c r="AR44" s="53"/>
      <c r="AS44" s="142"/>
      <c r="AT44" s="53"/>
      <c r="AU44" s="53"/>
      <c r="AV44" s="53"/>
      <c r="AW44" s="32"/>
      <c r="AX44" s="32"/>
      <c r="AY44" s="32"/>
      <c r="AZ44" s="32">
        <f t="shared" si="5"/>
        <v>8</v>
      </c>
    </row>
    <row r="45" spans="5:52" ht="16.8" customHeight="1">
      <c r="E45" s="32"/>
      <c r="F45" s="32"/>
      <c r="G45" s="32"/>
      <c r="H45" s="54" t="s">
        <v>3375</v>
      </c>
      <c r="I45" s="54" t="s">
        <v>3540</v>
      </c>
      <c r="J45" s="54" t="s">
        <v>3541</v>
      </c>
      <c r="K45" s="32"/>
      <c r="L45" s="32"/>
      <c r="M45" s="32"/>
      <c r="N45" s="53" t="s">
        <v>3466</v>
      </c>
      <c r="O45" s="32"/>
      <c r="P45" s="82" t="s">
        <v>3585</v>
      </c>
      <c r="Q45" s="54" t="s">
        <v>3423</v>
      </c>
      <c r="R45" s="554" t="s">
        <v>3613</v>
      </c>
      <c r="S45" s="32"/>
      <c r="T45" s="32"/>
      <c r="U45" s="32"/>
      <c r="V45" s="32"/>
      <c r="W45" s="82" t="s">
        <v>29</v>
      </c>
      <c r="X45" s="32"/>
      <c r="Y45" s="32"/>
      <c r="Z45" s="32"/>
      <c r="AA45" s="32"/>
      <c r="AB45" s="32"/>
      <c r="AC45" s="76" t="s">
        <v>141</v>
      </c>
      <c r="AD45" s="32"/>
      <c r="AE45" s="53" t="s">
        <v>208</v>
      </c>
      <c r="AF45" s="142">
        <v>44060</v>
      </c>
      <c r="AG45" s="32"/>
      <c r="AH45" s="32"/>
      <c r="AI45" s="32"/>
      <c r="AJ45" s="32"/>
      <c r="AK45" s="32"/>
      <c r="AL45" s="32"/>
      <c r="AM45" s="53" t="s">
        <v>209</v>
      </c>
      <c r="AN45" s="142">
        <v>44074</v>
      </c>
      <c r="AO45" s="53" t="s">
        <v>63</v>
      </c>
      <c r="AP45" s="53" t="s">
        <v>56</v>
      </c>
      <c r="AQ45" s="53" t="s">
        <v>314</v>
      </c>
      <c r="AR45" s="53"/>
      <c r="AS45" s="142"/>
      <c r="AT45" s="53"/>
      <c r="AU45" s="53"/>
      <c r="AV45" s="53"/>
      <c r="AW45" s="32"/>
      <c r="AX45" s="32"/>
      <c r="AY45" s="32"/>
      <c r="AZ45" s="32">
        <f t="shared" si="5"/>
        <v>8</v>
      </c>
    </row>
    <row r="46" spans="5:52" ht="16.8" customHeight="1">
      <c r="E46" s="32"/>
      <c r="F46" s="32"/>
      <c r="G46" s="32"/>
      <c r="H46" s="54" t="s">
        <v>3376</v>
      </c>
      <c r="I46" s="54" t="s">
        <v>3542</v>
      </c>
      <c r="J46" s="54" t="s">
        <v>3543</v>
      </c>
      <c r="K46" s="32"/>
      <c r="L46" s="32"/>
      <c r="M46" s="32"/>
      <c r="N46" s="53" t="s">
        <v>3467</v>
      </c>
      <c r="O46" s="32"/>
      <c r="P46" s="70" t="s">
        <v>3585</v>
      </c>
      <c r="Q46" s="54" t="s">
        <v>3424</v>
      </c>
      <c r="R46" s="554" t="s">
        <v>3614</v>
      </c>
      <c r="S46" s="32"/>
      <c r="T46" s="32"/>
      <c r="U46" s="32"/>
      <c r="V46" s="32"/>
      <c r="W46" s="70" t="s">
        <v>29</v>
      </c>
      <c r="X46" s="32"/>
      <c r="Y46" s="32"/>
      <c r="Z46" s="32"/>
      <c r="AA46" s="32"/>
      <c r="AB46" s="32"/>
      <c r="AC46" s="76" t="s">
        <v>141</v>
      </c>
      <c r="AD46" s="32"/>
      <c r="AE46" s="53" t="s">
        <v>208</v>
      </c>
      <c r="AF46" s="142">
        <v>44060</v>
      </c>
      <c r="AG46" s="32"/>
      <c r="AH46" s="32"/>
      <c r="AI46" s="32"/>
      <c r="AJ46" s="32"/>
      <c r="AK46" s="32"/>
      <c r="AL46" s="32"/>
      <c r="AM46" s="53" t="s">
        <v>209</v>
      </c>
      <c r="AN46" s="142">
        <v>44074</v>
      </c>
      <c r="AO46" s="53" t="s">
        <v>58</v>
      </c>
      <c r="AP46" s="53" t="s">
        <v>56</v>
      </c>
      <c r="AQ46" s="53" t="s">
        <v>315</v>
      </c>
      <c r="AR46" s="53"/>
      <c r="AS46" s="142"/>
      <c r="AT46" s="53"/>
      <c r="AU46" s="53"/>
      <c r="AV46" s="53"/>
      <c r="AW46" s="32"/>
      <c r="AX46" s="32"/>
      <c r="AY46" s="32"/>
      <c r="AZ46" s="32">
        <f t="shared" si="5"/>
        <v>8</v>
      </c>
    </row>
    <row r="47" spans="5:52" ht="16.8" customHeight="1">
      <c r="E47" s="32"/>
      <c r="F47" s="32"/>
      <c r="G47" s="32"/>
      <c r="H47" s="54" t="s">
        <v>3377</v>
      </c>
      <c r="I47" s="54" t="s">
        <v>3544</v>
      </c>
      <c r="J47" s="54" t="s">
        <v>3545</v>
      </c>
      <c r="K47" s="32"/>
      <c r="L47" s="32"/>
      <c r="M47" s="32"/>
      <c r="N47" s="53" t="s">
        <v>3467</v>
      </c>
      <c r="O47" s="32"/>
      <c r="P47" s="82" t="s">
        <v>3585</v>
      </c>
      <c r="Q47" s="54" t="s">
        <v>3424</v>
      </c>
      <c r="R47" s="554" t="s">
        <v>3614</v>
      </c>
      <c r="S47" s="32"/>
      <c r="T47" s="32"/>
      <c r="U47" s="32"/>
      <c r="V47" s="32"/>
      <c r="W47" s="82" t="s">
        <v>29</v>
      </c>
      <c r="X47" s="32"/>
      <c r="Y47" s="32"/>
      <c r="Z47" s="32"/>
      <c r="AA47" s="32"/>
      <c r="AB47" s="32"/>
      <c r="AC47" s="76" t="s">
        <v>141</v>
      </c>
      <c r="AD47" s="32"/>
      <c r="AE47" s="53" t="s">
        <v>208</v>
      </c>
      <c r="AF47" s="142">
        <v>44060</v>
      </c>
      <c r="AG47" s="32"/>
      <c r="AH47" s="32"/>
      <c r="AI47" s="32"/>
      <c r="AJ47" s="32"/>
      <c r="AK47" s="32"/>
      <c r="AL47" s="32"/>
      <c r="AM47" s="53" t="s">
        <v>209</v>
      </c>
      <c r="AN47" s="142">
        <v>44074</v>
      </c>
      <c r="AO47" s="53" t="s">
        <v>63</v>
      </c>
      <c r="AP47" s="53" t="s">
        <v>56</v>
      </c>
      <c r="AQ47" s="54" t="s">
        <v>316</v>
      </c>
      <c r="AR47" s="53"/>
      <c r="AS47" s="142"/>
      <c r="AT47" s="53"/>
      <c r="AU47" s="53"/>
      <c r="AV47" s="53"/>
      <c r="AW47" s="32"/>
      <c r="AX47" s="32"/>
      <c r="AY47" s="32"/>
      <c r="AZ47" s="32">
        <f t="shared" si="5"/>
        <v>8</v>
      </c>
    </row>
    <row r="48" spans="5:52" ht="16.8" customHeight="1">
      <c r="E48" s="32"/>
      <c r="F48" s="32"/>
      <c r="G48" s="32"/>
      <c r="H48" s="54" t="s">
        <v>3378</v>
      </c>
      <c r="I48" s="54" t="s">
        <v>3546</v>
      </c>
      <c r="J48" s="54" t="s">
        <v>3547</v>
      </c>
      <c r="K48" s="32"/>
      <c r="L48" s="32"/>
      <c r="M48" s="32"/>
      <c r="N48" s="53" t="s">
        <v>3468</v>
      </c>
      <c r="O48" s="32"/>
      <c r="P48" s="82" t="s">
        <v>3585</v>
      </c>
      <c r="Q48" s="54" t="s">
        <v>3425</v>
      </c>
      <c r="R48" s="554" t="s">
        <v>3615</v>
      </c>
      <c r="S48" s="32"/>
      <c r="T48" s="32"/>
      <c r="U48" s="32"/>
      <c r="V48" s="32"/>
      <c r="W48" s="82" t="s">
        <v>29</v>
      </c>
      <c r="X48" s="32"/>
      <c r="Y48" s="32"/>
      <c r="Z48" s="32"/>
      <c r="AA48" s="32"/>
      <c r="AB48" s="32"/>
      <c r="AC48" s="76" t="s">
        <v>141</v>
      </c>
      <c r="AD48" s="32"/>
      <c r="AE48" s="53" t="s">
        <v>208</v>
      </c>
      <c r="AF48" s="142">
        <v>44060</v>
      </c>
      <c r="AG48" s="32"/>
      <c r="AH48" s="32"/>
      <c r="AI48" s="32"/>
      <c r="AJ48" s="32"/>
      <c r="AK48" s="32"/>
      <c r="AL48" s="32"/>
      <c r="AM48" s="53" t="s">
        <v>209</v>
      </c>
      <c r="AN48" s="142">
        <v>44074</v>
      </c>
      <c r="AO48" s="53" t="s">
        <v>56</v>
      </c>
      <c r="AP48" s="53"/>
      <c r="AQ48" s="53"/>
      <c r="AR48" s="53"/>
      <c r="AS48" s="142"/>
      <c r="AT48" s="53"/>
      <c r="AU48" s="53"/>
      <c r="AV48" s="53"/>
      <c r="AW48" s="32"/>
      <c r="AX48" s="32"/>
      <c r="AY48" s="32"/>
      <c r="AZ48" s="32">
        <f t="shared" si="5"/>
        <v>8</v>
      </c>
    </row>
    <row r="49" spans="5:52" ht="16.8" customHeight="1">
      <c r="E49" s="32"/>
      <c r="F49" s="32"/>
      <c r="G49" s="32"/>
      <c r="H49" s="54" t="s">
        <v>3379</v>
      </c>
      <c r="I49" s="54" t="s">
        <v>3548</v>
      </c>
      <c r="J49" s="54" t="s">
        <v>3549</v>
      </c>
      <c r="K49" s="32"/>
      <c r="L49" s="32"/>
      <c r="M49" s="32"/>
      <c r="N49" s="53" t="s">
        <v>3469</v>
      </c>
      <c r="O49" s="32"/>
      <c r="P49" s="82" t="s">
        <v>3585</v>
      </c>
      <c r="Q49" s="54" t="s">
        <v>3425</v>
      </c>
      <c r="R49" s="554" t="s">
        <v>3616</v>
      </c>
      <c r="S49" s="32"/>
      <c r="T49" s="32"/>
      <c r="U49" s="32"/>
      <c r="V49" s="32"/>
      <c r="W49" s="82" t="s">
        <v>29</v>
      </c>
      <c r="X49" s="32"/>
      <c r="Y49" s="32"/>
      <c r="Z49" s="32"/>
      <c r="AA49" s="32"/>
      <c r="AB49" s="32"/>
      <c r="AC49" s="76" t="s">
        <v>141</v>
      </c>
      <c r="AD49" s="32"/>
      <c r="AE49" s="53" t="s">
        <v>208</v>
      </c>
      <c r="AF49" s="142">
        <v>44060</v>
      </c>
      <c r="AG49" s="32"/>
      <c r="AH49" s="32"/>
      <c r="AI49" s="32"/>
      <c r="AJ49" s="32"/>
      <c r="AK49" s="32"/>
      <c r="AL49" s="32"/>
      <c r="AM49" s="53" t="s">
        <v>209</v>
      </c>
      <c r="AN49" s="142">
        <v>44074</v>
      </c>
      <c r="AO49" s="53" t="s">
        <v>56</v>
      </c>
      <c r="AP49" s="53"/>
      <c r="AQ49" s="53"/>
      <c r="AR49" s="53"/>
      <c r="AS49" s="142"/>
      <c r="AT49" s="53"/>
      <c r="AU49" s="53"/>
      <c r="AV49" s="53"/>
      <c r="AW49" s="32"/>
      <c r="AX49" s="32"/>
      <c r="AY49" s="32"/>
      <c r="AZ49" s="32">
        <f t="shared" si="5"/>
        <v>8</v>
      </c>
    </row>
    <row r="50" spans="5:52" ht="16.8" customHeight="1">
      <c r="E50" s="32"/>
      <c r="F50" s="32"/>
      <c r="G50" s="32"/>
      <c r="H50" s="54" t="s">
        <v>3380</v>
      </c>
      <c r="I50" s="405" t="s">
        <v>3550</v>
      </c>
      <c r="J50" s="405" t="s">
        <v>3551</v>
      </c>
      <c r="K50" s="32"/>
      <c r="L50" s="32"/>
      <c r="M50" s="32"/>
      <c r="N50" s="402" t="s">
        <v>3470</v>
      </c>
      <c r="O50" s="32"/>
      <c r="P50" s="407" t="s">
        <v>3585</v>
      </c>
      <c r="Q50" s="405" t="s">
        <v>3426</v>
      </c>
      <c r="R50" s="561" t="s">
        <v>3617</v>
      </c>
      <c r="S50" s="32"/>
      <c r="T50" s="32"/>
      <c r="U50" s="32"/>
      <c r="V50" s="32"/>
      <c r="W50" s="82" t="s">
        <v>29</v>
      </c>
      <c r="X50" s="32"/>
      <c r="Y50" s="32"/>
      <c r="Z50" s="32"/>
      <c r="AA50" s="32"/>
      <c r="AB50" s="32"/>
      <c r="AC50" s="76" t="s">
        <v>141</v>
      </c>
      <c r="AD50" s="32"/>
      <c r="AE50" s="53" t="s">
        <v>208</v>
      </c>
      <c r="AF50" s="403">
        <v>44069</v>
      </c>
      <c r="AG50" s="32"/>
      <c r="AH50" s="32"/>
      <c r="AI50" s="32"/>
      <c r="AJ50" s="32"/>
      <c r="AK50" s="32"/>
      <c r="AL50" s="32"/>
      <c r="AM50" s="53" t="s">
        <v>209</v>
      </c>
      <c r="AN50" s="142">
        <v>44074</v>
      </c>
      <c r="AO50" s="53" t="s">
        <v>56</v>
      </c>
      <c r="AP50" s="53"/>
      <c r="AQ50" s="53"/>
      <c r="AR50" s="53"/>
      <c r="AS50" s="142"/>
      <c r="AT50" s="53"/>
      <c r="AU50" s="53"/>
      <c r="AV50" s="53"/>
      <c r="AW50" s="32"/>
      <c r="AX50" s="32"/>
      <c r="AY50" s="32"/>
      <c r="AZ50" s="32">
        <f t="shared" si="5"/>
        <v>8</v>
      </c>
    </row>
    <row r="51" spans="5:52" ht="16.8" customHeight="1">
      <c r="E51" s="32"/>
      <c r="F51" s="32"/>
      <c r="G51" s="32"/>
      <c r="H51" s="54" t="s">
        <v>3381</v>
      </c>
      <c r="I51" s="54" t="s">
        <v>3552</v>
      </c>
      <c r="J51" s="54" t="s">
        <v>3553</v>
      </c>
      <c r="K51" s="32"/>
      <c r="L51" s="32"/>
      <c r="M51" s="32"/>
      <c r="N51" s="53" t="s">
        <v>3471</v>
      </c>
      <c r="O51" s="32"/>
      <c r="P51" s="82" t="s">
        <v>3585</v>
      </c>
      <c r="Q51" s="54" t="s">
        <v>3427</v>
      </c>
      <c r="R51" s="554" t="s">
        <v>3618</v>
      </c>
      <c r="S51" s="32"/>
      <c r="T51" s="32"/>
      <c r="U51" s="32"/>
      <c r="V51" s="32"/>
      <c r="W51" s="82" t="s">
        <v>29</v>
      </c>
      <c r="X51" s="32"/>
      <c r="Y51" s="32"/>
      <c r="Z51" s="32"/>
      <c r="AA51" s="32"/>
      <c r="AB51" s="32"/>
      <c r="AC51" s="76" t="s">
        <v>141</v>
      </c>
      <c r="AD51" s="32"/>
      <c r="AE51" s="53" t="s">
        <v>208</v>
      </c>
      <c r="AF51" s="142">
        <v>44060</v>
      </c>
      <c r="AG51" s="32"/>
      <c r="AH51" s="32"/>
      <c r="AI51" s="32"/>
      <c r="AJ51" s="32"/>
      <c r="AK51" s="32"/>
      <c r="AL51" s="32"/>
      <c r="AM51" s="53" t="s">
        <v>209</v>
      </c>
      <c r="AN51" s="142">
        <v>44074</v>
      </c>
      <c r="AO51" s="402" t="s">
        <v>56</v>
      </c>
      <c r="AP51" s="402"/>
      <c r="AQ51" s="402"/>
      <c r="AR51" s="402"/>
      <c r="AS51" s="403"/>
      <c r="AT51" s="402"/>
      <c r="AU51" s="402"/>
      <c r="AV51" s="402"/>
      <c r="AW51" s="32"/>
      <c r="AX51" s="32"/>
      <c r="AY51" s="32"/>
      <c r="AZ51" s="32">
        <f t="shared" si="5"/>
        <v>8</v>
      </c>
    </row>
    <row r="52" spans="5:52" ht="16.8" customHeight="1">
      <c r="E52" s="32"/>
      <c r="F52" s="32"/>
      <c r="G52" s="32"/>
      <c r="H52" s="54" t="s">
        <v>3382</v>
      </c>
      <c r="I52" s="405" t="s">
        <v>3554</v>
      </c>
      <c r="J52" s="405" t="s">
        <v>3555</v>
      </c>
      <c r="K52" s="32"/>
      <c r="L52" s="32"/>
      <c r="M52" s="32"/>
      <c r="N52" s="402" t="s">
        <v>3472</v>
      </c>
      <c r="O52" s="32"/>
      <c r="P52" s="559" t="s">
        <v>3585</v>
      </c>
      <c r="Q52" s="405" t="s">
        <v>3427</v>
      </c>
      <c r="R52" s="561" t="s">
        <v>3619</v>
      </c>
      <c r="S52" s="32"/>
      <c r="T52" s="32"/>
      <c r="U52" s="32"/>
      <c r="V52" s="32"/>
      <c r="W52" s="70" t="s">
        <v>29</v>
      </c>
      <c r="X52" s="32"/>
      <c r="Y52" s="32"/>
      <c r="Z52" s="32"/>
      <c r="AA52" s="32"/>
      <c r="AB52" s="32"/>
      <c r="AC52" s="76" t="s">
        <v>141</v>
      </c>
      <c r="AD52" s="32"/>
      <c r="AE52" s="53" t="s">
        <v>208</v>
      </c>
      <c r="AF52" s="403">
        <v>44060</v>
      </c>
      <c r="AG52" s="32"/>
      <c r="AH52" s="32"/>
      <c r="AI52" s="32"/>
      <c r="AJ52" s="32"/>
      <c r="AK52" s="32"/>
      <c r="AL52" s="32"/>
      <c r="AM52" s="53" t="s">
        <v>209</v>
      </c>
      <c r="AN52" s="142">
        <v>44074</v>
      </c>
      <c r="AO52" s="406" t="s">
        <v>56</v>
      </c>
      <c r="AP52" s="406"/>
      <c r="AQ52" s="406" t="s">
        <v>317</v>
      </c>
      <c r="AR52" s="406"/>
      <c r="AS52" s="404"/>
      <c r="AT52" s="406"/>
      <c r="AU52" s="406"/>
      <c r="AV52" s="406"/>
      <c r="AW52" s="32"/>
      <c r="AX52" s="32"/>
      <c r="AY52" s="32"/>
      <c r="AZ52" s="32">
        <f t="shared" si="5"/>
        <v>8</v>
      </c>
    </row>
    <row r="53" spans="5:52" ht="16.8" customHeight="1">
      <c r="E53" s="32"/>
      <c r="F53" s="32"/>
      <c r="G53" s="32"/>
      <c r="H53" s="54" t="s">
        <v>3383</v>
      </c>
      <c r="I53" s="556" t="s">
        <v>3556</v>
      </c>
      <c r="J53" s="556" t="s">
        <v>3557</v>
      </c>
      <c r="K53" s="32"/>
      <c r="L53" s="32"/>
      <c r="M53" s="32"/>
      <c r="N53" s="406" t="s">
        <v>3473</v>
      </c>
      <c r="O53" s="32"/>
      <c r="P53" s="560" t="s">
        <v>3585</v>
      </c>
      <c r="Q53" s="556" t="s">
        <v>3428</v>
      </c>
      <c r="R53" s="562" t="s">
        <v>3620</v>
      </c>
      <c r="S53" s="32"/>
      <c r="T53" s="32"/>
      <c r="U53" s="32"/>
      <c r="V53" s="32"/>
      <c r="W53" s="82" t="s">
        <v>29</v>
      </c>
      <c r="X53" s="32"/>
      <c r="Y53" s="32"/>
      <c r="Z53" s="32"/>
      <c r="AA53" s="32"/>
      <c r="AB53" s="32"/>
      <c r="AC53" s="76" t="s">
        <v>141</v>
      </c>
      <c r="AD53" s="32"/>
      <c r="AE53" s="53" t="s">
        <v>208</v>
      </c>
      <c r="AF53" s="404">
        <v>44061</v>
      </c>
      <c r="AG53" s="32"/>
      <c r="AH53" s="32"/>
      <c r="AI53" s="32"/>
      <c r="AJ53" s="32"/>
      <c r="AK53" s="32"/>
      <c r="AL53" s="32"/>
      <c r="AM53" s="53" t="s">
        <v>209</v>
      </c>
      <c r="AN53" s="142">
        <v>44074</v>
      </c>
      <c r="AO53" s="53" t="s">
        <v>56</v>
      </c>
      <c r="AP53" s="53"/>
      <c r="AQ53" s="53"/>
      <c r="AR53" s="53"/>
      <c r="AS53" s="142"/>
      <c r="AT53" s="53"/>
      <c r="AU53" s="53"/>
      <c r="AV53" s="53"/>
      <c r="AW53" s="32"/>
      <c r="AX53" s="32"/>
      <c r="AY53" s="32"/>
      <c r="AZ53" s="32">
        <f t="shared" si="5"/>
        <v>8</v>
      </c>
    </row>
    <row r="54" spans="5:52" ht="16.8" customHeight="1">
      <c r="E54" s="32"/>
      <c r="F54" s="32"/>
      <c r="G54" s="32"/>
      <c r="H54" s="54" t="s">
        <v>3384</v>
      </c>
      <c r="I54" s="54" t="s">
        <v>3558</v>
      </c>
      <c r="J54" s="54" t="s">
        <v>3559</v>
      </c>
      <c r="K54" s="32"/>
      <c r="L54" s="32"/>
      <c r="M54" s="32"/>
      <c r="N54" s="53" t="s">
        <v>3474</v>
      </c>
      <c r="O54" s="32"/>
      <c r="P54" s="82" t="s">
        <v>3585</v>
      </c>
      <c r="Q54" s="54" t="s">
        <v>3429</v>
      </c>
      <c r="R54" s="554" t="s">
        <v>3621</v>
      </c>
      <c r="S54" s="32"/>
      <c r="T54" s="32"/>
      <c r="U54" s="32"/>
      <c r="V54" s="32"/>
      <c r="W54" s="82" t="s">
        <v>29</v>
      </c>
      <c r="X54" s="32"/>
      <c r="Y54" s="32"/>
      <c r="Z54" s="32"/>
      <c r="AA54" s="32"/>
      <c r="AB54" s="32"/>
      <c r="AC54" s="76" t="s">
        <v>141</v>
      </c>
      <c r="AD54" s="32"/>
      <c r="AE54" s="53" t="s">
        <v>208</v>
      </c>
      <c r="AF54" s="142">
        <v>44061</v>
      </c>
      <c r="AG54" s="32"/>
      <c r="AH54" s="32"/>
      <c r="AI54" s="32"/>
      <c r="AJ54" s="32"/>
      <c r="AK54" s="32"/>
      <c r="AL54" s="32"/>
      <c r="AM54" s="53" t="s">
        <v>209</v>
      </c>
      <c r="AN54" s="142">
        <v>44074</v>
      </c>
      <c r="AO54" s="53" t="s">
        <v>63</v>
      </c>
      <c r="AP54" s="53" t="s">
        <v>56</v>
      </c>
      <c r="AQ54" s="53" t="s">
        <v>318</v>
      </c>
      <c r="AR54" s="53"/>
      <c r="AS54" s="142"/>
      <c r="AT54" s="53"/>
      <c r="AU54" s="53"/>
      <c r="AV54" s="53"/>
      <c r="AW54" s="32"/>
      <c r="AX54" s="32"/>
      <c r="AY54" s="32"/>
      <c r="AZ54" s="32">
        <f t="shared" si="5"/>
        <v>8</v>
      </c>
    </row>
    <row r="55" spans="5:52" ht="16.8" customHeight="1">
      <c r="E55" s="32"/>
      <c r="F55" s="32"/>
      <c r="G55" s="32"/>
      <c r="H55" s="54" t="s">
        <v>3385</v>
      </c>
      <c r="I55" s="54" t="s">
        <v>3560</v>
      </c>
      <c r="J55" s="54" t="s">
        <v>3561</v>
      </c>
      <c r="K55" s="32"/>
      <c r="L55" s="32"/>
      <c r="M55" s="32"/>
      <c r="N55" s="53" t="s">
        <v>3475</v>
      </c>
      <c r="O55" s="32"/>
      <c r="P55" s="82" t="s">
        <v>3585</v>
      </c>
      <c r="Q55" s="54" t="s">
        <v>3430</v>
      </c>
      <c r="R55" s="554" t="s">
        <v>3622</v>
      </c>
      <c r="S55" s="32"/>
      <c r="T55" s="32"/>
      <c r="U55" s="32"/>
      <c r="V55" s="32"/>
      <c r="W55" s="82" t="s">
        <v>29</v>
      </c>
      <c r="X55" s="32"/>
      <c r="Y55" s="32"/>
      <c r="Z55" s="32"/>
      <c r="AA55" s="32"/>
      <c r="AB55" s="32"/>
      <c r="AC55" s="76" t="s">
        <v>141</v>
      </c>
      <c r="AD55" s="32"/>
      <c r="AE55" s="53" t="s">
        <v>208</v>
      </c>
      <c r="AF55" s="142">
        <v>44061</v>
      </c>
      <c r="AG55" s="32"/>
      <c r="AH55" s="32"/>
      <c r="AI55" s="32"/>
      <c r="AJ55" s="32"/>
      <c r="AK55" s="32"/>
      <c r="AL55" s="32"/>
      <c r="AM55" s="53" t="s">
        <v>209</v>
      </c>
      <c r="AN55" s="142">
        <v>44074</v>
      </c>
      <c r="AO55" s="53" t="s">
        <v>56</v>
      </c>
      <c r="AP55" s="53"/>
      <c r="AQ55" s="53"/>
      <c r="AR55" s="53"/>
      <c r="AS55" s="142"/>
      <c r="AT55" s="53"/>
      <c r="AU55" s="53"/>
      <c r="AV55" s="53"/>
      <c r="AW55" s="32"/>
      <c r="AX55" s="32"/>
      <c r="AY55" s="32"/>
      <c r="AZ55" s="32">
        <f t="shared" si="5"/>
        <v>8</v>
      </c>
    </row>
    <row r="56" spans="5:52" ht="16.8" customHeight="1">
      <c r="E56" s="32"/>
      <c r="F56" s="32"/>
      <c r="G56" s="32"/>
      <c r="H56" s="556" t="s">
        <v>3386</v>
      </c>
      <c r="I56" s="556" t="s">
        <v>3562</v>
      </c>
      <c r="J56" s="556" t="s">
        <v>3563</v>
      </c>
      <c r="K56" s="32"/>
      <c r="L56" s="32"/>
      <c r="M56" s="32"/>
      <c r="N56" s="406" t="s">
        <v>3475</v>
      </c>
      <c r="O56" s="32"/>
      <c r="P56" s="560" t="s">
        <v>3585</v>
      </c>
      <c r="Q56" s="556" t="s">
        <v>3431</v>
      </c>
      <c r="R56" s="562" t="s">
        <v>3623</v>
      </c>
      <c r="S56" s="32"/>
      <c r="T56" s="32"/>
      <c r="U56" s="32"/>
      <c r="V56" s="32"/>
      <c r="W56" s="82" t="s">
        <v>29</v>
      </c>
      <c r="X56" s="32"/>
      <c r="Y56" s="32"/>
      <c r="Z56" s="32"/>
      <c r="AA56" s="32"/>
      <c r="AB56" s="32"/>
      <c r="AC56" s="76" t="s">
        <v>141</v>
      </c>
      <c r="AD56" s="32"/>
      <c r="AE56" s="53" t="s">
        <v>208</v>
      </c>
      <c r="AF56" s="404">
        <v>44069</v>
      </c>
      <c r="AG56" s="32"/>
      <c r="AH56" s="32"/>
      <c r="AI56" s="32"/>
      <c r="AJ56" s="32"/>
      <c r="AK56" s="32"/>
      <c r="AL56" s="32"/>
      <c r="AM56" s="53" t="s">
        <v>209</v>
      </c>
      <c r="AN56" s="142">
        <v>44074</v>
      </c>
      <c r="AO56" s="53" t="s">
        <v>63</v>
      </c>
      <c r="AP56" s="53" t="s">
        <v>56</v>
      </c>
      <c r="AQ56" s="54" t="s">
        <v>319</v>
      </c>
      <c r="AR56" s="53"/>
      <c r="AS56" s="142"/>
      <c r="AT56" s="53"/>
      <c r="AU56" s="53"/>
      <c r="AV56" s="53"/>
      <c r="AW56" s="32"/>
      <c r="AX56" s="32"/>
      <c r="AY56" s="32"/>
      <c r="AZ56" s="32">
        <f t="shared" si="5"/>
        <v>8</v>
      </c>
    </row>
    <row r="57" spans="5:52" ht="16.8" customHeight="1">
      <c r="E57" s="32"/>
      <c r="F57" s="32"/>
      <c r="G57" s="32"/>
      <c r="H57" s="556" t="s">
        <v>3386</v>
      </c>
      <c r="I57" s="556" t="s">
        <v>3564</v>
      </c>
      <c r="J57" s="556" t="s">
        <v>3565</v>
      </c>
      <c r="K57" s="32"/>
      <c r="L57" s="32"/>
      <c r="M57" s="32"/>
      <c r="N57" s="406" t="s">
        <v>3475</v>
      </c>
      <c r="O57" s="32"/>
      <c r="P57" s="560" t="s">
        <v>3585</v>
      </c>
      <c r="Q57" s="556" t="s">
        <v>3432</v>
      </c>
      <c r="R57" s="562" t="s">
        <v>3624</v>
      </c>
      <c r="S57" s="32"/>
      <c r="T57" s="32"/>
      <c r="U57" s="32"/>
      <c r="V57" s="32"/>
      <c r="W57" s="82" t="s">
        <v>29</v>
      </c>
      <c r="X57" s="32"/>
      <c r="Y57" s="32"/>
      <c r="Z57" s="32"/>
      <c r="AA57" s="32"/>
      <c r="AB57" s="32"/>
      <c r="AC57" s="76" t="s">
        <v>141</v>
      </c>
      <c r="AD57" s="32"/>
      <c r="AE57" s="53" t="s">
        <v>208</v>
      </c>
      <c r="AF57" s="404">
        <v>44069</v>
      </c>
      <c r="AG57" s="32"/>
      <c r="AH57" s="32"/>
      <c r="AI57" s="32"/>
      <c r="AJ57" s="32"/>
      <c r="AK57" s="32"/>
      <c r="AL57" s="32"/>
      <c r="AM57" s="53" t="s">
        <v>209</v>
      </c>
      <c r="AN57" s="142">
        <v>44074</v>
      </c>
      <c r="AO57" s="53" t="s">
        <v>63</v>
      </c>
      <c r="AP57" s="53" t="s">
        <v>56</v>
      </c>
      <c r="AQ57" s="54" t="s">
        <v>320</v>
      </c>
      <c r="AR57" s="53"/>
      <c r="AS57" s="142"/>
      <c r="AT57" s="53"/>
      <c r="AU57" s="53"/>
      <c r="AV57" s="53"/>
      <c r="AW57" s="32"/>
      <c r="AX57" s="32"/>
      <c r="AY57" s="32"/>
      <c r="AZ57" s="32">
        <f t="shared" si="5"/>
        <v>8</v>
      </c>
    </row>
    <row r="58" spans="5:52" ht="16.8" customHeight="1">
      <c r="E58" s="32"/>
      <c r="F58" s="32"/>
      <c r="G58" s="32"/>
      <c r="H58" s="54" t="s">
        <v>3387</v>
      </c>
      <c r="I58" s="54" t="s">
        <v>3566</v>
      </c>
      <c r="J58" s="54" t="s">
        <v>3567</v>
      </c>
      <c r="K58" s="32"/>
      <c r="L58" s="32"/>
      <c r="M58" s="32"/>
      <c r="N58" s="53" t="s">
        <v>3476</v>
      </c>
      <c r="O58" s="32"/>
      <c r="P58" s="82" t="s">
        <v>3585</v>
      </c>
      <c r="Q58" s="54" t="s">
        <v>3433</v>
      </c>
      <c r="R58" s="554" t="s">
        <v>3625</v>
      </c>
      <c r="S58" s="32"/>
      <c r="T58" s="32"/>
      <c r="U58" s="32"/>
      <c r="V58" s="32"/>
      <c r="W58" s="82" t="s">
        <v>29</v>
      </c>
      <c r="X58" s="32"/>
      <c r="Y58" s="32"/>
      <c r="Z58" s="32"/>
      <c r="AA58" s="32"/>
      <c r="AB58" s="32"/>
      <c r="AC58" s="76" t="s">
        <v>141</v>
      </c>
      <c r="AD58" s="32"/>
      <c r="AE58" s="53" t="s">
        <v>208</v>
      </c>
      <c r="AF58" s="142">
        <v>44061</v>
      </c>
      <c r="AG58" s="32"/>
      <c r="AH58" s="32"/>
      <c r="AI58" s="32"/>
      <c r="AJ58" s="32"/>
      <c r="AK58" s="32"/>
      <c r="AL58" s="32"/>
      <c r="AM58" s="53" t="s">
        <v>209</v>
      </c>
      <c r="AN58" s="142">
        <v>44074</v>
      </c>
      <c r="AO58" s="53" t="s">
        <v>63</v>
      </c>
      <c r="AP58" s="53" t="s">
        <v>56</v>
      </c>
      <c r="AQ58" s="54" t="s">
        <v>321</v>
      </c>
      <c r="AR58" s="53"/>
      <c r="AS58" s="142"/>
      <c r="AT58" s="53"/>
      <c r="AU58" s="53"/>
      <c r="AV58" s="53"/>
      <c r="AW58" s="32"/>
      <c r="AX58" s="32"/>
      <c r="AY58" s="32"/>
      <c r="AZ58" s="32">
        <f t="shared" si="5"/>
        <v>8</v>
      </c>
    </row>
    <row r="59" spans="5:52" ht="16.8" customHeight="1">
      <c r="E59" s="32"/>
      <c r="F59" s="32"/>
      <c r="G59" s="32"/>
      <c r="H59" s="54" t="s">
        <v>3388</v>
      </c>
      <c r="I59" s="54" t="s">
        <v>3568</v>
      </c>
      <c r="J59" s="54" t="s">
        <v>3569</v>
      </c>
      <c r="K59" s="32"/>
      <c r="L59" s="32"/>
      <c r="M59" s="32"/>
      <c r="N59" s="53" t="s">
        <v>3476</v>
      </c>
      <c r="O59" s="32"/>
      <c r="P59" s="82" t="s">
        <v>3585</v>
      </c>
      <c r="Q59" s="54" t="s">
        <v>3433</v>
      </c>
      <c r="R59" s="554" t="s">
        <v>3626</v>
      </c>
      <c r="S59" s="32"/>
      <c r="T59" s="32"/>
      <c r="U59" s="32"/>
      <c r="V59" s="32"/>
      <c r="W59" s="82" t="s">
        <v>29</v>
      </c>
      <c r="X59" s="32"/>
      <c r="Y59" s="32"/>
      <c r="Z59" s="32"/>
      <c r="AA59" s="32"/>
      <c r="AB59" s="32"/>
      <c r="AC59" s="76" t="s">
        <v>141</v>
      </c>
      <c r="AD59" s="32"/>
      <c r="AE59" s="53" t="s">
        <v>208</v>
      </c>
      <c r="AF59" s="142">
        <v>44061</v>
      </c>
      <c r="AG59" s="32"/>
      <c r="AH59" s="32"/>
      <c r="AI59" s="32"/>
      <c r="AJ59" s="32"/>
      <c r="AK59" s="32"/>
      <c r="AL59" s="32"/>
      <c r="AM59" s="53" t="s">
        <v>209</v>
      </c>
      <c r="AN59" s="142">
        <v>44074</v>
      </c>
      <c r="AO59" s="53" t="s">
        <v>63</v>
      </c>
      <c r="AP59" s="53" t="s">
        <v>56</v>
      </c>
      <c r="AQ59" s="53" t="s">
        <v>322</v>
      </c>
      <c r="AR59" s="53"/>
      <c r="AS59" s="142"/>
      <c r="AT59" s="53"/>
      <c r="AU59" s="53"/>
      <c r="AV59" s="53"/>
      <c r="AW59" s="32"/>
      <c r="AX59" s="32"/>
      <c r="AY59" s="32"/>
      <c r="AZ59" s="32">
        <f t="shared" si="5"/>
        <v>8</v>
      </c>
    </row>
    <row r="60" spans="5:52" ht="16.8" customHeight="1">
      <c r="E60" s="32"/>
      <c r="F60" s="32"/>
      <c r="G60" s="32"/>
      <c r="H60" s="54" t="s">
        <v>3389</v>
      </c>
      <c r="I60" s="54" t="s">
        <v>3570</v>
      </c>
      <c r="J60" s="54" t="s">
        <v>3571</v>
      </c>
      <c r="K60" s="32"/>
      <c r="L60" s="32"/>
      <c r="M60" s="32"/>
      <c r="N60" s="53" t="s">
        <v>3477</v>
      </c>
      <c r="O60" s="32"/>
      <c r="P60" s="82" t="s">
        <v>3585</v>
      </c>
      <c r="Q60" s="54" t="s">
        <v>3434</v>
      </c>
      <c r="R60" s="554" t="s">
        <v>3627</v>
      </c>
      <c r="S60" s="32"/>
      <c r="T60" s="32"/>
      <c r="U60" s="32"/>
      <c r="V60" s="32"/>
      <c r="W60" s="82" t="s">
        <v>29</v>
      </c>
      <c r="X60" s="32"/>
      <c r="Y60" s="32"/>
      <c r="Z60" s="32"/>
      <c r="AA60" s="32"/>
      <c r="AB60" s="32"/>
      <c r="AC60" s="76" t="s">
        <v>141</v>
      </c>
      <c r="AD60" s="32"/>
      <c r="AE60" s="53" t="s">
        <v>208</v>
      </c>
      <c r="AF60" s="142">
        <v>44061</v>
      </c>
      <c r="AG60" s="32"/>
      <c r="AH60" s="32"/>
      <c r="AI60" s="32"/>
      <c r="AJ60" s="32"/>
      <c r="AK60" s="32"/>
      <c r="AL60" s="32"/>
      <c r="AM60" s="53" t="s">
        <v>209</v>
      </c>
      <c r="AN60" s="142">
        <v>44074</v>
      </c>
      <c r="AO60" s="53" t="s">
        <v>56</v>
      </c>
      <c r="AP60" s="53"/>
      <c r="AQ60" s="53"/>
      <c r="AR60" s="53"/>
      <c r="AS60" s="142"/>
      <c r="AT60" s="53"/>
      <c r="AU60" s="53"/>
      <c r="AV60" s="53"/>
      <c r="AW60" s="32"/>
      <c r="AX60" s="32"/>
      <c r="AY60" s="32"/>
      <c r="AZ60" s="32">
        <f t="shared" si="5"/>
        <v>8</v>
      </c>
    </row>
    <row r="61" spans="5:52" ht="16.8" customHeight="1">
      <c r="E61" s="32"/>
      <c r="F61" s="32"/>
      <c r="G61" s="32"/>
      <c r="H61" s="54" t="s">
        <v>3390</v>
      </c>
      <c r="I61" s="54" t="s">
        <v>3572</v>
      </c>
      <c r="J61" s="54" t="s">
        <v>3573</v>
      </c>
      <c r="K61" s="32"/>
      <c r="L61" s="32"/>
      <c r="M61" s="32"/>
      <c r="N61" s="53" t="s">
        <v>3477</v>
      </c>
      <c r="O61" s="32"/>
      <c r="P61" s="82" t="s">
        <v>3585</v>
      </c>
      <c r="Q61" s="54" t="s">
        <v>3435</v>
      </c>
      <c r="R61" s="554" t="s">
        <v>3628</v>
      </c>
      <c r="S61" s="32"/>
      <c r="T61" s="32"/>
      <c r="U61" s="32"/>
      <c r="V61" s="32"/>
      <c r="W61" s="82" t="s">
        <v>29</v>
      </c>
      <c r="X61" s="32"/>
      <c r="Y61" s="32"/>
      <c r="Z61" s="32"/>
      <c r="AA61" s="32"/>
      <c r="AB61" s="32"/>
      <c r="AC61" s="76" t="s">
        <v>141</v>
      </c>
      <c r="AD61" s="32"/>
      <c r="AE61" s="53" t="s">
        <v>208</v>
      </c>
      <c r="AF61" s="142">
        <v>44061</v>
      </c>
      <c r="AG61" s="32"/>
      <c r="AH61" s="32"/>
      <c r="AI61" s="32"/>
      <c r="AJ61" s="32"/>
      <c r="AK61" s="32"/>
      <c r="AL61" s="32"/>
      <c r="AM61" s="53" t="s">
        <v>209</v>
      </c>
      <c r="AN61" s="142">
        <v>44074</v>
      </c>
      <c r="AO61" s="53" t="s">
        <v>56</v>
      </c>
      <c r="AP61" s="53"/>
      <c r="AQ61" s="53"/>
      <c r="AR61" s="53"/>
      <c r="AS61" s="142"/>
      <c r="AT61" s="53"/>
      <c r="AU61" s="53"/>
      <c r="AV61" s="53"/>
      <c r="AW61" s="32"/>
      <c r="AX61" s="32"/>
      <c r="AY61" s="32"/>
      <c r="AZ61" s="32">
        <f t="shared" si="5"/>
        <v>8</v>
      </c>
    </row>
    <row r="62" spans="5:52" ht="16.8" customHeight="1">
      <c r="E62" s="32"/>
      <c r="F62" s="32"/>
      <c r="G62" s="32"/>
      <c r="H62" s="54" t="s">
        <v>3391</v>
      </c>
      <c r="I62" s="54" t="s">
        <v>3574</v>
      </c>
      <c r="J62" s="54" t="s">
        <v>3575</v>
      </c>
      <c r="K62" s="32"/>
      <c r="L62" s="32"/>
      <c r="M62" s="32"/>
      <c r="N62" s="53" t="s">
        <v>3478</v>
      </c>
      <c r="O62" s="32"/>
      <c r="P62" s="82" t="s">
        <v>3585</v>
      </c>
      <c r="Q62" s="54" t="s">
        <v>3436</v>
      </c>
      <c r="R62" s="554" t="s">
        <v>3629</v>
      </c>
      <c r="S62" s="32"/>
      <c r="T62" s="32"/>
      <c r="U62" s="32"/>
      <c r="V62" s="32"/>
      <c r="W62" s="82" t="s">
        <v>29</v>
      </c>
      <c r="X62" s="32"/>
      <c r="Y62" s="32"/>
      <c r="Z62" s="32"/>
      <c r="AA62" s="32"/>
      <c r="AB62" s="32"/>
      <c r="AC62" s="76" t="s">
        <v>141</v>
      </c>
      <c r="AD62" s="32"/>
      <c r="AE62" s="53" t="s">
        <v>208</v>
      </c>
      <c r="AF62" s="142">
        <v>44061</v>
      </c>
      <c r="AG62" s="32"/>
      <c r="AH62" s="32"/>
      <c r="AI62" s="32"/>
      <c r="AJ62" s="32"/>
      <c r="AK62" s="32"/>
      <c r="AL62" s="32"/>
      <c r="AM62" s="53" t="s">
        <v>209</v>
      </c>
      <c r="AN62" s="142">
        <v>44074</v>
      </c>
      <c r="AO62" s="53" t="s">
        <v>63</v>
      </c>
      <c r="AP62" s="53" t="s">
        <v>56</v>
      </c>
      <c r="AQ62" s="53" t="s">
        <v>323</v>
      </c>
      <c r="AR62" s="53"/>
      <c r="AS62" s="142"/>
      <c r="AT62" s="53"/>
      <c r="AU62" s="53"/>
      <c r="AV62" s="53"/>
      <c r="AW62" s="32"/>
      <c r="AX62" s="32"/>
      <c r="AY62" s="32"/>
      <c r="AZ62" s="32">
        <f t="shared" si="5"/>
        <v>8</v>
      </c>
    </row>
    <row r="63" spans="5:52" ht="16.8" customHeight="1">
      <c r="E63" s="32"/>
      <c r="F63" s="32"/>
      <c r="G63" s="32"/>
      <c r="H63" s="54" t="s">
        <v>3392</v>
      </c>
      <c r="I63" s="54" t="s">
        <v>3576</v>
      </c>
      <c r="J63" s="54" t="s">
        <v>3577</v>
      </c>
      <c r="K63" s="32"/>
      <c r="L63" s="32"/>
      <c r="M63" s="32"/>
      <c r="N63" s="53" t="s">
        <v>3479</v>
      </c>
      <c r="O63" s="32"/>
      <c r="P63" s="82" t="s">
        <v>3585</v>
      </c>
      <c r="Q63" s="54" t="s">
        <v>3437</v>
      </c>
      <c r="R63" s="554" t="s">
        <v>3630</v>
      </c>
      <c r="S63" s="32"/>
      <c r="T63" s="32"/>
      <c r="U63" s="32"/>
      <c r="V63" s="32"/>
      <c r="W63" s="82" t="s">
        <v>29</v>
      </c>
      <c r="X63" s="32"/>
      <c r="Y63" s="32"/>
      <c r="Z63" s="32"/>
      <c r="AA63" s="32"/>
      <c r="AB63" s="32"/>
      <c r="AC63" s="76" t="s">
        <v>141</v>
      </c>
      <c r="AD63" s="32"/>
      <c r="AE63" s="53" t="s">
        <v>208</v>
      </c>
      <c r="AF63" s="142">
        <v>44061</v>
      </c>
      <c r="AG63" s="32"/>
      <c r="AH63" s="32"/>
      <c r="AI63" s="32"/>
      <c r="AJ63" s="32"/>
      <c r="AK63" s="32"/>
      <c r="AL63" s="32"/>
      <c r="AM63" s="53" t="s">
        <v>209</v>
      </c>
      <c r="AN63" s="142">
        <v>44074</v>
      </c>
      <c r="AO63" s="53" t="s">
        <v>63</v>
      </c>
      <c r="AP63" s="53" t="s">
        <v>56</v>
      </c>
      <c r="AQ63" s="53" t="s">
        <v>323</v>
      </c>
      <c r="AR63" s="53"/>
      <c r="AS63" s="142"/>
      <c r="AT63" s="53"/>
      <c r="AU63" s="53"/>
      <c r="AV63" s="53"/>
      <c r="AW63" s="32"/>
      <c r="AX63" s="32"/>
      <c r="AY63" s="32"/>
      <c r="AZ63" s="32">
        <f t="shared" si="5"/>
        <v>8</v>
      </c>
    </row>
    <row r="64" spans="5:52" ht="16.8" customHeight="1">
      <c r="E64" s="32"/>
      <c r="F64" s="32"/>
      <c r="G64" s="32"/>
      <c r="H64" s="54" t="s">
        <v>3393</v>
      </c>
      <c r="I64" s="54" t="s">
        <v>3578</v>
      </c>
      <c r="J64" s="54" t="s">
        <v>3579</v>
      </c>
      <c r="K64" s="32"/>
      <c r="L64" s="32"/>
      <c r="M64" s="32"/>
      <c r="N64" s="53" t="s">
        <v>3480</v>
      </c>
      <c r="O64" s="32"/>
      <c r="P64" s="82" t="s">
        <v>3585</v>
      </c>
      <c r="Q64" s="54" t="s">
        <v>3438</v>
      </c>
      <c r="R64" s="554" t="s">
        <v>3631</v>
      </c>
      <c r="S64" s="32"/>
      <c r="T64" s="32"/>
      <c r="U64" s="32"/>
      <c r="V64" s="32"/>
      <c r="W64" s="82" t="s">
        <v>29</v>
      </c>
      <c r="X64" s="32"/>
      <c r="Y64" s="32"/>
      <c r="Z64" s="32"/>
      <c r="AA64" s="32"/>
      <c r="AB64" s="32"/>
      <c r="AC64" s="76" t="s">
        <v>141</v>
      </c>
      <c r="AD64" s="32"/>
      <c r="AE64" s="53" t="s">
        <v>208</v>
      </c>
      <c r="AF64" s="142">
        <v>44061</v>
      </c>
      <c r="AG64" s="32"/>
      <c r="AH64" s="32"/>
      <c r="AI64" s="32"/>
      <c r="AJ64" s="32"/>
      <c r="AK64" s="32"/>
      <c r="AL64" s="32"/>
      <c r="AM64" s="53" t="s">
        <v>209</v>
      </c>
      <c r="AN64" s="142">
        <v>44074</v>
      </c>
      <c r="AO64" s="53" t="s">
        <v>63</v>
      </c>
      <c r="AP64" s="53" t="s">
        <v>56</v>
      </c>
      <c r="AQ64" s="54" t="s">
        <v>324</v>
      </c>
      <c r="AR64" s="53"/>
      <c r="AS64" s="142"/>
      <c r="AT64" s="53"/>
      <c r="AU64" s="53"/>
      <c r="AV64" s="53"/>
      <c r="AW64" s="32"/>
      <c r="AX64" s="32"/>
      <c r="AY64" s="32"/>
      <c r="AZ64" s="32">
        <f t="shared" si="5"/>
        <v>8</v>
      </c>
    </row>
    <row r="65" spans="5:52" ht="409.6">
      <c r="E65" s="32"/>
      <c r="F65" s="32"/>
      <c r="G65" s="32"/>
      <c r="H65" s="54" t="s">
        <v>3394</v>
      </c>
      <c r="I65" s="54" t="s">
        <v>3580</v>
      </c>
      <c r="J65" s="54" t="s">
        <v>3581</v>
      </c>
      <c r="K65" s="32"/>
      <c r="L65" s="32"/>
      <c r="M65" s="32"/>
      <c r="N65" s="53" t="s">
        <v>3481</v>
      </c>
      <c r="O65" s="32"/>
      <c r="P65" s="82" t="s">
        <v>3585</v>
      </c>
      <c r="Q65" s="54" t="s">
        <v>3439</v>
      </c>
      <c r="R65" s="554" t="s">
        <v>3610</v>
      </c>
      <c r="S65" s="32"/>
      <c r="T65" s="32"/>
      <c r="U65" s="32"/>
      <c r="V65" s="32"/>
      <c r="W65" s="82" t="s">
        <v>29</v>
      </c>
      <c r="X65" s="32"/>
      <c r="Y65" s="32"/>
      <c r="Z65" s="32"/>
      <c r="AA65" s="32"/>
      <c r="AB65" s="32"/>
      <c r="AC65" s="76" t="s">
        <v>141</v>
      </c>
      <c r="AD65" s="32"/>
      <c r="AE65" s="53" t="s">
        <v>208</v>
      </c>
      <c r="AF65" s="142">
        <v>44061</v>
      </c>
      <c r="AG65" s="32"/>
      <c r="AH65" s="32"/>
      <c r="AI65" s="32"/>
      <c r="AJ65" s="32"/>
      <c r="AK65" s="32"/>
      <c r="AL65" s="32"/>
      <c r="AM65" s="53" t="s">
        <v>209</v>
      </c>
      <c r="AN65" s="142">
        <v>44074</v>
      </c>
      <c r="AO65" s="53" t="s">
        <v>56</v>
      </c>
      <c r="AP65" s="32"/>
      <c r="AQ65" s="32"/>
      <c r="AR65" s="32"/>
      <c r="AS65" s="32"/>
      <c r="AT65" s="32"/>
      <c r="AU65" s="32"/>
      <c r="AV65" s="32"/>
      <c r="AW65" s="32"/>
      <c r="AX65" s="32"/>
      <c r="AY65" s="32"/>
      <c r="AZ65" s="32">
        <f t="shared" si="5"/>
        <v>8</v>
      </c>
    </row>
    <row r="66" spans="5:52" ht="409.6">
      <c r="E66" s="32"/>
      <c r="F66" s="32"/>
      <c r="G66" s="32"/>
      <c r="H66" s="54" t="s">
        <v>3395</v>
      </c>
      <c r="I66" s="54" t="s">
        <v>3580</v>
      </c>
      <c r="J66" s="54" t="s">
        <v>3582</v>
      </c>
      <c r="K66" s="32"/>
      <c r="L66" s="32"/>
      <c r="M66" s="32"/>
      <c r="N66" s="53" t="s">
        <v>3481</v>
      </c>
      <c r="O66" s="32"/>
      <c r="P66" s="82" t="s">
        <v>3585</v>
      </c>
      <c r="Q66" s="54" t="s">
        <v>3440</v>
      </c>
      <c r="R66" s="554" t="s">
        <v>3632</v>
      </c>
      <c r="S66" s="32"/>
      <c r="T66" s="32"/>
      <c r="U66" s="32"/>
      <c r="V66" s="32"/>
      <c r="W66" s="82" t="s">
        <v>29</v>
      </c>
      <c r="X66" s="32"/>
      <c r="Y66" s="32"/>
      <c r="Z66" s="32"/>
      <c r="AA66" s="32"/>
      <c r="AB66" s="32"/>
      <c r="AC66" s="76" t="s">
        <v>141</v>
      </c>
      <c r="AD66" s="32"/>
      <c r="AE66" s="53" t="s">
        <v>208</v>
      </c>
      <c r="AF66" s="142">
        <v>44061</v>
      </c>
      <c r="AG66" s="32"/>
      <c r="AH66" s="32"/>
      <c r="AI66" s="32"/>
      <c r="AJ66" s="32"/>
      <c r="AK66" s="32"/>
      <c r="AL66" s="32"/>
      <c r="AM66" s="53" t="s">
        <v>209</v>
      </c>
      <c r="AN66" s="142">
        <v>44074</v>
      </c>
      <c r="AO66" s="53" t="s">
        <v>63</v>
      </c>
      <c r="AP66" s="32" t="s">
        <v>56</v>
      </c>
      <c r="AQ66" s="32" t="s">
        <v>325</v>
      </c>
      <c r="AR66" s="32"/>
      <c r="AS66" s="32"/>
      <c r="AT66" s="32"/>
      <c r="AU66" s="32"/>
      <c r="AV66" s="32"/>
      <c r="AW66" s="32"/>
      <c r="AX66" s="32"/>
      <c r="AY66" s="32"/>
      <c r="AZ66" s="32">
        <f t="shared" si="5"/>
        <v>8</v>
      </c>
    </row>
    <row r="67" spans="5:52" ht="230.4">
      <c r="E67" s="32"/>
      <c r="F67" s="32"/>
      <c r="G67" s="32"/>
      <c r="H67" s="54" t="s">
        <v>3396</v>
      </c>
      <c r="I67" s="54" t="s">
        <v>3583</v>
      </c>
      <c r="J67" s="54" t="s">
        <v>3584</v>
      </c>
      <c r="K67" s="32"/>
      <c r="L67" s="32"/>
      <c r="M67" s="32"/>
      <c r="N67" s="53" t="s">
        <v>3482</v>
      </c>
      <c r="O67" s="32"/>
      <c r="P67" s="82" t="s">
        <v>3585</v>
      </c>
      <c r="Q67" s="54" t="s">
        <v>3441</v>
      </c>
      <c r="R67" s="554" t="s">
        <v>3633</v>
      </c>
      <c r="S67" s="32"/>
      <c r="T67" s="32"/>
      <c r="U67" s="32"/>
      <c r="V67" s="32"/>
      <c r="W67" s="82" t="s">
        <v>29</v>
      </c>
      <c r="X67" s="32"/>
      <c r="Y67" s="32"/>
      <c r="Z67" s="32"/>
      <c r="AA67" s="32"/>
      <c r="AB67" s="32"/>
      <c r="AC67" s="76" t="s">
        <v>141</v>
      </c>
      <c r="AD67" s="32"/>
      <c r="AE67" s="53" t="s">
        <v>208</v>
      </c>
      <c r="AF67" s="142">
        <v>44061</v>
      </c>
      <c r="AG67" s="32"/>
      <c r="AH67" s="32"/>
      <c r="AI67" s="32"/>
      <c r="AJ67" s="32"/>
      <c r="AK67" s="32"/>
      <c r="AL67" s="32"/>
      <c r="AM67" s="53" t="s">
        <v>209</v>
      </c>
      <c r="AN67" s="142">
        <v>44074</v>
      </c>
      <c r="AO67" s="32" t="s">
        <v>56</v>
      </c>
      <c r="AP67" s="32"/>
      <c r="AQ67" s="32"/>
      <c r="AR67" s="32"/>
      <c r="AS67" s="32"/>
      <c r="AT67" s="32"/>
      <c r="AU67" s="32"/>
      <c r="AV67" s="32"/>
      <c r="AW67" s="32"/>
      <c r="AX67" s="32"/>
      <c r="AY67" s="32"/>
      <c r="AZ67" s="32">
        <f t="shared" si="5"/>
        <v>8</v>
      </c>
    </row>
  </sheetData>
  <autoFilter ref="A15:AZ15"/>
  <mergeCells count="2">
    <mergeCell ref="AM14:AQ14"/>
    <mergeCell ref="AR14:AV14"/>
  </mergeCells>
  <conditionalFormatting sqref="H39:H55">
    <cfRule type="duplicateValues" dxfId="492" priority="69"/>
    <cfRule type="duplicateValues" dxfId="491" priority="70"/>
  </conditionalFormatting>
  <conditionalFormatting sqref="H58:H64">
    <cfRule type="duplicateValues" dxfId="490" priority="67"/>
    <cfRule type="duplicateValues" dxfId="489" priority="68"/>
  </conditionalFormatting>
  <conditionalFormatting sqref="H65:H67">
    <cfRule type="duplicateValues" dxfId="488" priority="65"/>
    <cfRule type="duplicateValues" dxfId="487" priority="66"/>
  </conditionalFormatting>
  <conditionalFormatting sqref="H56">
    <cfRule type="duplicateValues" dxfId="486" priority="63"/>
    <cfRule type="duplicateValues" dxfId="485" priority="64"/>
  </conditionalFormatting>
  <conditionalFormatting sqref="H57">
    <cfRule type="duplicateValues" dxfId="484" priority="61"/>
    <cfRule type="duplicateValues" dxfId="483" priority="62"/>
  </conditionalFormatting>
  <conditionalFormatting sqref="Q39">
    <cfRule type="duplicateValues" dxfId="482" priority="60"/>
  </conditionalFormatting>
  <conditionalFormatting sqref="Q40">
    <cfRule type="duplicateValues" dxfId="481" priority="59"/>
  </conditionalFormatting>
  <conditionalFormatting sqref="Q41">
    <cfRule type="duplicateValues" dxfId="480" priority="58"/>
  </conditionalFormatting>
  <conditionalFormatting sqref="Q42">
    <cfRule type="duplicateValues" dxfId="479" priority="57"/>
  </conditionalFormatting>
  <conditionalFormatting sqref="Q43">
    <cfRule type="duplicateValues" dxfId="478" priority="56"/>
  </conditionalFormatting>
  <conditionalFormatting sqref="Q44">
    <cfRule type="duplicateValues" dxfId="477" priority="55"/>
  </conditionalFormatting>
  <conditionalFormatting sqref="Q45">
    <cfRule type="duplicateValues" dxfId="476" priority="54"/>
  </conditionalFormatting>
  <conditionalFormatting sqref="Q46">
    <cfRule type="duplicateValues" dxfId="475" priority="53"/>
  </conditionalFormatting>
  <conditionalFormatting sqref="Q48">
    <cfRule type="duplicateValues" dxfId="474" priority="52"/>
  </conditionalFormatting>
  <conditionalFormatting sqref="Q47">
    <cfRule type="duplicateValues" dxfId="473" priority="51"/>
  </conditionalFormatting>
  <conditionalFormatting sqref="Q49">
    <cfRule type="duplicateValues" dxfId="472" priority="50"/>
  </conditionalFormatting>
  <conditionalFormatting sqref="Q51">
    <cfRule type="duplicateValues" dxfId="471" priority="49"/>
  </conditionalFormatting>
  <conditionalFormatting sqref="Q52">
    <cfRule type="duplicateValues" dxfId="470" priority="48"/>
  </conditionalFormatting>
  <conditionalFormatting sqref="Q53">
    <cfRule type="duplicateValues" dxfId="469" priority="47"/>
  </conditionalFormatting>
  <conditionalFormatting sqref="Q54">
    <cfRule type="duplicateValues" dxfId="468" priority="46"/>
  </conditionalFormatting>
  <conditionalFormatting sqref="Q55">
    <cfRule type="duplicateValues" dxfId="467" priority="45"/>
  </conditionalFormatting>
  <conditionalFormatting sqref="Q58">
    <cfRule type="duplicateValues" dxfId="466" priority="44"/>
  </conditionalFormatting>
  <conditionalFormatting sqref="Q60">
    <cfRule type="duplicateValues" dxfId="465" priority="43"/>
  </conditionalFormatting>
  <conditionalFormatting sqref="Q59">
    <cfRule type="duplicateValues" dxfId="464" priority="42"/>
  </conditionalFormatting>
  <conditionalFormatting sqref="Q61">
    <cfRule type="duplicateValues" dxfId="463" priority="41"/>
  </conditionalFormatting>
  <conditionalFormatting sqref="Q62">
    <cfRule type="duplicateValues" dxfId="462" priority="40"/>
  </conditionalFormatting>
  <conditionalFormatting sqref="Q63">
    <cfRule type="duplicateValues" dxfId="461" priority="39"/>
  </conditionalFormatting>
  <conditionalFormatting sqref="Q64">
    <cfRule type="duplicateValues" dxfId="460" priority="38"/>
  </conditionalFormatting>
  <conditionalFormatting sqref="Q65">
    <cfRule type="duplicateValues" dxfId="459" priority="37"/>
  </conditionalFormatting>
  <conditionalFormatting sqref="Q66">
    <cfRule type="duplicateValues" dxfId="458" priority="36"/>
  </conditionalFormatting>
  <conditionalFormatting sqref="Q67">
    <cfRule type="duplicateValues" dxfId="457" priority="35"/>
  </conditionalFormatting>
  <conditionalFormatting sqref="Q50">
    <cfRule type="duplicateValues" dxfId="456" priority="34"/>
  </conditionalFormatting>
  <conditionalFormatting sqref="Q56">
    <cfRule type="duplicateValues" dxfId="455" priority="33"/>
  </conditionalFormatting>
  <conditionalFormatting sqref="Q57">
    <cfRule type="duplicateValues" dxfId="454" priority="32"/>
  </conditionalFormatting>
  <conditionalFormatting sqref="N16">
    <cfRule type="duplicateValues" dxfId="453" priority="31"/>
  </conditionalFormatting>
  <conditionalFormatting sqref="N17">
    <cfRule type="duplicateValues" dxfId="452" priority="30"/>
  </conditionalFormatting>
  <conditionalFormatting sqref="N39">
    <cfRule type="duplicateValues" dxfId="451" priority="29"/>
  </conditionalFormatting>
  <conditionalFormatting sqref="N40">
    <cfRule type="duplicateValues" dxfId="450" priority="28"/>
  </conditionalFormatting>
  <conditionalFormatting sqref="N41">
    <cfRule type="duplicateValues" dxfId="449" priority="27"/>
  </conditionalFormatting>
  <conditionalFormatting sqref="N42">
    <cfRule type="duplicateValues" dxfId="448" priority="26"/>
  </conditionalFormatting>
  <conditionalFormatting sqref="N43">
    <cfRule type="duplicateValues" dxfId="447" priority="25"/>
  </conditionalFormatting>
  <conditionalFormatting sqref="N44">
    <cfRule type="duplicateValues" dxfId="446" priority="24"/>
  </conditionalFormatting>
  <conditionalFormatting sqref="N45">
    <cfRule type="duplicateValues" dxfId="445" priority="23"/>
  </conditionalFormatting>
  <conditionalFormatting sqref="N46">
    <cfRule type="duplicateValues" dxfId="444" priority="22"/>
  </conditionalFormatting>
  <conditionalFormatting sqref="N48">
    <cfRule type="duplicateValues" dxfId="443" priority="21"/>
  </conditionalFormatting>
  <conditionalFormatting sqref="N47">
    <cfRule type="duplicateValues" dxfId="442" priority="20"/>
  </conditionalFormatting>
  <conditionalFormatting sqref="N49">
    <cfRule type="duplicateValues" dxfId="441" priority="19"/>
  </conditionalFormatting>
  <conditionalFormatting sqref="N51">
    <cfRule type="duplicateValues" dxfId="440" priority="18"/>
  </conditionalFormatting>
  <conditionalFormatting sqref="N52">
    <cfRule type="duplicateValues" dxfId="439" priority="17"/>
  </conditionalFormatting>
  <conditionalFormatting sqref="N53">
    <cfRule type="duplicateValues" dxfId="438" priority="16"/>
  </conditionalFormatting>
  <conditionalFormatting sqref="N54">
    <cfRule type="duplicateValues" dxfId="437" priority="15"/>
  </conditionalFormatting>
  <conditionalFormatting sqref="N55">
    <cfRule type="duplicateValues" dxfId="436" priority="14"/>
  </conditionalFormatting>
  <conditionalFormatting sqref="N58">
    <cfRule type="duplicateValues" dxfId="435" priority="13"/>
  </conditionalFormatting>
  <conditionalFormatting sqref="N60">
    <cfRule type="duplicateValues" dxfId="434" priority="12"/>
  </conditionalFormatting>
  <conditionalFormatting sqref="N59">
    <cfRule type="duplicateValues" dxfId="433" priority="11"/>
  </conditionalFormatting>
  <conditionalFormatting sqref="N61">
    <cfRule type="duplicateValues" dxfId="432" priority="10"/>
  </conditionalFormatting>
  <conditionalFormatting sqref="N62">
    <cfRule type="duplicateValues" dxfId="431" priority="9"/>
  </conditionalFormatting>
  <conditionalFormatting sqref="N63">
    <cfRule type="duplicateValues" dxfId="430" priority="8"/>
  </conditionalFormatting>
  <conditionalFormatting sqref="N64">
    <cfRule type="duplicateValues" dxfId="429" priority="7"/>
  </conditionalFormatting>
  <conditionalFormatting sqref="N65">
    <cfRule type="duplicateValues" dxfId="428" priority="6"/>
  </conditionalFormatting>
  <conditionalFormatting sqref="N66">
    <cfRule type="duplicateValues" dxfId="427" priority="5"/>
  </conditionalFormatting>
  <conditionalFormatting sqref="N67">
    <cfRule type="duplicateValues" dxfId="426" priority="4"/>
  </conditionalFormatting>
  <conditionalFormatting sqref="N50">
    <cfRule type="duplicateValues" dxfId="425" priority="3"/>
  </conditionalFormatting>
  <conditionalFormatting sqref="N56">
    <cfRule type="duplicateValues" dxfId="424" priority="2"/>
  </conditionalFormatting>
  <conditionalFormatting sqref="N57">
    <cfRule type="duplicateValues" dxfId="423" priority="1"/>
  </conditionalFormatting>
  <dataValidations count="4">
    <dataValidation type="list" allowBlank="1" showInputMessage="1" showErrorMessage="1" sqref="AX15:AX32">
      <formula1>"Updated, Not updated, No change RS"</formula1>
    </dataValidation>
    <dataValidation type="list" allowBlank="1" showErrorMessage="1" sqref="U15:U32">
      <formula1>"Bench,Vehicle,Field,Automation,CANoe,Display,System fully operational,Test bench,"</formula1>
    </dataValidation>
    <dataValidation type="list" allowBlank="1" showInputMessage="1" showErrorMessage="1" sqref="AC16:AC67">
      <formula1>"Reuse_Org, Reuse_Modify, New_TC"</formula1>
    </dataValidation>
    <dataValidation type="list" allowBlank="1" showErrorMessage="1" sqref="W16:W67">
      <formula1>"New,Modified(Changed),Carryover(NotChanged),"</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14:formula1>
            <xm:f>[5]ChoiceValues!#REF!</xm:f>
          </x14:formula1>
          <xm:sqref>S15:T32</xm:sqref>
        </x14:dataValidation>
        <x14:dataValidation type="list" allowBlank="1" showInputMessage="1" showErrorMessage="1">
          <x14:formula1>
            <xm:f>[6]Categories!#REF!</xm:f>
          </x14:formula1>
          <xm:sqref>AO15:AP15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Z553"/>
  <sheetViews>
    <sheetView zoomScale="55" zoomScaleNormal="55" workbookViewId="0">
      <selection activeCell="L16" sqref="L16"/>
    </sheetView>
  </sheetViews>
  <sheetFormatPr defaultRowHeight="19.95"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10.44140625" bestFit="1" customWidth="1"/>
    <col min="24" max="24" width="15.33203125" customWidth="1"/>
    <col min="25" max="25" width="19.21875" bestFit="1" customWidth="1"/>
    <col min="26" max="26" width="9.88671875" customWidth="1"/>
    <col min="27" max="27" width="11.88671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s>
  <sheetData>
    <row r="1" spans="1:52" ht="19.95"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c r="AA1" s="465" t="s">
        <v>530</v>
      </c>
      <c r="AB1" s="465" t="s">
        <v>65</v>
      </c>
    </row>
    <row r="2" spans="1:52" ht="19.95" customHeight="1">
      <c r="F2" s="32" t="s">
        <v>56</v>
      </c>
      <c r="G2" s="32">
        <f t="shared" ref="G2:G8" si="0">COUNTIF($AO:$AO,$F2)</f>
        <v>329</v>
      </c>
      <c r="I2" s="44" t="s">
        <v>56</v>
      </c>
      <c r="J2" s="32">
        <f t="shared" ref="J2:J7" si="1">COUNTIF($AP:$AP,$I2)</f>
        <v>69</v>
      </c>
      <c r="L2" s="32" t="s">
        <v>56</v>
      </c>
      <c r="M2" s="32">
        <f t="shared" ref="M2:M8" si="2">COUNTIF($AT:$AT,$L2)</f>
        <v>111</v>
      </c>
      <c r="O2" s="44" t="s">
        <v>56</v>
      </c>
      <c r="P2" s="32">
        <f t="shared" ref="P2:P7" si="3">COUNTIF($AU:$AU,$O2)</f>
        <v>0</v>
      </c>
      <c r="R2" s="44" t="s">
        <v>29</v>
      </c>
      <c r="S2" s="32">
        <f t="shared" ref="S2:S8" si="4">COUNTIF($W:$W,$R2)</f>
        <v>530</v>
      </c>
      <c r="X2" s="159" t="s">
        <v>167</v>
      </c>
      <c r="Y2" s="160">
        <f>COUNTIFS($AZ:$AZ,"="&amp;2)</f>
        <v>0</v>
      </c>
      <c r="AA2" s="32" t="s">
        <v>524</v>
      </c>
      <c r="AB2" s="32">
        <f>COUNTIFS($AE:$AE,AA2,$AO:$AO, $F$4)</f>
        <v>3</v>
      </c>
    </row>
    <row r="3" spans="1:52" ht="19.95" customHeight="1">
      <c r="F3" s="32" t="s">
        <v>61</v>
      </c>
      <c r="G3" s="32">
        <f t="shared" si="0"/>
        <v>0</v>
      </c>
      <c r="I3" s="44" t="s">
        <v>59</v>
      </c>
      <c r="J3" s="32">
        <f t="shared" si="1"/>
        <v>9</v>
      </c>
      <c r="L3" s="32" t="s">
        <v>61</v>
      </c>
      <c r="M3" s="32">
        <f t="shared" si="2"/>
        <v>0</v>
      </c>
      <c r="O3" s="44" t="s">
        <v>59</v>
      </c>
      <c r="P3" s="32">
        <f t="shared" si="3"/>
        <v>0</v>
      </c>
      <c r="R3" s="44" t="s">
        <v>97</v>
      </c>
      <c r="S3" s="32">
        <f t="shared" si="4"/>
        <v>0</v>
      </c>
      <c r="X3" s="159" t="s">
        <v>168</v>
      </c>
      <c r="Y3" s="160">
        <f>COUNTIFS($AZ:$AZ,"="&amp;3)</f>
        <v>0</v>
      </c>
      <c r="AA3" s="32" t="s">
        <v>523</v>
      </c>
      <c r="AB3" s="32">
        <f>COUNTIFS($AE:$AE,AA3,$AO:$AO, $F$4)</f>
        <v>0</v>
      </c>
    </row>
    <row r="4" spans="1:52" ht="19.95" customHeight="1">
      <c r="F4" s="32" t="s">
        <v>58</v>
      </c>
      <c r="G4" s="32">
        <f t="shared" si="0"/>
        <v>3</v>
      </c>
      <c r="I4" s="44" t="s">
        <v>66</v>
      </c>
      <c r="J4" s="32">
        <f t="shared" si="1"/>
        <v>14</v>
      </c>
      <c r="L4" s="32" t="s">
        <v>58</v>
      </c>
      <c r="M4" s="32">
        <f t="shared" si="2"/>
        <v>0</v>
      </c>
      <c r="O4" s="44" t="s">
        <v>66</v>
      </c>
      <c r="P4" s="32">
        <f t="shared" si="3"/>
        <v>0</v>
      </c>
      <c r="R4" s="44" t="s">
        <v>98</v>
      </c>
      <c r="S4" s="32">
        <f t="shared" si="4"/>
        <v>0</v>
      </c>
      <c r="U4" s="158" t="s">
        <v>525</v>
      </c>
      <c r="V4" s="158" t="s">
        <v>65</v>
      </c>
      <c r="X4" s="159" t="s">
        <v>169</v>
      </c>
      <c r="Y4" s="160">
        <f>COUNTIFS($AZ:$AZ,"="&amp;4)</f>
        <v>0</v>
      </c>
    </row>
    <row r="5" spans="1:52" ht="19.95" customHeight="1">
      <c r="F5" s="32" t="s">
        <v>63</v>
      </c>
      <c r="G5" s="32">
        <f t="shared" si="0"/>
        <v>64</v>
      </c>
      <c r="I5" s="32" t="s">
        <v>34</v>
      </c>
      <c r="J5" s="32">
        <f t="shared" si="1"/>
        <v>0</v>
      </c>
      <c r="L5" s="32" t="s">
        <v>63</v>
      </c>
      <c r="M5" s="32">
        <f t="shared" si="2"/>
        <v>0</v>
      </c>
      <c r="O5" s="32" t="s">
        <v>34</v>
      </c>
      <c r="P5" s="32">
        <f t="shared" si="3"/>
        <v>0</v>
      </c>
      <c r="R5" s="44" t="s">
        <v>35</v>
      </c>
      <c r="S5" s="32">
        <f t="shared" si="4"/>
        <v>0</v>
      </c>
      <c r="U5" s="32" t="s">
        <v>208</v>
      </c>
      <c r="V5" s="32">
        <f>COUNTIF($AE:$AE,U5)</f>
        <v>306</v>
      </c>
      <c r="X5" s="159" t="s">
        <v>170</v>
      </c>
      <c r="Y5" s="160">
        <f>COUNTIFS($AZ:$AZ,"="&amp;5)</f>
        <v>355</v>
      </c>
    </row>
    <row r="6" spans="1:52" ht="19.95" customHeight="1">
      <c r="F6" s="32" t="s">
        <v>55</v>
      </c>
      <c r="G6" s="32">
        <f t="shared" si="0"/>
        <v>0</v>
      </c>
      <c r="I6" s="32" t="s">
        <v>60</v>
      </c>
      <c r="J6" s="32">
        <f t="shared" si="1"/>
        <v>0</v>
      </c>
      <c r="L6" s="32" t="s">
        <v>55</v>
      </c>
      <c r="M6" s="32">
        <f t="shared" si="2"/>
        <v>0</v>
      </c>
      <c r="O6" s="32" t="s">
        <v>60</v>
      </c>
      <c r="P6" s="32">
        <f t="shared" si="3"/>
        <v>0</v>
      </c>
      <c r="R6" s="32" t="s">
        <v>99</v>
      </c>
      <c r="S6" s="32">
        <f t="shared" si="4"/>
        <v>0</v>
      </c>
      <c r="U6" s="32" t="s">
        <v>309</v>
      </c>
      <c r="V6" s="32">
        <f>COUNTIF($AE:$AE,U6)</f>
        <v>232</v>
      </c>
      <c r="X6" s="159" t="s">
        <v>171</v>
      </c>
      <c r="Y6" s="160">
        <f>COUNTIFS($AZ:$AZ,"="&amp;6)</f>
        <v>6</v>
      </c>
    </row>
    <row r="7" spans="1:52" ht="19.95" customHeight="1">
      <c r="F7" s="32" t="s">
        <v>57</v>
      </c>
      <c r="G7" s="32">
        <f t="shared" si="0"/>
        <v>1</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ht="19.95" customHeight="1">
      <c r="F8" s="32" t="s">
        <v>59</v>
      </c>
      <c r="G8" s="32">
        <f t="shared" si="0"/>
        <v>112</v>
      </c>
      <c r="I8" s="32"/>
      <c r="J8" s="32"/>
      <c r="L8" s="32" t="s">
        <v>59</v>
      </c>
      <c r="M8" s="32">
        <f t="shared" si="2"/>
        <v>2</v>
      </c>
      <c r="O8" s="32"/>
      <c r="P8" s="32"/>
      <c r="R8" s="32" t="s">
        <v>81</v>
      </c>
      <c r="S8" s="32">
        <f t="shared" si="4"/>
        <v>8</v>
      </c>
      <c r="X8" s="159" t="s">
        <v>173</v>
      </c>
      <c r="Y8" s="160">
        <f>COUNTIFS($AZ:$AZ,"="&amp;8)</f>
        <v>177</v>
      </c>
    </row>
    <row r="9" spans="1:52" ht="19.95" customHeight="1">
      <c r="F9" s="45" t="s">
        <v>67</v>
      </c>
      <c r="G9" s="46">
        <f>COUNTIFS($AC:$AC,"New_TC")</f>
        <v>538</v>
      </c>
      <c r="I9" s="45" t="s">
        <v>100</v>
      </c>
      <c r="J9" s="46">
        <f>COUNTIFS($AC:$AC,"Reuse_Org")</f>
        <v>0</v>
      </c>
      <c r="L9" s="45"/>
      <c r="M9" s="46">
        <f>COUNTA($E:$E)-1</f>
        <v>1</v>
      </c>
      <c r="O9" s="45" t="s">
        <v>101</v>
      </c>
      <c r="P9" s="46">
        <f>COUNTIFS($AC:$AC,"Reuse_Modify")</f>
        <v>0</v>
      </c>
      <c r="R9" s="32"/>
      <c r="S9" s="32"/>
      <c r="X9" s="159" t="s">
        <v>174</v>
      </c>
      <c r="Y9" s="160">
        <f>COUNTIFS($AZ:$AZ,"="&amp;9)</f>
        <v>0</v>
      </c>
    </row>
    <row r="10" spans="1:52" ht="19.95" customHeight="1">
      <c r="F10" s="45" t="s">
        <v>32</v>
      </c>
      <c r="G10" s="46">
        <f>SUM(G2:G8)</f>
        <v>509</v>
      </c>
      <c r="I10" s="45" t="s">
        <v>70</v>
      </c>
      <c r="J10" s="46">
        <f>SUM(J2:J7)</f>
        <v>92</v>
      </c>
      <c r="L10" s="45" t="s">
        <v>32</v>
      </c>
      <c r="M10" s="46">
        <f>SUM(M2:M8)</f>
        <v>113</v>
      </c>
      <c r="O10" s="45" t="s">
        <v>70</v>
      </c>
      <c r="P10" s="46">
        <f>SUM(P2:P7)</f>
        <v>0</v>
      </c>
      <c r="R10" s="45" t="s">
        <v>70</v>
      </c>
      <c r="S10" s="46">
        <f>SUM(S2:S9)</f>
        <v>538</v>
      </c>
      <c r="X10" s="159" t="s">
        <v>175</v>
      </c>
      <c r="Y10" s="160">
        <f>COUNTIFS($AZ:$AZ,"="&amp;10)</f>
        <v>0</v>
      </c>
    </row>
    <row r="11" spans="1:52" ht="19.95" customHeight="1">
      <c r="X11" s="159" t="s">
        <v>176</v>
      </c>
      <c r="Y11" s="160">
        <f>COUNTIFS($AZ:$AZ,"="&amp;11)</f>
        <v>0</v>
      </c>
    </row>
    <row r="12" spans="1:52" ht="19.95" customHeight="1">
      <c r="E12" t="s">
        <v>377</v>
      </c>
      <c r="X12" s="159" t="s">
        <v>177</v>
      </c>
      <c r="Y12" s="160">
        <f>COUNTIFS($AZ:$AZ,"="&amp;12)</f>
        <v>0</v>
      </c>
    </row>
    <row r="13" spans="1:52" ht="19.95" customHeight="1">
      <c r="D13" s="41"/>
      <c r="E13" s="569" t="s">
        <v>378</v>
      </c>
      <c r="N13">
        <f>SUMPRODUCT(1/COUNTIF(N16:N111, N16:N111))</f>
        <v>29.999999999999982</v>
      </c>
    </row>
    <row r="14" spans="1:52" ht="19.95" customHeight="1">
      <c r="E14" s="56"/>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9.95" customHeight="1">
      <c r="E15" s="292"/>
      <c r="F15" s="54"/>
      <c r="G15" s="292"/>
      <c r="H15" s="154"/>
      <c r="I15" s="31"/>
      <c r="J15" s="31"/>
      <c r="K15" s="154"/>
      <c r="L15" s="154"/>
      <c r="M15" s="154"/>
      <c r="N15" s="166"/>
      <c r="O15" s="166"/>
      <c r="P15" s="166"/>
      <c r="Q15" s="80"/>
      <c r="R15" s="80"/>
      <c r="S15" s="154"/>
      <c r="T15" s="154"/>
      <c r="U15" s="154"/>
      <c r="V15" s="154"/>
      <c r="W15" s="154"/>
      <c r="X15" s="154"/>
      <c r="Y15" s="154"/>
      <c r="Z15" s="154"/>
      <c r="AA15" s="154"/>
      <c r="AB15" s="154"/>
      <c r="AC15" s="166"/>
      <c r="AD15" s="154"/>
      <c r="AE15" s="32"/>
      <c r="AF15" s="32"/>
      <c r="AG15" s="154"/>
      <c r="AH15" s="154"/>
      <c r="AI15" s="154"/>
      <c r="AJ15" s="154"/>
      <c r="AK15" s="154"/>
      <c r="AL15" s="154"/>
      <c r="AM15" s="63" t="s">
        <v>36</v>
      </c>
      <c r="AN15" s="64" t="s">
        <v>96</v>
      </c>
      <c r="AO15" s="63" t="s">
        <v>52</v>
      </c>
      <c r="AP15" s="64" t="s">
        <v>53</v>
      </c>
      <c r="AQ15" s="64" t="s">
        <v>51</v>
      </c>
      <c r="AR15" s="65" t="s">
        <v>36</v>
      </c>
      <c r="AS15" s="65" t="s">
        <v>96</v>
      </c>
      <c r="AT15" s="65" t="s">
        <v>199</v>
      </c>
      <c r="AU15" s="66" t="s">
        <v>53</v>
      </c>
      <c r="AV15" s="65" t="s">
        <v>51</v>
      </c>
      <c r="AW15" s="153" t="s">
        <v>150</v>
      </c>
      <c r="AX15" s="153" t="s">
        <v>164</v>
      </c>
      <c r="AY15" s="153" t="s">
        <v>165</v>
      </c>
      <c r="AZ15" s="297" t="s">
        <v>162</v>
      </c>
    </row>
    <row r="16" spans="1:52" ht="19.95" customHeight="1">
      <c r="E16" s="292"/>
      <c r="F16" s="54"/>
      <c r="G16" s="292"/>
      <c r="H16" s="82" t="s">
        <v>3634</v>
      </c>
      <c r="I16" s="563" t="s">
        <v>4123</v>
      </c>
      <c r="J16" s="563" t="s">
        <v>4124</v>
      </c>
      <c r="K16" s="154"/>
      <c r="L16" s="154"/>
      <c r="M16" s="154"/>
      <c r="N16" s="82">
        <v>15525787</v>
      </c>
      <c r="O16" s="166"/>
      <c r="P16" s="166"/>
      <c r="Q16" s="563" t="s">
        <v>3918</v>
      </c>
      <c r="R16" s="563" t="s">
        <v>3897</v>
      </c>
      <c r="S16" s="154"/>
      <c r="T16" s="154"/>
      <c r="U16" s="154"/>
      <c r="V16" s="154"/>
      <c r="W16" s="301" t="s">
        <v>29</v>
      </c>
      <c r="X16" s="154"/>
      <c r="Y16" s="154"/>
      <c r="Z16" s="154"/>
      <c r="AA16" s="154"/>
      <c r="AB16" s="154"/>
      <c r="AC16" s="76" t="s">
        <v>141</v>
      </c>
      <c r="AD16" s="154"/>
      <c r="AE16" s="411" t="s">
        <v>208</v>
      </c>
      <c r="AF16" s="411">
        <v>43965</v>
      </c>
      <c r="AG16" s="154"/>
      <c r="AH16" s="154"/>
      <c r="AI16" s="154"/>
      <c r="AJ16" s="154"/>
      <c r="AK16" s="154"/>
      <c r="AL16" s="154"/>
      <c r="AM16" s="82" t="s">
        <v>209</v>
      </c>
      <c r="AN16" s="411">
        <v>43972</v>
      </c>
      <c r="AO16" s="74" t="s">
        <v>56</v>
      </c>
      <c r="AP16" s="82"/>
      <c r="AQ16" s="74"/>
      <c r="AR16" s="82" t="s">
        <v>195</v>
      </c>
      <c r="AS16" s="411">
        <v>43973</v>
      </c>
      <c r="AT16" s="74" t="s">
        <v>56</v>
      </c>
      <c r="AU16" s="82"/>
      <c r="AV16" s="82"/>
      <c r="AW16" s="154"/>
      <c r="AX16" s="154"/>
      <c r="AY16" s="154"/>
      <c r="AZ16" s="32">
        <f>MONTH(AF16)</f>
        <v>5</v>
      </c>
    </row>
    <row r="17" spans="5:52" ht="19.95" customHeight="1">
      <c r="E17" s="292"/>
      <c r="F17" s="54"/>
      <c r="G17" s="292"/>
      <c r="H17" s="82" t="s">
        <v>3635</v>
      </c>
      <c r="I17" s="563" t="s">
        <v>4125</v>
      </c>
      <c r="J17" s="563" t="s">
        <v>4124</v>
      </c>
      <c r="K17" s="154"/>
      <c r="L17" s="154"/>
      <c r="M17" s="154"/>
      <c r="N17" s="82">
        <v>15525787</v>
      </c>
      <c r="O17" s="166"/>
      <c r="P17" s="166"/>
      <c r="Q17" s="563" t="s">
        <v>3918</v>
      </c>
      <c r="R17" s="563" t="s">
        <v>3897</v>
      </c>
      <c r="S17" s="154"/>
      <c r="T17" s="154"/>
      <c r="U17" s="154"/>
      <c r="V17" s="154"/>
      <c r="W17" s="301" t="s">
        <v>29</v>
      </c>
      <c r="X17" s="154"/>
      <c r="Y17" s="154"/>
      <c r="Z17" s="154"/>
      <c r="AA17" s="154"/>
      <c r="AB17" s="154"/>
      <c r="AC17" s="76" t="s">
        <v>141</v>
      </c>
      <c r="AD17" s="154"/>
      <c r="AE17" s="411" t="s">
        <v>208</v>
      </c>
      <c r="AF17" s="411">
        <v>43965</v>
      </c>
      <c r="AG17" s="154"/>
      <c r="AH17" s="154"/>
      <c r="AI17" s="154"/>
      <c r="AJ17" s="154"/>
      <c r="AK17" s="154"/>
      <c r="AL17" s="154"/>
      <c r="AM17" s="82" t="s">
        <v>209</v>
      </c>
      <c r="AN17" s="411">
        <v>43972</v>
      </c>
      <c r="AO17" s="74" t="s">
        <v>59</v>
      </c>
      <c r="AP17" s="82"/>
      <c r="AQ17" s="74" t="s">
        <v>330</v>
      </c>
      <c r="AR17" s="82" t="s">
        <v>195</v>
      </c>
      <c r="AS17" s="411">
        <v>43973</v>
      </c>
      <c r="AT17" s="74" t="s">
        <v>56</v>
      </c>
      <c r="AU17" s="82"/>
      <c r="AV17" s="82"/>
      <c r="AW17" s="154"/>
      <c r="AX17" s="154"/>
      <c r="AY17" s="154"/>
      <c r="AZ17" s="32">
        <f t="shared" ref="AZ17:AZ80" si="5">MONTH(AF17)</f>
        <v>5</v>
      </c>
    </row>
    <row r="18" spans="5:52" ht="19.95" customHeight="1">
      <c r="E18" s="292"/>
      <c r="F18" s="54"/>
      <c r="G18" s="292"/>
      <c r="H18" s="82" t="s">
        <v>3636</v>
      </c>
      <c r="I18" s="563" t="s">
        <v>4126</v>
      </c>
      <c r="J18" s="563" t="s">
        <v>4127</v>
      </c>
      <c r="K18" s="166"/>
      <c r="L18" s="166"/>
      <c r="M18" s="166"/>
      <c r="N18" s="82">
        <v>15525787</v>
      </c>
      <c r="O18" s="166"/>
      <c r="P18" s="166"/>
      <c r="Q18" s="563" t="s">
        <v>3918</v>
      </c>
      <c r="R18" s="563" t="s">
        <v>3897</v>
      </c>
      <c r="S18" s="154"/>
      <c r="T18" s="166"/>
      <c r="U18" s="166"/>
      <c r="V18" s="166"/>
      <c r="W18" s="301" t="s">
        <v>29</v>
      </c>
      <c r="X18" s="154"/>
      <c r="Y18" s="154"/>
      <c r="Z18" s="154"/>
      <c r="AA18" s="154"/>
      <c r="AB18" s="154"/>
      <c r="AC18" s="76" t="s">
        <v>141</v>
      </c>
      <c r="AD18" s="154"/>
      <c r="AE18" s="411" t="s">
        <v>208</v>
      </c>
      <c r="AF18" s="411">
        <v>43965</v>
      </c>
      <c r="AG18" s="154"/>
      <c r="AH18" s="154"/>
      <c r="AI18" s="154"/>
      <c r="AJ18" s="154"/>
      <c r="AK18" s="154"/>
      <c r="AL18" s="154"/>
      <c r="AM18" s="82" t="s">
        <v>209</v>
      </c>
      <c r="AN18" s="411">
        <v>43972</v>
      </c>
      <c r="AO18" s="74" t="s">
        <v>56</v>
      </c>
      <c r="AP18" s="82"/>
      <c r="AQ18" s="74"/>
      <c r="AR18" s="82" t="s">
        <v>195</v>
      </c>
      <c r="AS18" s="411">
        <v>43973</v>
      </c>
      <c r="AT18" s="74" t="s">
        <v>56</v>
      </c>
      <c r="AU18" s="82"/>
      <c r="AV18" s="82"/>
      <c r="AW18" s="154"/>
      <c r="AX18" s="154"/>
      <c r="AY18" s="154"/>
      <c r="AZ18" s="32">
        <f t="shared" si="5"/>
        <v>5</v>
      </c>
    </row>
    <row r="19" spans="5:52" ht="19.95" customHeight="1">
      <c r="E19" s="292"/>
      <c r="F19" s="54"/>
      <c r="G19" s="292"/>
      <c r="H19" s="82" t="s">
        <v>3637</v>
      </c>
      <c r="I19" s="563" t="s">
        <v>4128</v>
      </c>
      <c r="J19" s="563" t="s">
        <v>4127</v>
      </c>
      <c r="K19" s="166"/>
      <c r="L19" s="166"/>
      <c r="M19" s="166"/>
      <c r="N19" s="82">
        <v>15525787</v>
      </c>
      <c r="O19" s="166"/>
      <c r="P19" s="166"/>
      <c r="Q19" s="563" t="s">
        <v>3918</v>
      </c>
      <c r="R19" s="563" t="s">
        <v>3897</v>
      </c>
      <c r="S19" s="154"/>
      <c r="T19" s="166"/>
      <c r="U19" s="166"/>
      <c r="V19" s="166"/>
      <c r="W19" s="301" t="s">
        <v>29</v>
      </c>
      <c r="X19" s="154"/>
      <c r="Y19" s="154"/>
      <c r="Z19" s="154"/>
      <c r="AA19" s="154"/>
      <c r="AB19" s="154"/>
      <c r="AC19" s="76" t="s">
        <v>141</v>
      </c>
      <c r="AD19" s="154"/>
      <c r="AE19" s="411" t="s">
        <v>208</v>
      </c>
      <c r="AF19" s="411">
        <v>43965</v>
      </c>
      <c r="AG19" s="154"/>
      <c r="AH19" s="154"/>
      <c r="AI19" s="154"/>
      <c r="AJ19" s="154"/>
      <c r="AK19" s="154"/>
      <c r="AL19" s="154"/>
      <c r="AM19" s="82" t="s">
        <v>209</v>
      </c>
      <c r="AN19" s="411">
        <v>43972</v>
      </c>
      <c r="AO19" s="74" t="s">
        <v>56</v>
      </c>
      <c r="AP19" s="82"/>
      <c r="AQ19" s="74"/>
      <c r="AR19" s="82" t="s">
        <v>195</v>
      </c>
      <c r="AS19" s="411">
        <v>43973</v>
      </c>
      <c r="AT19" s="74" t="s">
        <v>56</v>
      </c>
      <c r="AU19" s="82"/>
      <c r="AV19" s="82"/>
      <c r="AW19" s="154"/>
      <c r="AX19" s="154"/>
      <c r="AY19" s="154"/>
      <c r="AZ19" s="32">
        <f t="shared" si="5"/>
        <v>5</v>
      </c>
    </row>
    <row r="20" spans="5:52" ht="19.95" customHeight="1">
      <c r="E20" s="292"/>
      <c r="F20" s="54"/>
      <c r="G20" s="292"/>
      <c r="H20" s="82" t="s">
        <v>3638</v>
      </c>
      <c r="I20" s="563" t="s">
        <v>4129</v>
      </c>
      <c r="J20" s="563" t="s">
        <v>4124</v>
      </c>
      <c r="K20" s="166"/>
      <c r="L20" s="166"/>
      <c r="M20" s="166"/>
      <c r="N20" s="82">
        <v>15525787</v>
      </c>
      <c r="O20" s="166"/>
      <c r="P20" s="166"/>
      <c r="Q20" s="563" t="s">
        <v>3918</v>
      </c>
      <c r="R20" s="563" t="s">
        <v>3898</v>
      </c>
      <c r="S20" s="154"/>
      <c r="T20" s="166"/>
      <c r="U20" s="166"/>
      <c r="V20" s="166"/>
      <c r="W20" s="301" t="s">
        <v>29</v>
      </c>
      <c r="X20" s="154"/>
      <c r="Y20" s="154"/>
      <c r="Z20" s="154"/>
      <c r="AA20" s="154"/>
      <c r="AB20" s="154"/>
      <c r="AC20" s="76" t="s">
        <v>141</v>
      </c>
      <c r="AD20" s="154"/>
      <c r="AE20" s="411" t="s">
        <v>208</v>
      </c>
      <c r="AF20" s="411">
        <v>43965</v>
      </c>
      <c r="AG20" s="154"/>
      <c r="AH20" s="154"/>
      <c r="AI20" s="154"/>
      <c r="AJ20" s="154"/>
      <c r="AK20" s="154"/>
      <c r="AL20" s="154"/>
      <c r="AM20" s="82" t="s">
        <v>209</v>
      </c>
      <c r="AN20" s="411">
        <v>43972</v>
      </c>
      <c r="AO20" s="74" t="s">
        <v>56</v>
      </c>
      <c r="AP20" s="82"/>
      <c r="AQ20" s="74"/>
      <c r="AR20" s="82" t="s">
        <v>195</v>
      </c>
      <c r="AS20" s="411">
        <v>43973</v>
      </c>
      <c r="AT20" s="74" t="s">
        <v>56</v>
      </c>
      <c r="AU20" s="82"/>
      <c r="AV20" s="82"/>
      <c r="AW20" s="154"/>
      <c r="AX20" s="154"/>
      <c r="AY20" s="154"/>
      <c r="AZ20" s="32">
        <f t="shared" si="5"/>
        <v>5</v>
      </c>
    </row>
    <row r="21" spans="5:52" ht="19.95" customHeight="1">
      <c r="E21" s="292"/>
      <c r="F21" s="54"/>
      <c r="G21" s="292"/>
      <c r="H21" s="82" t="s">
        <v>3639</v>
      </c>
      <c r="I21" s="564" t="s">
        <v>4130</v>
      </c>
      <c r="J21" s="564" t="s">
        <v>4124</v>
      </c>
      <c r="K21" s="154"/>
      <c r="L21" s="154"/>
      <c r="M21" s="154"/>
      <c r="N21" s="415">
        <v>15525787</v>
      </c>
      <c r="O21" s="166"/>
      <c r="P21" s="166"/>
      <c r="Q21" s="564" t="s">
        <v>3918</v>
      </c>
      <c r="R21" s="564" t="s">
        <v>3898</v>
      </c>
      <c r="S21" s="154"/>
      <c r="T21" s="166"/>
      <c r="U21" s="154"/>
      <c r="V21" s="154"/>
      <c r="W21" s="301" t="s">
        <v>81</v>
      </c>
      <c r="X21" s="154"/>
      <c r="Y21" s="154"/>
      <c r="Z21" s="154"/>
      <c r="AA21" s="154"/>
      <c r="AB21" s="154"/>
      <c r="AC21" s="76" t="s">
        <v>141</v>
      </c>
      <c r="AD21" s="154"/>
      <c r="AE21" s="412" t="s">
        <v>208</v>
      </c>
      <c r="AF21" s="412">
        <v>43970</v>
      </c>
      <c r="AG21" s="154"/>
      <c r="AH21" s="154"/>
      <c r="AI21" s="154"/>
      <c r="AJ21" s="154"/>
      <c r="AK21" s="154"/>
      <c r="AL21" s="154"/>
      <c r="AM21" s="82" t="s">
        <v>209</v>
      </c>
      <c r="AN21" s="411">
        <v>43972</v>
      </c>
      <c r="AO21" s="74" t="s">
        <v>66</v>
      </c>
      <c r="AP21" s="82"/>
      <c r="AQ21" s="74" t="s">
        <v>331</v>
      </c>
      <c r="AR21" s="415"/>
      <c r="AS21" s="415"/>
      <c r="AT21" s="415"/>
      <c r="AU21" s="415"/>
      <c r="AV21" s="415"/>
      <c r="AW21" s="154"/>
      <c r="AX21" s="154"/>
      <c r="AY21" s="154"/>
      <c r="AZ21" s="32">
        <f t="shared" si="5"/>
        <v>5</v>
      </c>
    </row>
    <row r="22" spans="5:52" ht="19.95" customHeight="1">
      <c r="E22" s="292"/>
      <c r="F22" s="54"/>
      <c r="G22" s="292"/>
      <c r="H22" s="82" t="s">
        <v>3640</v>
      </c>
      <c r="I22" s="563" t="s">
        <v>4131</v>
      </c>
      <c r="J22" s="563" t="s">
        <v>4132</v>
      </c>
      <c r="K22" s="154"/>
      <c r="L22" s="154"/>
      <c r="M22" s="154"/>
      <c r="N22" s="82">
        <v>15525788</v>
      </c>
      <c r="O22" s="166"/>
      <c r="P22" s="166"/>
      <c r="Q22" s="563" t="s">
        <v>3918</v>
      </c>
      <c r="R22" s="563" t="s">
        <v>3898</v>
      </c>
      <c r="S22" s="154"/>
      <c r="T22" s="166"/>
      <c r="U22" s="154"/>
      <c r="V22" s="154"/>
      <c r="W22" s="301" t="s">
        <v>29</v>
      </c>
      <c r="X22" s="154"/>
      <c r="Y22" s="154"/>
      <c r="Z22" s="154"/>
      <c r="AA22" s="154"/>
      <c r="AB22" s="154"/>
      <c r="AC22" s="76" t="s">
        <v>141</v>
      </c>
      <c r="AD22" s="154"/>
      <c r="AE22" s="411" t="s">
        <v>208</v>
      </c>
      <c r="AF22" s="411">
        <v>43966</v>
      </c>
      <c r="AG22" s="154"/>
      <c r="AH22" s="154"/>
      <c r="AI22" s="154"/>
      <c r="AJ22" s="154"/>
      <c r="AK22" s="154"/>
      <c r="AL22" s="154"/>
      <c r="AM22" s="82" t="s">
        <v>209</v>
      </c>
      <c r="AN22" s="411">
        <v>43972</v>
      </c>
      <c r="AO22" s="74" t="s">
        <v>56</v>
      </c>
      <c r="AP22" s="82"/>
      <c r="AQ22" s="74"/>
      <c r="AR22" s="82"/>
      <c r="AS22" s="82"/>
      <c r="AT22" s="82"/>
      <c r="AU22" s="82"/>
      <c r="AV22" s="82"/>
      <c r="AW22" s="154"/>
      <c r="AX22" s="154"/>
      <c r="AY22" s="154"/>
      <c r="AZ22" s="32">
        <f t="shared" si="5"/>
        <v>5</v>
      </c>
    </row>
    <row r="23" spans="5:52" ht="19.95" customHeight="1">
      <c r="E23" s="293"/>
      <c r="F23" s="54"/>
      <c r="G23" s="292"/>
      <c r="H23" s="416" t="s">
        <v>3641</v>
      </c>
      <c r="I23" s="565" t="s">
        <v>4123</v>
      </c>
      <c r="J23" s="565" t="s">
        <v>4133</v>
      </c>
      <c r="K23" s="166"/>
      <c r="L23" s="166"/>
      <c r="M23" s="166"/>
      <c r="N23" s="416">
        <v>15525789</v>
      </c>
      <c r="O23" s="166"/>
      <c r="P23" s="166"/>
      <c r="Q23" s="565" t="s">
        <v>3919</v>
      </c>
      <c r="R23" s="565" t="s">
        <v>3899</v>
      </c>
      <c r="S23" s="166"/>
      <c r="T23" s="166"/>
      <c r="U23" s="166"/>
      <c r="V23" s="166"/>
      <c r="W23" s="301" t="s">
        <v>29</v>
      </c>
      <c r="X23" s="166"/>
      <c r="Y23" s="166"/>
      <c r="Z23" s="166"/>
      <c r="AA23" s="166"/>
      <c r="AB23" s="166"/>
      <c r="AC23" s="76" t="s">
        <v>141</v>
      </c>
      <c r="AD23" s="166"/>
      <c r="AE23" s="413" t="s">
        <v>208</v>
      </c>
      <c r="AF23" s="413">
        <v>43966</v>
      </c>
      <c r="AG23" s="166"/>
      <c r="AH23" s="166"/>
      <c r="AI23" s="166"/>
      <c r="AJ23" s="166"/>
      <c r="AK23" s="166"/>
      <c r="AL23" s="166"/>
      <c r="AM23" s="416" t="s">
        <v>209</v>
      </c>
      <c r="AN23" s="413">
        <v>43972</v>
      </c>
      <c r="AO23" s="417" t="s">
        <v>56</v>
      </c>
      <c r="AP23" s="418"/>
      <c r="AQ23" s="417"/>
      <c r="AR23" s="82" t="s">
        <v>195</v>
      </c>
      <c r="AS23" s="411">
        <v>43973</v>
      </c>
      <c r="AT23" s="74" t="s">
        <v>56</v>
      </c>
      <c r="AU23" s="416"/>
      <c r="AV23" s="416"/>
      <c r="AW23" s="166"/>
      <c r="AX23" s="154"/>
      <c r="AY23" s="166"/>
      <c r="AZ23" s="32">
        <f t="shared" si="5"/>
        <v>5</v>
      </c>
    </row>
    <row r="24" spans="5:52" ht="19.95" customHeight="1">
      <c r="E24" s="293"/>
      <c r="F24" s="54"/>
      <c r="G24" s="292"/>
      <c r="H24" s="416" t="s">
        <v>3642</v>
      </c>
      <c r="I24" s="565" t="s">
        <v>4125</v>
      </c>
      <c r="J24" s="565" t="s">
        <v>4134</v>
      </c>
      <c r="K24" s="166"/>
      <c r="L24" s="166"/>
      <c r="M24" s="166"/>
      <c r="N24" s="416">
        <v>15525789</v>
      </c>
      <c r="O24" s="166"/>
      <c r="P24" s="166"/>
      <c r="Q24" s="565" t="s">
        <v>3919</v>
      </c>
      <c r="R24" s="565" t="s">
        <v>3900</v>
      </c>
      <c r="S24" s="166"/>
      <c r="T24" s="166"/>
      <c r="U24" s="166"/>
      <c r="V24" s="166"/>
      <c r="W24" s="301" t="s">
        <v>29</v>
      </c>
      <c r="X24" s="166"/>
      <c r="Y24" s="166"/>
      <c r="Z24" s="166"/>
      <c r="AA24" s="166"/>
      <c r="AB24" s="166"/>
      <c r="AC24" s="76" t="s">
        <v>141</v>
      </c>
      <c r="AD24" s="166"/>
      <c r="AE24" s="413" t="s">
        <v>208</v>
      </c>
      <c r="AF24" s="413">
        <v>43966</v>
      </c>
      <c r="AG24" s="166"/>
      <c r="AH24" s="166"/>
      <c r="AI24" s="166"/>
      <c r="AJ24" s="166"/>
      <c r="AK24" s="166"/>
      <c r="AL24" s="166"/>
      <c r="AM24" s="416" t="s">
        <v>209</v>
      </c>
      <c r="AN24" s="413">
        <v>43972</v>
      </c>
      <c r="AO24" s="417" t="s">
        <v>59</v>
      </c>
      <c r="AP24" s="416"/>
      <c r="AQ24" s="417" t="s">
        <v>330</v>
      </c>
      <c r="AR24" s="82" t="s">
        <v>195</v>
      </c>
      <c r="AS24" s="411">
        <v>43973</v>
      </c>
      <c r="AT24" s="74" t="s">
        <v>56</v>
      </c>
      <c r="AU24" s="416"/>
      <c r="AV24" s="416"/>
      <c r="AW24" s="166"/>
      <c r="AX24" s="154"/>
      <c r="AY24" s="166"/>
      <c r="AZ24" s="32">
        <f t="shared" si="5"/>
        <v>5</v>
      </c>
    </row>
    <row r="25" spans="5:52" ht="19.95" customHeight="1">
      <c r="E25" s="293"/>
      <c r="F25" s="54"/>
      <c r="G25" s="292"/>
      <c r="H25" s="416" t="s">
        <v>3643</v>
      </c>
      <c r="I25" s="565" t="s">
        <v>4126</v>
      </c>
      <c r="J25" s="565" t="s">
        <v>4134</v>
      </c>
      <c r="K25" s="166"/>
      <c r="L25" s="166"/>
      <c r="M25" s="166"/>
      <c r="N25" s="416">
        <v>15525789</v>
      </c>
      <c r="O25" s="166"/>
      <c r="P25" s="166"/>
      <c r="Q25" s="565" t="s">
        <v>3919</v>
      </c>
      <c r="R25" s="565" t="s">
        <v>3901</v>
      </c>
      <c r="S25" s="166"/>
      <c r="T25" s="166"/>
      <c r="U25" s="166"/>
      <c r="V25" s="166"/>
      <c r="W25" s="301" t="s">
        <v>29</v>
      </c>
      <c r="X25" s="166"/>
      <c r="Y25" s="166"/>
      <c r="Z25" s="166"/>
      <c r="AA25" s="166"/>
      <c r="AB25" s="166"/>
      <c r="AC25" s="76" t="s">
        <v>141</v>
      </c>
      <c r="AD25" s="166"/>
      <c r="AE25" s="413" t="s">
        <v>208</v>
      </c>
      <c r="AF25" s="413">
        <v>43966</v>
      </c>
      <c r="AG25" s="166"/>
      <c r="AH25" s="166"/>
      <c r="AI25" s="166"/>
      <c r="AJ25" s="166"/>
      <c r="AK25" s="166"/>
      <c r="AL25" s="166"/>
      <c r="AM25" s="416" t="s">
        <v>209</v>
      </c>
      <c r="AN25" s="413">
        <v>43972</v>
      </c>
      <c r="AO25" s="417" t="s">
        <v>56</v>
      </c>
      <c r="AP25" s="416"/>
      <c r="AQ25" s="417"/>
      <c r="AR25" s="82" t="s">
        <v>195</v>
      </c>
      <c r="AS25" s="411">
        <v>43973</v>
      </c>
      <c r="AT25" s="74" t="s">
        <v>56</v>
      </c>
      <c r="AU25" s="416"/>
      <c r="AV25" s="416"/>
      <c r="AW25" s="166"/>
      <c r="AX25" s="154"/>
      <c r="AY25" s="166"/>
      <c r="AZ25" s="32">
        <f t="shared" si="5"/>
        <v>5</v>
      </c>
    </row>
    <row r="26" spans="5:52" ht="19.95" customHeight="1">
      <c r="E26" s="293"/>
      <c r="F26" s="54"/>
      <c r="G26" s="293"/>
      <c r="H26" s="416" t="s">
        <v>3644</v>
      </c>
      <c r="I26" s="565" t="s">
        <v>4135</v>
      </c>
      <c r="J26" s="565" t="s">
        <v>4133</v>
      </c>
      <c r="K26" s="166"/>
      <c r="L26" s="166"/>
      <c r="M26" s="166"/>
      <c r="N26" s="416">
        <v>15525789</v>
      </c>
      <c r="O26" s="166"/>
      <c r="P26" s="166"/>
      <c r="Q26" s="565" t="s">
        <v>3919</v>
      </c>
      <c r="R26" s="565" t="s">
        <v>3902</v>
      </c>
      <c r="S26" s="166"/>
      <c r="T26" s="166"/>
      <c r="U26" s="166"/>
      <c r="V26" s="166"/>
      <c r="W26" s="301" t="s">
        <v>29</v>
      </c>
      <c r="X26" s="166"/>
      <c r="Y26" s="166"/>
      <c r="Z26" s="166"/>
      <c r="AA26" s="166"/>
      <c r="AB26" s="166"/>
      <c r="AC26" s="76" t="s">
        <v>141</v>
      </c>
      <c r="AD26" s="166"/>
      <c r="AE26" s="413" t="s">
        <v>208</v>
      </c>
      <c r="AF26" s="413">
        <v>43966</v>
      </c>
      <c r="AG26" s="166"/>
      <c r="AH26" s="166"/>
      <c r="AI26" s="166"/>
      <c r="AJ26" s="166"/>
      <c r="AK26" s="166"/>
      <c r="AL26" s="166"/>
      <c r="AM26" s="416" t="s">
        <v>209</v>
      </c>
      <c r="AN26" s="413">
        <v>43972</v>
      </c>
      <c r="AO26" s="419" t="s">
        <v>56</v>
      </c>
      <c r="AP26" s="416"/>
      <c r="AQ26" s="417"/>
      <c r="AR26" s="82" t="s">
        <v>195</v>
      </c>
      <c r="AS26" s="411">
        <v>43973</v>
      </c>
      <c r="AT26" s="74" t="s">
        <v>56</v>
      </c>
      <c r="AU26" s="416"/>
      <c r="AV26" s="416"/>
      <c r="AW26" s="166"/>
      <c r="AX26" s="154"/>
      <c r="AY26" s="166"/>
      <c r="AZ26" s="32">
        <f t="shared" si="5"/>
        <v>5</v>
      </c>
    </row>
    <row r="27" spans="5:52" ht="19.95" customHeight="1">
      <c r="E27" s="293"/>
      <c r="F27" s="54"/>
      <c r="G27" s="293"/>
      <c r="H27" s="416" t="s">
        <v>3645</v>
      </c>
      <c r="I27" s="565" t="s">
        <v>4136</v>
      </c>
      <c r="J27" s="565" t="s">
        <v>4137</v>
      </c>
      <c r="K27" s="166"/>
      <c r="L27" s="166"/>
      <c r="M27" s="166"/>
      <c r="N27" s="416">
        <v>15525789</v>
      </c>
      <c r="O27" s="166"/>
      <c r="P27" s="166"/>
      <c r="Q27" s="565" t="s">
        <v>3919</v>
      </c>
      <c r="R27" s="565" t="s">
        <v>3903</v>
      </c>
      <c r="S27" s="166"/>
      <c r="T27" s="166"/>
      <c r="U27" s="166"/>
      <c r="V27" s="166"/>
      <c r="W27" s="301" t="s">
        <v>29</v>
      </c>
      <c r="X27" s="166"/>
      <c r="Y27" s="166"/>
      <c r="Z27" s="166"/>
      <c r="AA27" s="166"/>
      <c r="AB27" s="166"/>
      <c r="AC27" s="76" t="s">
        <v>141</v>
      </c>
      <c r="AD27" s="166"/>
      <c r="AE27" s="413" t="s">
        <v>208</v>
      </c>
      <c r="AF27" s="413">
        <v>43966</v>
      </c>
      <c r="AG27" s="166"/>
      <c r="AH27" s="166"/>
      <c r="AI27" s="166"/>
      <c r="AJ27" s="166"/>
      <c r="AK27" s="166"/>
      <c r="AL27" s="166"/>
      <c r="AM27" s="416" t="s">
        <v>209</v>
      </c>
      <c r="AN27" s="413">
        <v>43972</v>
      </c>
      <c r="AO27" s="417" t="s">
        <v>56</v>
      </c>
      <c r="AP27" s="418"/>
      <c r="AQ27" s="417"/>
      <c r="AR27" s="82" t="s">
        <v>195</v>
      </c>
      <c r="AS27" s="411">
        <v>43973</v>
      </c>
      <c r="AT27" s="74" t="s">
        <v>56</v>
      </c>
      <c r="AU27" s="416"/>
      <c r="AV27" s="416"/>
      <c r="AW27" s="166"/>
      <c r="AX27" s="154"/>
      <c r="AY27" s="166"/>
      <c r="AZ27" s="32">
        <f t="shared" si="5"/>
        <v>5</v>
      </c>
    </row>
    <row r="28" spans="5:52" ht="19.95" customHeight="1">
      <c r="E28" s="293"/>
      <c r="F28" s="54"/>
      <c r="G28" s="293"/>
      <c r="H28" s="82" t="s">
        <v>3646</v>
      </c>
      <c r="I28" s="563" t="s">
        <v>4138</v>
      </c>
      <c r="J28" s="563" t="s">
        <v>4139</v>
      </c>
      <c r="K28" s="166"/>
      <c r="L28" s="166"/>
      <c r="M28" s="166"/>
      <c r="N28" s="82">
        <v>15525790</v>
      </c>
      <c r="O28" s="166"/>
      <c r="P28" s="166"/>
      <c r="Q28" s="567" t="s">
        <v>3919</v>
      </c>
      <c r="R28" s="563" t="s">
        <v>3903</v>
      </c>
      <c r="S28" s="166"/>
      <c r="T28" s="166"/>
      <c r="U28" s="166"/>
      <c r="V28" s="166"/>
      <c r="W28" s="301" t="s">
        <v>29</v>
      </c>
      <c r="X28" s="166"/>
      <c r="Y28" s="166"/>
      <c r="Z28" s="166"/>
      <c r="AA28" s="166"/>
      <c r="AB28" s="166"/>
      <c r="AC28" s="76" t="s">
        <v>141</v>
      </c>
      <c r="AD28" s="166"/>
      <c r="AE28" s="411" t="s">
        <v>208</v>
      </c>
      <c r="AF28" s="411">
        <v>43966</v>
      </c>
      <c r="AG28" s="166"/>
      <c r="AH28" s="166"/>
      <c r="AI28" s="166"/>
      <c r="AJ28" s="166"/>
      <c r="AK28" s="166"/>
      <c r="AL28" s="166"/>
      <c r="AM28" s="82" t="s">
        <v>209</v>
      </c>
      <c r="AN28" s="411">
        <v>43972</v>
      </c>
      <c r="AO28" s="74" t="s">
        <v>59</v>
      </c>
      <c r="AP28" s="82"/>
      <c r="AQ28" s="74" t="s">
        <v>332</v>
      </c>
      <c r="AR28" s="82"/>
      <c r="AS28" s="82"/>
      <c r="AT28" s="82"/>
      <c r="AU28" s="82"/>
      <c r="AV28" s="82"/>
      <c r="AW28" s="166"/>
      <c r="AX28" s="154"/>
      <c r="AY28" s="166"/>
      <c r="AZ28" s="32">
        <f t="shared" si="5"/>
        <v>5</v>
      </c>
    </row>
    <row r="29" spans="5:52" ht="19.95" customHeight="1">
      <c r="E29" s="293"/>
      <c r="F29" s="54"/>
      <c r="G29" s="293"/>
      <c r="H29" s="82" t="s">
        <v>3647</v>
      </c>
      <c r="I29" s="563" t="s">
        <v>4140</v>
      </c>
      <c r="J29" s="563" t="s">
        <v>4141</v>
      </c>
      <c r="K29" s="166"/>
      <c r="L29" s="166"/>
      <c r="M29" s="166"/>
      <c r="N29" s="82">
        <v>15525790</v>
      </c>
      <c r="O29" s="166"/>
      <c r="P29" s="166"/>
      <c r="Q29" s="567" t="s">
        <v>3919</v>
      </c>
      <c r="R29" s="563" t="s">
        <v>3902</v>
      </c>
      <c r="S29" s="166"/>
      <c r="T29" s="166"/>
      <c r="U29" s="166"/>
      <c r="V29" s="166"/>
      <c r="W29" s="301" t="s">
        <v>29</v>
      </c>
      <c r="X29" s="166"/>
      <c r="Y29" s="166"/>
      <c r="Z29" s="166"/>
      <c r="AA29" s="166"/>
      <c r="AB29" s="166"/>
      <c r="AC29" s="76" t="s">
        <v>141</v>
      </c>
      <c r="AD29" s="166"/>
      <c r="AE29" s="411" t="s">
        <v>208</v>
      </c>
      <c r="AF29" s="411">
        <v>43966</v>
      </c>
      <c r="AG29" s="166"/>
      <c r="AH29" s="166"/>
      <c r="AI29" s="166"/>
      <c r="AJ29" s="166"/>
      <c r="AK29" s="166"/>
      <c r="AL29" s="166"/>
      <c r="AM29" s="82" t="s">
        <v>209</v>
      </c>
      <c r="AN29" s="411">
        <v>43972</v>
      </c>
      <c r="AO29" s="74" t="s">
        <v>59</v>
      </c>
      <c r="AP29" s="82"/>
      <c r="AQ29" s="74" t="s">
        <v>332</v>
      </c>
      <c r="AR29" s="82"/>
      <c r="AS29" s="82"/>
      <c r="AT29" s="82"/>
      <c r="AU29" s="82"/>
      <c r="AV29" s="82"/>
      <c r="AW29" s="166"/>
      <c r="AX29" s="154"/>
      <c r="AY29" s="166"/>
      <c r="AZ29" s="32">
        <f t="shared" si="5"/>
        <v>5</v>
      </c>
    </row>
    <row r="30" spans="5:52" ht="19.95" customHeight="1">
      <c r="E30" s="293"/>
      <c r="F30" s="54"/>
      <c r="G30" s="293"/>
      <c r="H30" s="82" t="s">
        <v>3648</v>
      </c>
      <c r="I30" s="563" t="s">
        <v>4142</v>
      </c>
      <c r="J30" s="563" t="s">
        <v>4143</v>
      </c>
      <c r="K30" s="166"/>
      <c r="L30" s="166"/>
      <c r="M30" s="166"/>
      <c r="N30" s="82">
        <v>15525791</v>
      </c>
      <c r="O30" s="166"/>
      <c r="P30" s="166"/>
      <c r="Q30" s="567" t="s">
        <v>3919</v>
      </c>
      <c r="R30" s="563" t="s">
        <v>3903</v>
      </c>
      <c r="S30" s="166"/>
      <c r="T30" s="166"/>
      <c r="U30" s="166"/>
      <c r="V30" s="166"/>
      <c r="W30" s="301" t="s">
        <v>29</v>
      </c>
      <c r="X30" s="166"/>
      <c r="Y30" s="166"/>
      <c r="Z30" s="166"/>
      <c r="AA30" s="166"/>
      <c r="AB30" s="166"/>
      <c r="AC30" s="76" t="s">
        <v>141</v>
      </c>
      <c r="AD30" s="166"/>
      <c r="AE30" s="411" t="s">
        <v>208</v>
      </c>
      <c r="AF30" s="411">
        <v>43966</v>
      </c>
      <c r="AG30" s="166"/>
      <c r="AH30" s="166"/>
      <c r="AI30" s="166"/>
      <c r="AJ30" s="166"/>
      <c r="AK30" s="166"/>
      <c r="AL30" s="166"/>
      <c r="AM30" s="82" t="s">
        <v>209</v>
      </c>
      <c r="AN30" s="411">
        <v>43972</v>
      </c>
      <c r="AO30" s="74" t="s">
        <v>56</v>
      </c>
      <c r="AP30" s="82"/>
      <c r="AQ30" s="74"/>
      <c r="AR30" s="82"/>
      <c r="AS30" s="82"/>
      <c r="AT30" s="82"/>
      <c r="AU30" s="82"/>
      <c r="AV30" s="82"/>
      <c r="AW30" s="166"/>
      <c r="AX30" s="154"/>
      <c r="AY30" s="166"/>
      <c r="AZ30" s="32">
        <f t="shared" si="5"/>
        <v>5</v>
      </c>
    </row>
    <row r="31" spans="5:52" ht="19.95" customHeight="1">
      <c r="E31" s="293"/>
      <c r="F31" s="54"/>
      <c r="G31" s="293"/>
      <c r="H31" s="82" t="s">
        <v>3649</v>
      </c>
      <c r="I31" s="563" t="s">
        <v>4144</v>
      </c>
      <c r="J31" s="563" t="s">
        <v>4141</v>
      </c>
      <c r="K31" s="166"/>
      <c r="L31" s="166"/>
      <c r="M31" s="166"/>
      <c r="N31" s="82">
        <v>15525791</v>
      </c>
      <c r="O31" s="166"/>
      <c r="P31" s="166"/>
      <c r="Q31" s="567" t="s">
        <v>3919</v>
      </c>
      <c r="R31" s="563" t="s">
        <v>3902</v>
      </c>
      <c r="S31" s="166"/>
      <c r="T31" s="166"/>
      <c r="U31" s="166"/>
      <c r="V31" s="166"/>
      <c r="W31" s="301" t="s">
        <v>29</v>
      </c>
      <c r="X31" s="166"/>
      <c r="Y31" s="166"/>
      <c r="Z31" s="166"/>
      <c r="AA31" s="166"/>
      <c r="AB31" s="166"/>
      <c r="AC31" s="76" t="s">
        <v>141</v>
      </c>
      <c r="AD31" s="166"/>
      <c r="AE31" s="411" t="s">
        <v>208</v>
      </c>
      <c r="AF31" s="411">
        <v>43966</v>
      </c>
      <c r="AG31" s="166"/>
      <c r="AH31" s="166"/>
      <c r="AI31" s="166"/>
      <c r="AJ31" s="166"/>
      <c r="AK31" s="166"/>
      <c r="AL31" s="166"/>
      <c r="AM31" s="82" t="s">
        <v>209</v>
      </c>
      <c r="AN31" s="411">
        <v>43972</v>
      </c>
      <c r="AO31" s="74" t="s">
        <v>56</v>
      </c>
      <c r="AP31" s="82"/>
      <c r="AQ31" s="74"/>
      <c r="AR31" s="82"/>
      <c r="AS31" s="82"/>
      <c r="AT31" s="82"/>
      <c r="AU31" s="82"/>
      <c r="AV31" s="82"/>
      <c r="AW31" s="166"/>
      <c r="AX31" s="154"/>
      <c r="AY31" s="166"/>
      <c r="AZ31" s="32">
        <f t="shared" si="5"/>
        <v>5</v>
      </c>
    </row>
    <row r="32" spans="5:52" ht="19.95" customHeight="1">
      <c r="E32" s="293"/>
      <c r="F32" s="54"/>
      <c r="G32" s="293"/>
      <c r="H32" s="82" t="s">
        <v>3650</v>
      </c>
      <c r="I32" s="563" t="s">
        <v>4145</v>
      </c>
      <c r="J32" s="563" t="s">
        <v>4146</v>
      </c>
      <c r="K32" s="166"/>
      <c r="L32" s="166"/>
      <c r="M32" s="166"/>
      <c r="N32" s="82">
        <v>15525792</v>
      </c>
      <c r="O32" s="166"/>
      <c r="P32" s="166"/>
      <c r="Q32" s="567" t="s">
        <v>3919</v>
      </c>
      <c r="R32" s="563" t="s">
        <v>3903</v>
      </c>
      <c r="S32" s="166"/>
      <c r="T32" s="166"/>
      <c r="U32" s="166"/>
      <c r="V32" s="166"/>
      <c r="W32" s="301" t="s">
        <v>29</v>
      </c>
      <c r="X32" s="166"/>
      <c r="Y32" s="166"/>
      <c r="Z32" s="166"/>
      <c r="AA32" s="166"/>
      <c r="AB32" s="166"/>
      <c r="AC32" s="76" t="s">
        <v>141</v>
      </c>
      <c r="AD32" s="166"/>
      <c r="AE32" s="411" t="s">
        <v>208</v>
      </c>
      <c r="AF32" s="411">
        <v>43966</v>
      </c>
      <c r="AG32" s="166"/>
      <c r="AH32" s="166"/>
      <c r="AI32" s="166"/>
      <c r="AJ32" s="166"/>
      <c r="AK32" s="166"/>
      <c r="AL32" s="166"/>
      <c r="AM32" s="82" t="s">
        <v>209</v>
      </c>
      <c r="AN32" s="411">
        <v>43972</v>
      </c>
      <c r="AO32" s="74" t="s">
        <v>56</v>
      </c>
      <c r="AP32" s="82"/>
      <c r="AQ32" s="74"/>
      <c r="AR32" s="82"/>
      <c r="AS32" s="82"/>
      <c r="AT32" s="82"/>
      <c r="AU32" s="82"/>
      <c r="AV32" s="82"/>
      <c r="AW32" s="166"/>
      <c r="AX32" s="154"/>
      <c r="AY32" s="166"/>
      <c r="AZ32" s="32">
        <f t="shared" si="5"/>
        <v>5</v>
      </c>
    </row>
    <row r="33" spans="1:52" ht="19.95" customHeight="1">
      <c r="E33" s="293"/>
      <c r="F33" s="54"/>
      <c r="G33" s="293"/>
      <c r="H33" s="82" t="s">
        <v>3651</v>
      </c>
      <c r="I33" s="82" t="s">
        <v>4147</v>
      </c>
      <c r="J33" s="563" t="s">
        <v>4148</v>
      </c>
      <c r="K33" s="166"/>
      <c r="L33" s="166"/>
      <c r="M33" s="166"/>
      <c r="N33" s="82">
        <v>15525792</v>
      </c>
      <c r="O33" s="166"/>
      <c r="P33" s="166"/>
      <c r="Q33" s="567" t="s">
        <v>3919</v>
      </c>
      <c r="R33" s="563" t="s">
        <v>3902</v>
      </c>
      <c r="S33" s="166"/>
      <c r="T33" s="166"/>
      <c r="U33" s="166"/>
      <c r="V33" s="166"/>
      <c r="W33" s="301" t="s">
        <v>29</v>
      </c>
      <c r="X33" s="166"/>
      <c r="Y33" s="166"/>
      <c r="Z33" s="166"/>
      <c r="AA33" s="166"/>
      <c r="AB33" s="166"/>
      <c r="AC33" s="76" t="s">
        <v>141</v>
      </c>
      <c r="AD33" s="166"/>
      <c r="AE33" s="411" t="s">
        <v>208</v>
      </c>
      <c r="AF33" s="411">
        <v>43966</v>
      </c>
      <c r="AG33" s="166"/>
      <c r="AH33" s="166"/>
      <c r="AI33" s="166"/>
      <c r="AJ33" s="166"/>
      <c r="AK33" s="166"/>
      <c r="AL33" s="166"/>
      <c r="AM33" s="82" t="s">
        <v>209</v>
      </c>
      <c r="AN33" s="411">
        <v>43972</v>
      </c>
      <c r="AO33" s="74" t="s">
        <v>56</v>
      </c>
      <c r="AP33" s="82"/>
      <c r="AQ33" s="74"/>
      <c r="AR33" s="82"/>
      <c r="AS33" s="82"/>
      <c r="AT33" s="82"/>
      <c r="AU33" s="82"/>
      <c r="AV33" s="82"/>
      <c r="AW33" s="166"/>
      <c r="AX33" s="154"/>
      <c r="AY33" s="166"/>
      <c r="AZ33" s="32">
        <f t="shared" si="5"/>
        <v>5</v>
      </c>
    </row>
    <row r="34" spans="1:52" ht="19.95" customHeight="1">
      <c r="E34" s="293"/>
      <c r="F34" s="54"/>
      <c r="G34" s="293"/>
      <c r="H34" s="82" t="s">
        <v>3652</v>
      </c>
      <c r="I34" s="563" t="s">
        <v>4149</v>
      </c>
      <c r="J34" s="563" t="s">
        <v>4143</v>
      </c>
      <c r="K34" s="166"/>
      <c r="L34" s="166"/>
      <c r="M34" s="166"/>
      <c r="N34" s="82">
        <v>15525793</v>
      </c>
      <c r="O34" s="166"/>
      <c r="P34" s="166"/>
      <c r="Q34" s="567" t="s">
        <v>3919</v>
      </c>
      <c r="R34" s="563" t="s">
        <v>3904</v>
      </c>
      <c r="S34" s="166"/>
      <c r="T34" s="166"/>
      <c r="U34" s="166"/>
      <c r="V34" s="166"/>
      <c r="W34" s="301" t="s">
        <v>29</v>
      </c>
      <c r="X34" s="166"/>
      <c r="Y34" s="166"/>
      <c r="Z34" s="166"/>
      <c r="AA34" s="166"/>
      <c r="AB34" s="166"/>
      <c r="AC34" s="76" t="s">
        <v>141</v>
      </c>
      <c r="AD34" s="166"/>
      <c r="AE34" s="411" t="s">
        <v>208</v>
      </c>
      <c r="AF34" s="411">
        <v>43966</v>
      </c>
      <c r="AG34" s="166"/>
      <c r="AH34" s="166"/>
      <c r="AI34" s="166"/>
      <c r="AJ34" s="166"/>
      <c r="AK34" s="166"/>
      <c r="AL34" s="166"/>
      <c r="AM34" s="82" t="s">
        <v>209</v>
      </c>
      <c r="AN34" s="411">
        <v>43972</v>
      </c>
      <c r="AO34" s="74" t="s">
        <v>58</v>
      </c>
      <c r="AP34" s="82" t="s">
        <v>56</v>
      </c>
      <c r="AQ34" s="74" t="s">
        <v>333</v>
      </c>
      <c r="AR34" s="82"/>
      <c r="AS34" s="82"/>
      <c r="AT34" s="82"/>
      <c r="AU34" s="82"/>
      <c r="AV34" s="82"/>
      <c r="AW34" s="166"/>
      <c r="AX34" s="154"/>
      <c r="AY34" s="166"/>
      <c r="AZ34" s="32">
        <f t="shared" si="5"/>
        <v>5</v>
      </c>
    </row>
    <row r="35" spans="1:52" ht="19.95" customHeight="1">
      <c r="E35" s="293"/>
      <c r="F35" s="54"/>
      <c r="G35" s="293"/>
      <c r="H35" s="82" t="s">
        <v>3653</v>
      </c>
      <c r="I35" s="563" t="s">
        <v>4149</v>
      </c>
      <c r="J35" s="563" t="s">
        <v>4141</v>
      </c>
      <c r="K35" s="166"/>
      <c r="L35" s="166"/>
      <c r="M35" s="166"/>
      <c r="N35" s="82">
        <v>15525793</v>
      </c>
      <c r="O35" s="166"/>
      <c r="P35" s="166"/>
      <c r="Q35" s="567" t="s">
        <v>3919</v>
      </c>
      <c r="R35" s="563" t="s">
        <v>3905</v>
      </c>
      <c r="S35" s="166"/>
      <c r="T35" s="166"/>
      <c r="U35" s="166"/>
      <c r="V35" s="166"/>
      <c r="W35" s="301" t="s">
        <v>29</v>
      </c>
      <c r="X35" s="166"/>
      <c r="Y35" s="166"/>
      <c r="Z35" s="166"/>
      <c r="AA35" s="166"/>
      <c r="AB35" s="166"/>
      <c r="AC35" s="76" t="s">
        <v>141</v>
      </c>
      <c r="AD35" s="166"/>
      <c r="AE35" s="411" t="s">
        <v>208</v>
      </c>
      <c r="AF35" s="411">
        <v>43966</v>
      </c>
      <c r="AG35" s="166"/>
      <c r="AH35" s="166"/>
      <c r="AI35" s="166"/>
      <c r="AJ35" s="166"/>
      <c r="AK35" s="166"/>
      <c r="AL35" s="166"/>
      <c r="AM35" s="82" t="s">
        <v>209</v>
      </c>
      <c r="AN35" s="411">
        <v>43972</v>
      </c>
      <c r="AO35" s="74" t="s">
        <v>58</v>
      </c>
      <c r="AP35" s="82" t="s">
        <v>56</v>
      </c>
      <c r="AQ35" s="74" t="s">
        <v>333</v>
      </c>
      <c r="AR35" s="82"/>
      <c r="AS35" s="82"/>
      <c r="AT35" s="82"/>
      <c r="AU35" s="82"/>
      <c r="AV35" s="82"/>
      <c r="AW35" s="166"/>
      <c r="AX35" s="154"/>
      <c r="AY35" s="166"/>
      <c r="AZ35" s="32">
        <f t="shared" si="5"/>
        <v>5</v>
      </c>
    </row>
    <row r="36" spans="1:52" ht="19.95" customHeight="1">
      <c r="E36" s="293"/>
      <c r="F36" s="54"/>
      <c r="G36" s="293"/>
      <c r="H36" s="82" t="s">
        <v>3654</v>
      </c>
      <c r="I36" s="563" t="s">
        <v>4123</v>
      </c>
      <c r="J36" s="74" t="s">
        <v>4150</v>
      </c>
      <c r="K36" s="166"/>
      <c r="L36" s="166"/>
      <c r="M36" s="166"/>
      <c r="N36" s="82">
        <v>15558284</v>
      </c>
      <c r="O36" s="166"/>
      <c r="P36" s="166"/>
      <c r="Q36" s="567" t="s">
        <v>3920</v>
      </c>
      <c r="R36" s="563" t="s">
        <v>3898</v>
      </c>
      <c r="S36" s="166"/>
      <c r="T36" s="166"/>
      <c r="U36" s="166"/>
      <c r="V36" s="166"/>
      <c r="W36" s="301" t="s">
        <v>29</v>
      </c>
      <c r="X36" s="166"/>
      <c r="Y36" s="166"/>
      <c r="Z36" s="166"/>
      <c r="AA36" s="166"/>
      <c r="AB36" s="166"/>
      <c r="AC36" s="76" t="s">
        <v>141</v>
      </c>
      <c r="AD36" s="166"/>
      <c r="AE36" s="411" t="s">
        <v>208</v>
      </c>
      <c r="AF36" s="411">
        <v>43966</v>
      </c>
      <c r="AG36" s="166"/>
      <c r="AH36" s="166"/>
      <c r="AI36" s="166"/>
      <c r="AJ36" s="166"/>
      <c r="AK36" s="166"/>
      <c r="AL36" s="166"/>
      <c r="AM36" s="82" t="s">
        <v>209</v>
      </c>
      <c r="AN36" s="411">
        <v>43972</v>
      </c>
      <c r="AO36" s="74" t="s">
        <v>56</v>
      </c>
      <c r="AP36" s="82"/>
      <c r="AQ36" s="74"/>
      <c r="AR36" s="82"/>
      <c r="AS36" s="82"/>
      <c r="AT36" s="82"/>
      <c r="AU36" s="82"/>
      <c r="AV36" s="82"/>
      <c r="AW36" s="166"/>
      <c r="AX36" s="154"/>
      <c r="AY36" s="166"/>
      <c r="AZ36" s="32">
        <f t="shared" si="5"/>
        <v>5</v>
      </c>
    </row>
    <row r="37" spans="1:52" ht="19.95" customHeight="1">
      <c r="E37" s="293"/>
      <c r="F37" s="54"/>
      <c r="G37" s="293"/>
      <c r="H37" s="82" t="s">
        <v>3655</v>
      </c>
      <c r="I37" s="563" t="s">
        <v>4125</v>
      </c>
      <c r="J37" s="74" t="s">
        <v>4150</v>
      </c>
      <c r="K37" s="166"/>
      <c r="L37" s="166"/>
      <c r="M37" s="166"/>
      <c r="N37" s="82">
        <v>15558284</v>
      </c>
      <c r="O37" s="166"/>
      <c r="P37" s="166"/>
      <c r="Q37" s="567" t="s">
        <v>3920</v>
      </c>
      <c r="R37" s="563" t="s">
        <v>3897</v>
      </c>
      <c r="S37" s="166"/>
      <c r="T37" s="166"/>
      <c r="U37" s="166"/>
      <c r="V37" s="166"/>
      <c r="W37" s="301" t="s">
        <v>29</v>
      </c>
      <c r="X37" s="166"/>
      <c r="Y37" s="166"/>
      <c r="Z37" s="166"/>
      <c r="AA37" s="166"/>
      <c r="AB37" s="166"/>
      <c r="AC37" s="76" t="s">
        <v>141</v>
      </c>
      <c r="AD37" s="166"/>
      <c r="AE37" s="411" t="s">
        <v>208</v>
      </c>
      <c r="AF37" s="411">
        <v>43966</v>
      </c>
      <c r="AG37" s="166"/>
      <c r="AH37" s="166"/>
      <c r="AI37" s="166"/>
      <c r="AJ37" s="166"/>
      <c r="AK37" s="166"/>
      <c r="AL37" s="166"/>
      <c r="AM37" s="82" t="s">
        <v>209</v>
      </c>
      <c r="AN37" s="411">
        <v>43972</v>
      </c>
      <c r="AO37" s="74" t="s">
        <v>59</v>
      </c>
      <c r="AP37" s="82"/>
      <c r="AQ37" s="74" t="s">
        <v>330</v>
      </c>
      <c r="AR37" s="82"/>
      <c r="AS37" s="82"/>
      <c r="AT37" s="82"/>
      <c r="AU37" s="82"/>
      <c r="AV37" s="82"/>
      <c r="AW37" s="166"/>
      <c r="AX37" s="154"/>
      <c r="AY37" s="166"/>
      <c r="AZ37" s="32">
        <f t="shared" si="5"/>
        <v>5</v>
      </c>
    </row>
    <row r="38" spans="1:52" ht="19.95" customHeight="1">
      <c r="E38" s="293"/>
      <c r="F38" s="54"/>
      <c r="G38" s="293"/>
      <c r="H38" s="82" t="s">
        <v>3656</v>
      </c>
      <c r="I38" s="563" t="s">
        <v>4126</v>
      </c>
      <c r="J38" s="74" t="s">
        <v>4150</v>
      </c>
      <c r="K38" s="166"/>
      <c r="L38" s="166"/>
      <c r="M38" s="166"/>
      <c r="N38" s="82">
        <v>15558284</v>
      </c>
      <c r="O38" s="166"/>
      <c r="P38" s="166"/>
      <c r="Q38" s="567" t="s">
        <v>3920</v>
      </c>
      <c r="R38" s="563" t="s">
        <v>3897</v>
      </c>
      <c r="S38" s="166"/>
      <c r="T38" s="166"/>
      <c r="U38" s="166"/>
      <c r="V38" s="166"/>
      <c r="W38" s="301" t="s">
        <v>29</v>
      </c>
      <c r="X38" s="166"/>
      <c r="Y38" s="166"/>
      <c r="Z38" s="166"/>
      <c r="AA38" s="166"/>
      <c r="AB38" s="166"/>
      <c r="AC38" s="76" t="s">
        <v>141</v>
      </c>
      <c r="AD38" s="166"/>
      <c r="AE38" s="411" t="s">
        <v>208</v>
      </c>
      <c r="AF38" s="411">
        <v>43966</v>
      </c>
      <c r="AG38" s="166"/>
      <c r="AH38" s="166"/>
      <c r="AI38" s="166"/>
      <c r="AJ38" s="166"/>
      <c r="AK38" s="166"/>
      <c r="AL38" s="166"/>
      <c r="AM38" s="82" t="s">
        <v>209</v>
      </c>
      <c r="AN38" s="411">
        <v>43972</v>
      </c>
      <c r="AO38" s="74" t="s">
        <v>56</v>
      </c>
      <c r="AP38" s="82"/>
      <c r="AQ38" s="74"/>
      <c r="AR38" s="82"/>
      <c r="AS38" s="82"/>
      <c r="AT38" s="82"/>
      <c r="AU38" s="82"/>
      <c r="AV38" s="82"/>
      <c r="AW38" s="166"/>
      <c r="AX38" s="154"/>
      <c r="AY38" s="166"/>
      <c r="AZ38" s="32">
        <f t="shared" si="5"/>
        <v>5</v>
      </c>
    </row>
    <row r="39" spans="1:52" ht="19.95" customHeight="1">
      <c r="E39" s="293"/>
      <c r="F39" s="54"/>
      <c r="G39" s="293"/>
      <c r="H39" s="82" t="s">
        <v>3657</v>
      </c>
      <c r="I39" s="563" t="s">
        <v>4151</v>
      </c>
      <c r="J39" s="74" t="s">
        <v>4150</v>
      </c>
      <c r="K39" s="166"/>
      <c r="L39" s="166"/>
      <c r="M39" s="166"/>
      <c r="N39" s="82">
        <v>15558284</v>
      </c>
      <c r="O39" s="166"/>
      <c r="P39" s="166"/>
      <c r="Q39" s="567" t="s">
        <v>3920</v>
      </c>
      <c r="R39" s="563" t="s">
        <v>3897</v>
      </c>
      <c r="S39" s="166"/>
      <c r="T39" s="166"/>
      <c r="U39" s="166"/>
      <c r="V39" s="166"/>
      <c r="W39" s="301" t="s">
        <v>29</v>
      </c>
      <c r="X39" s="166"/>
      <c r="Y39" s="166"/>
      <c r="Z39" s="166"/>
      <c r="AA39" s="166"/>
      <c r="AB39" s="166"/>
      <c r="AC39" s="76" t="s">
        <v>141</v>
      </c>
      <c r="AD39" s="166"/>
      <c r="AE39" s="411" t="s">
        <v>208</v>
      </c>
      <c r="AF39" s="411">
        <v>43966</v>
      </c>
      <c r="AG39" s="166"/>
      <c r="AH39" s="166"/>
      <c r="AI39" s="166"/>
      <c r="AJ39" s="166"/>
      <c r="AK39" s="166"/>
      <c r="AL39" s="166"/>
      <c r="AM39" s="82" t="s">
        <v>209</v>
      </c>
      <c r="AN39" s="411">
        <v>43972</v>
      </c>
      <c r="AO39" s="74" t="s">
        <v>56</v>
      </c>
      <c r="AP39" s="82"/>
      <c r="AQ39" s="74"/>
      <c r="AR39" s="82"/>
      <c r="AS39" s="82"/>
      <c r="AT39" s="82"/>
      <c r="AU39" s="82"/>
      <c r="AV39" s="82"/>
      <c r="AW39" s="166"/>
      <c r="AX39" s="154"/>
      <c r="AY39" s="166"/>
      <c r="AZ39" s="32">
        <f t="shared" si="5"/>
        <v>5</v>
      </c>
    </row>
    <row r="40" spans="1:52" ht="19.95" customHeight="1">
      <c r="E40" s="293"/>
      <c r="F40" s="54"/>
      <c r="G40" s="293"/>
      <c r="H40" s="82" t="s">
        <v>3658</v>
      </c>
      <c r="I40" s="563" t="s">
        <v>4152</v>
      </c>
      <c r="J40" s="74" t="s">
        <v>4150</v>
      </c>
      <c r="K40" s="166"/>
      <c r="L40" s="166"/>
      <c r="M40" s="166"/>
      <c r="N40" s="82">
        <v>15558284</v>
      </c>
      <c r="O40" s="166"/>
      <c r="P40" s="166"/>
      <c r="Q40" s="567" t="s">
        <v>3920</v>
      </c>
      <c r="R40" s="563" t="s">
        <v>3898</v>
      </c>
      <c r="S40" s="166"/>
      <c r="T40" s="166"/>
      <c r="U40" s="166"/>
      <c r="V40" s="166"/>
      <c r="W40" s="301" t="s">
        <v>29</v>
      </c>
      <c r="X40" s="166"/>
      <c r="Y40" s="166"/>
      <c r="Z40" s="166"/>
      <c r="AA40" s="166"/>
      <c r="AB40" s="166"/>
      <c r="AC40" s="76" t="s">
        <v>141</v>
      </c>
      <c r="AD40" s="166"/>
      <c r="AE40" s="411" t="s">
        <v>208</v>
      </c>
      <c r="AF40" s="411">
        <v>43966</v>
      </c>
      <c r="AG40" s="166"/>
      <c r="AH40" s="166"/>
      <c r="AI40" s="166"/>
      <c r="AJ40" s="166"/>
      <c r="AK40" s="166"/>
      <c r="AL40" s="166"/>
      <c r="AM40" s="82" t="s">
        <v>209</v>
      </c>
      <c r="AN40" s="411">
        <v>43972</v>
      </c>
      <c r="AO40" s="74" t="s">
        <v>56</v>
      </c>
      <c r="AP40" s="82"/>
      <c r="AQ40" s="74"/>
      <c r="AR40" s="82"/>
      <c r="AS40" s="82"/>
      <c r="AT40" s="82"/>
      <c r="AU40" s="82"/>
      <c r="AV40" s="82"/>
      <c r="AW40" s="166"/>
      <c r="AX40" s="154"/>
      <c r="AY40" s="166"/>
      <c r="AZ40" s="32">
        <f t="shared" si="5"/>
        <v>5</v>
      </c>
    </row>
    <row r="41" spans="1:52" ht="19.95" customHeight="1">
      <c r="E41" s="293"/>
      <c r="F41" s="54"/>
      <c r="G41" s="293"/>
      <c r="H41" s="82" t="s">
        <v>3659</v>
      </c>
      <c r="I41" s="564" t="s">
        <v>4153</v>
      </c>
      <c r="J41" s="420" t="s">
        <v>4150</v>
      </c>
      <c r="K41" s="166"/>
      <c r="L41" s="166"/>
      <c r="M41" s="166"/>
      <c r="N41" s="415">
        <v>15558284</v>
      </c>
      <c r="O41" s="166"/>
      <c r="P41" s="166"/>
      <c r="Q41" s="564" t="s">
        <v>3920</v>
      </c>
      <c r="R41" s="564" t="s">
        <v>3898</v>
      </c>
      <c r="S41" s="166"/>
      <c r="T41" s="166"/>
      <c r="U41" s="166"/>
      <c r="V41" s="166"/>
      <c r="W41" s="301" t="s">
        <v>81</v>
      </c>
      <c r="X41" s="166"/>
      <c r="Y41" s="166"/>
      <c r="Z41" s="166"/>
      <c r="AA41" s="166"/>
      <c r="AB41" s="166"/>
      <c r="AC41" s="76" t="s">
        <v>141</v>
      </c>
      <c r="AD41" s="166"/>
      <c r="AE41" s="412" t="s">
        <v>208</v>
      </c>
      <c r="AF41" s="412">
        <v>43970</v>
      </c>
      <c r="AG41" s="166"/>
      <c r="AH41" s="166"/>
      <c r="AI41" s="166"/>
      <c r="AJ41" s="166"/>
      <c r="AK41" s="166"/>
      <c r="AL41" s="166"/>
      <c r="AM41" s="82" t="s">
        <v>209</v>
      </c>
      <c r="AN41" s="412">
        <v>43972</v>
      </c>
      <c r="AO41" s="420" t="s">
        <v>66</v>
      </c>
      <c r="AP41" s="415"/>
      <c r="AQ41" s="420" t="s">
        <v>331</v>
      </c>
      <c r="AR41" s="415"/>
      <c r="AS41" s="415"/>
      <c r="AT41" s="415"/>
      <c r="AU41" s="415"/>
      <c r="AV41" s="415"/>
      <c r="AW41" s="166"/>
      <c r="AX41" s="154"/>
      <c r="AY41" s="166"/>
      <c r="AZ41" s="32">
        <f t="shared" si="5"/>
        <v>5</v>
      </c>
    </row>
    <row r="42" spans="1:52" ht="19.95" customHeight="1">
      <c r="E42" s="293"/>
      <c r="F42" s="54"/>
      <c r="G42" s="293"/>
      <c r="H42" s="82" t="s">
        <v>3660</v>
      </c>
      <c r="I42" s="563" t="s">
        <v>4154</v>
      </c>
      <c r="J42" s="74" t="s">
        <v>4155</v>
      </c>
      <c r="K42" s="166"/>
      <c r="L42" s="166"/>
      <c r="M42" s="166"/>
      <c r="N42" s="82">
        <v>15558285</v>
      </c>
      <c r="O42" s="166"/>
      <c r="P42" s="166"/>
      <c r="Q42" s="567" t="s">
        <v>3920</v>
      </c>
      <c r="R42" s="563" t="s">
        <v>3898</v>
      </c>
      <c r="S42" s="166"/>
      <c r="T42" s="166"/>
      <c r="U42" s="166"/>
      <c r="V42" s="166"/>
      <c r="W42" s="301" t="s">
        <v>29</v>
      </c>
      <c r="X42" s="166"/>
      <c r="Y42" s="166"/>
      <c r="Z42" s="166"/>
      <c r="AA42" s="166"/>
      <c r="AB42" s="166"/>
      <c r="AC42" s="76" t="s">
        <v>141</v>
      </c>
      <c r="AD42" s="166"/>
      <c r="AE42" s="411" t="s">
        <v>208</v>
      </c>
      <c r="AF42" s="411">
        <v>43966</v>
      </c>
      <c r="AG42" s="166"/>
      <c r="AH42" s="166"/>
      <c r="AI42" s="166"/>
      <c r="AJ42" s="166"/>
      <c r="AK42" s="166"/>
      <c r="AL42" s="166"/>
      <c r="AM42" s="82" t="s">
        <v>209</v>
      </c>
      <c r="AN42" s="411">
        <v>43972</v>
      </c>
      <c r="AO42" s="74" t="s">
        <v>56</v>
      </c>
      <c r="AP42" s="82"/>
      <c r="AQ42" s="74"/>
      <c r="AR42" s="82"/>
      <c r="AS42" s="82"/>
      <c r="AT42" s="82"/>
      <c r="AU42" s="82"/>
      <c r="AV42" s="82"/>
      <c r="AW42" s="166"/>
      <c r="AX42" s="154"/>
      <c r="AY42" s="166"/>
      <c r="AZ42" s="32">
        <f t="shared" si="5"/>
        <v>5</v>
      </c>
    </row>
    <row r="43" spans="1:52" ht="19.95" customHeight="1">
      <c r="A43" s="333"/>
      <c r="B43" s="333"/>
      <c r="C43" s="333"/>
      <c r="D43" s="333"/>
      <c r="E43" s="293"/>
      <c r="F43" s="75"/>
      <c r="G43" s="293"/>
      <c r="H43" s="416" t="s">
        <v>3661</v>
      </c>
      <c r="I43" s="565" t="s">
        <v>4123</v>
      </c>
      <c r="J43" s="565" t="s">
        <v>4156</v>
      </c>
      <c r="K43" s="70"/>
      <c r="L43" s="70"/>
      <c r="M43" s="70"/>
      <c r="N43" s="416">
        <v>15525796</v>
      </c>
      <c r="O43" s="70"/>
      <c r="P43" s="70"/>
      <c r="Q43" s="565" t="s">
        <v>3921</v>
      </c>
      <c r="R43" s="565" t="s">
        <v>3899</v>
      </c>
      <c r="S43" s="70"/>
      <c r="T43" s="70"/>
      <c r="U43" s="70"/>
      <c r="V43" s="70"/>
      <c r="W43" s="301" t="s">
        <v>29</v>
      </c>
      <c r="X43" s="70"/>
      <c r="Y43" s="70"/>
      <c r="Z43" s="70"/>
      <c r="AA43" s="70"/>
      <c r="AB43" s="70"/>
      <c r="AC43" s="76" t="s">
        <v>141</v>
      </c>
      <c r="AD43" s="298"/>
      <c r="AE43" s="413" t="s">
        <v>208</v>
      </c>
      <c r="AF43" s="413">
        <v>43966</v>
      </c>
      <c r="AG43" s="298"/>
      <c r="AH43" s="298"/>
      <c r="AI43" s="298"/>
      <c r="AJ43" s="298"/>
      <c r="AK43" s="298"/>
      <c r="AL43" s="298"/>
      <c r="AM43" s="416" t="s">
        <v>209</v>
      </c>
      <c r="AN43" s="413">
        <v>43972</v>
      </c>
      <c r="AO43" s="417" t="s">
        <v>56</v>
      </c>
      <c r="AP43" s="416"/>
      <c r="AQ43" s="417"/>
      <c r="AR43" s="82" t="s">
        <v>195</v>
      </c>
      <c r="AS43" s="411">
        <v>43973</v>
      </c>
      <c r="AT43" s="74" t="s">
        <v>56</v>
      </c>
      <c r="AU43" s="416"/>
      <c r="AV43" s="416"/>
      <c r="AW43" s="298"/>
      <c r="AX43" s="298"/>
      <c r="AY43" s="298"/>
      <c r="AZ43" s="32">
        <f t="shared" si="5"/>
        <v>5</v>
      </c>
    </row>
    <row r="44" spans="1:52" ht="19.95" customHeight="1">
      <c r="A44" s="333"/>
      <c r="B44" s="333"/>
      <c r="C44" s="333"/>
      <c r="D44" s="333"/>
      <c r="E44" s="293"/>
      <c r="F44" s="54"/>
      <c r="G44" s="293"/>
      <c r="H44" s="416" t="s">
        <v>3662</v>
      </c>
      <c r="I44" s="565" t="s">
        <v>4125</v>
      </c>
      <c r="J44" s="565" t="s">
        <v>4157</v>
      </c>
      <c r="K44" s="166"/>
      <c r="L44" s="166"/>
      <c r="M44" s="166"/>
      <c r="N44" s="416">
        <v>15525796</v>
      </c>
      <c r="O44" s="166"/>
      <c r="P44" s="166"/>
      <c r="Q44" s="565" t="s">
        <v>3921</v>
      </c>
      <c r="R44" s="565" t="s">
        <v>3900</v>
      </c>
      <c r="S44" s="166"/>
      <c r="T44" s="166"/>
      <c r="U44" s="166"/>
      <c r="V44" s="166"/>
      <c r="W44" s="301" t="s">
        <v>29</v>
      </c>
      <c r="X44" s="166"/>
      <c r="Y44" s="166"/>
      <c r="Z44" s="166"/>
      <c r="AA44" s="166"/>
      <c r="AB44" s="166"/>
      <c r="AC44" s="76" t="s">
        <v>141</v>
      </c>
      <c r="AD44" s="166"/>
      <c r="AE44" s="413" t="s">
        <v>208</v>
      </c>
      <c r="AF44" s="413">
        <v>43966</v>
      </c>
      <c r="AG44" s="166"/>
      <c r="AH44" s="166"/>
      <c r="AI44" s="166"/>
      <c r="AJ44" s="166"/>
      <c r="AK44" s="166"/>
      <c r="AL44" s="166"/>
      <c r="AM44" s="416" t="s">
        <v>209</v>
      </c>
      <c r="AN44" s="413">
        <v>43972</v>
      </c>
      <c r="AO44" s="417" t="s">
        <v>59</v>
      </c>
      <c r="AP44" s="416"/>
      <c r="AQ44" s="417" t="s">
        <v>330</v>
      </c>
      <c r="AR44" s="82" t="s">
        <v>195</v>
      </c>
      <c r="AS44" s="411">
        <v>43973</v>
      </c>
      <c r="AT44" s="74" t="s">
        <v>56</v>
      </c>
      <c r="AU44" s="416"/>
      <c r="AV44" s="416"/>
      <c r="AW44" s="166"/>
      <c r="AX44" s="154"/>
      <c r="AY44" s="166"/>
      <c r="AZ44" s="32">
        <f t="shared" si="5"/>
        <v>5</v>
      </c>
    </row>
    <row r="45" spans="1:52" ht="19.95" customHeight="1">
      <c r="A45" s="333"/>
      <c r="B45" s="333"/>
      <c r="C45" s="333"/>
      <c r="D45" s="333"/>
      <c r="E45" s="293"/>
      <c r="F45" s="54"/>
      <c r="G45" s="293"/>
      <c r="H45" s="416" t="s">
        <v>3663</v>
      </c>
      <c r="I45" s="565" t="s">
        <v>4126</v>
      </c>
      <c r="J45" s="565" t="s">
        <v>4157</v>
      </c>
      <c r="K45" s="166"/>
      <c r="L45" s="166"/>
      <c r="M45" s="166"/>
      <c r="N45" s="416">
        <v>15525796</v>
      </c>
      <c r="O45" s="166"/>
      <c r="P45" s="166"/>
      <c r="Q45" s="565" t="s">
        <v>3921</v>
      </c>
      <c r="R45" s="565" t="s">
        <v>3906</v>
      </c>
      <c r="S45" s="166"/>
      <c r="T45" s="166"/>
      <c r="U45" s="166"/>
      <c r="V45" s="166"/>
      <c r="W45" s="301" t="s">
        <v>29</v>
      </c>
      <c r="X45" s="166"/>
      <c r="Y45" s="166"/>
      <c r="Z45" s="166"/>
      <c r="AA45" s="166"/>
      <c r="AB45" s="166"/>
      <c r="AC45" s="76" t="s">
        <v>141</v>
      </c>
      <c r="AD45" s="166"/>
      <c r="AE45" s="413" t="s">
        <v>208</v>
      </c>
      <c r="AF45" s="413">
        <v>43966</v>
      </c>
      <c r="AG45" s="166"/>
      <c r="AH45" s="166"/>
      <c r="AI45" s="166"/>
      <c r="AJ45" s="166"/>
      <c r="AK45" s="166"/>
      <c r="AL45" s="166"/>
      <c r="AM45" s="416" t="s">
        <v>209</v>
      </c>
      <c r="AN45" s="413">
        <v>43972</v>
      </c>
      <c r="AO45" s="417" t="s">
        <v>56</v>
      </c>
      <c r="AP45" s="416"/>
      <c r="AQ45" s="417"/>
      <c r="AR45" s="82" t="s">
        <v>195</v>
      </c>
      <c r="AS45" s="411">
        <v>43973</v>
      </c>
      <c r="AT45" s="74" t="s">
        <v>56</v>
      </c>
      <c r="AU45" s="416"/>
      <c r="AV45" s="416"/>
      <c r="AW45" s="166"/>
      <c r="AX45" s="154"/>
      <c r="AY45" s="166"/>
      <c r="AZ45" s="32">
        <f t="shared" si="5"/>
        <v>5</v>
      </c>
    </row>
    <row r="46" spans="1:52" ht="19.95" customHeight="1">
      <c r="A46" s="333"/>
      <c r="B46" s="333"/>
      <c r="C46" s="333"/>
      <c r="D46" s="333"/>
      <c r="E46" s="293"/>
      <c r="F46" s="54"/>
      <c r="G46" s="293"/>
      <c r="H46" s="416" t="s">
        <v>3664</v>
      </c>
      <c r="I46" s="565" t="s">
        <v>4158</v>
      </c>
      <c r="J46" s="565" t="s">
        <v>4157</v>
      </c>
      <c r="K46" s="166"/>
      <c r="L46" s="166"/>
      <c r="M46" s="166"/>
      <c r="N46" s="416">
        <v>15525796</v>
      </c>
      <c r="O46" s="166"/>
      <c r="P46" s="166"/>
      <c r="Q46" s="565" t="s">
        <v>3921</v>
      </c>
      <c r="R46" s="565" t="s">
        <v>3906</v>
      </c>
      <c r="S46" s="166"/>
      <c r="T46" s="166"/>
      <c r="U46" s="166"/>
      <c r="V46" s="166"/>
      <c r="W46" s="301" t="s">
        <v>29</v>
      </c>
      <c r="X46" s="166"/>
      <c r="Y46" s="166"/>
      <c r="Z46" s="166"/>
      <c r="AA46" s="166"/>
      <c r="AB46" s="166"/>
      <c r="AC46" s="76" t="s">
        <v>141</v>
      </c>
      <c r="AD46" s="166"/>
      <c r="AE46" s="413" t="s">
        <v>208</v>
      </c>
      <c r="AF46" s="413">
        <v>43966</v>
      </c>
      <c r="AG46" s="166"/>
      <c r="AH46" s="166"/>
      <c r="AI46" s="166"/>
      <c r="AJ46" s="166"/>
      <c r="AK46" s="166"/>
      <c r="AL46" s="166"/>
      <c r="AM46" s="416" t="s">
        <v>209</v>
      </c>
      <c r="AN46" s="413">
        <v>43972</v>
      </c>
      <c r="AO46" s="417" t="s">
        <v>56</v>
      </c>
      <c r="AP46" s="416"/>
      <c r="AQ46" s="417"/>
      <c r="AR46" s="82" t="s">
        <v>195</v>
      </c>
      <c r="AS46" s="411">
        <v>43973</v>
      </c>
      <c r="AT46" s="74" t="s">
        <v>56</v>
      </c>
      <c r="AU46" s="416"/>
      <c r="AV46" s="416"/>
      <c r="AW46" s="166"/>
      <c r="AX46" s="154"/>
      <c r="AY46" s="166"/>
      <c r="AZ46" s="32">
        <f t="shared" si="5"/>
        <v>5</v>
      </c>
    </row>
    <row r="47" spans="1:52" ht="19.95" customHeight="1">
      <c r="A47" s="333"/>
      <c r="B47" s="333"/>
      <c r="C47" s="333"/>
      <c r="D47" s="333"/>
      <c r="E47" s="340"/>
      <c r="F47" s="54"/>
      <c r="G47" s="293"/>
      <c r="H47" s="416" t="s">
        <v>3665</v>
      </c>
      <c r="I47" s="565" t="s">
        <v>4159</v>
      </c>
      <c r="J47" s="565" t="s">
        <v>4156</v>
      </c>
      <c r="K47" s="166"/>
      <c r="L47" s="166"/>
      <c r="M47" s="166"/>
      <c r="N47" s="416">
        <v>15525796</v>
      </c>
      <c r="O47" s="166"/>
      <c r="P47" s="166"/>
      <c r="Q47" s="565" t="s">
        <v>3921</v>
      </c>
      <c r="R47" s="565" t="s">
        <v>3902</v>
      </c>
      <c r="S47" s="166"/>
      <c r="T47" s="166"/>
      <c r="U47" s="166"/>
      <c r="V47" s="166"/>
      <c r="W47" s="301" t="s">
        <v>29</v>
      </c>
      <c r="X47" s="166"/>
      <c r="Y47" s="166"/>
      <c r="Z47" s="166"/>
      <c r="AA47" s="166"/>
      <c r="AB47" s="166"/>
      <c r="AC47" s="76" t="s">
        <v>141</v>
      </c>
      <c r="AD47" s="154"/>
      <c r="AE47" s="413" t="s">
        <v>208</v>
      </c>
      <c r="AF47" s="413">
        <v>43966</v>
      </c>
      <c r="AG47" s="154"/>
      <c r="AH47" s="154"/>
      <c r="AI47" s="154"/>
      <c r="AJ47" s="154"/>
      <c r="AK47" s="154"/>
      <c r="AL47" s="154"/>
      <c r="AM47" s="416" t="s">
        <v>209</v>
      </c>
      <c r="AN47" s="413">
        <v>43972</v>
      </c>
      <c r="AO47" s="417" t="s">
        <v>56</v>
      </c>
      <c r="AP47" s="416"/>
      <c r="AQ47" s="417"/>
      <c r="AR47" s="82" t="s">
        <v>195</v>
      </c>
      <c r="AS47" s="411">
        <v>43973</v>
      </c>
      <c r="AT47" s="74" t="s">
        <v>56</v>
      </c>
      <c r="AU47" s="416"/>
      <c r="AV47" s="416"/>
      <c r="AW47" s="154"/>
      <c r="AX47" s="154"/>
      <c r="AY47" s="154"/>
      <c r="AZ47" s="32">
        <f t="shared" si="5"/>
        <v>5</v>
      </c>
    </row>
    <row r="48" spans="1:52" ht="19.95" customHeight="1">
      <c r="A48" s="333"/>
      <c r="B48" s="333"/>
      <c r="C48" s="333"/>
      <c r="D48" s="333"/>
      <c r="E48" s="340"/>
      <c r="F48" s="54"/>
      <c r="G48" s="293"/>
      <c r="H48" s="82" t="s">
        <v>3666</v>
      </c>
      <c r="I48" s="563" t="s">
        <v>4160</v>
      </c>
      <c r="J48" s="563" t="s">
        <v>4161</v>
      </c>
      <c r="K48" s="166"/>
      <c r="L48" s="166"/>
      <c r="M48" s="166"/>
      <c r="N48" s="82">
        <v>15525797</v>
      </c>
      <c r="O48" s="166"/>
      <c r="P48" s="166"/>
      <c r="Q48" s="567" t="s">
        <v>3921</v>
      </c>
      <c r="R48" s="563" t="s">
        <v>3902</v>
      </c>
      <c r="S48" s="166"/>
      <c r="T48" s="166"/>
      <c r="U48" s="166"/>
      <c r="V48" s="166"/>
      <c r="W48" s="301" t="s">
        <v>29</v>
      </c>
      <c r="X48" s="166"/>
      <c r="Y48" s="166"/>
      <c r="Z48" s="166"/>
      <c r="AA48" s="166"/>
      <c r="AB48" s="166"/>
      <c r="AC48" s="76" t="s">
        <v>141</v>
      </c>
      <c r="AD48" s="154"/>
      <c r="AE48" s="411" t="s">
        <v>208</v>
      </c>
      <c r="AF48" s="411">
        <v>43966</v>
      </c>
      <c r="AG48" s="154"/>
      <c r="AH48" s="154"/>
      <c r="AI48" s="154"/>
      <c r="AJ48" s="154"/>
      <c r="AK48" s="154"/>
      <c r="AL48" s="154"/>
      <c r="AM48" s="82" t="s">
        <v>209</v>
      </c>
      <c r="AN48" s="411">
        <v>43972</v>
      </c>
      <c r="AO48" s="74" t="s">
        <v>56</v>
      </c>
      <c r="AP48" s="82"/>
      <c r="AQ48" s="74"/>
      <c r="AR48" s="82"/>
      <c r="AS48" s="82"/>
      <c r="AT48" s="82"/>
      <c r="AU48" s="82"/>
      <c r="AV48" s="82"/>
      <c r="AW48" s="154"/>
      <c r="AX48" s="154"/>
      <c r="AY48" s="154"/>
      <c r="AZ48" s="32">
        <f t="shared" si="5"/>
        <v>5</v>
      </c>
    </row>
    <row r="49" spans="1:52" ht="19.95" customHeight="1">
      <c r="A49" s="333"/>
      <c r="B49" s="333"/>
      <c r="C49" s="333"/>
      <c r="D49" s="333"/>
      <c r="E49" s="340"/>
      <c r="F49" s="54"/>
      <c r="G49" s="293"/>
      <c r="H49" s="82" t="s">
        <v>3667</v>
      </c>
      <c r="I49" s="82" t="s">
        <v>4162</v>
      </c>
      <c r="J49" s="74" t="s">
        <v>4163</v>
      </c>
      <c r="K49" s="166"/>
      <c r="L49" s="166"/>
      <c r="M49" s="166"/>
      <c r="N49" s="82">
        <v>15525798</v>
      </c>
      <c r="O49" s="166"/>
      <c r="P49" s="166"/>
      <c r="Q49" s="567" t="s">
        <v>3921</v>
      </c>
      <c r="R49" s="563" t="s">
        <v>3907</v>
      </c>
      <c r="S49" s="166"/>
      <c r="T49" s="166"/>
      <c r="U49" s="166"/>
      <c r="V49" s="166"/>
      <c r="W49" s="301" t="s">
        <v>29</v>
      </c>
      <c r="X49" s="166"/>
      <c r="Y49" s="166"/>
      <c r="Z49" s="166"/>
      <c r="AA49" s="166"/>
      <c r="AB49" s="166"/>
      <c r="AC49" s="76" t="s">
        <v>141</v>
      </c>
      <c r="AD49" s="154"/>
      <c r="AE49" s="411" t="s">
        <v>208</v>
      </c>
      <c r="AF49" s="411">
        <v>43966</v>
      </c>
      <c r="AG49" s="154"/>
      <c r="AH49" s="154"/>
      <c r="AI49" s="154"/>
      <c r="AJ49" s="154"/>
      <c r="AK49" s="154"/>
      <c r="AL49" s="154"/>
      <c r="AM49" s="82" t="s">
        <v>209</v>
      </c>
      <c r="AN49" s="411">
        <v>43972</v>
      </c>
      <c r="AO49" s="74" t="s">
        <v>56</v>
      </c>
      <c r="AP49" s="82"/>
      <c r="AQ49" s="74"/>
      <c r="AR49" s="82"/>
      <c r="AS49" s="82"/>
      <c r="AT49" s="82"/>
      <c r="AU49" s="82"/>
      <c r="AV49" s="82"/>
      <c r="AW49" s="154"/>
      <c r="AX49" s="154"/>
      <c r="AY49" s="154"/>
      <c r="AZ49" s="32">
        <f t="shared" si="5"/>
        <v>5</v>
      </c>
    </row>
    <row r="50" spans="1:52" ht="19.95" customHeight="1">
      <c r="A50" s="333"/>
      <c r="B50" s="333"/>
      <c r="C50" s="333"/>
      <c r="D50" s="333"/>
      <c r="E50" s="340"/>
      <c r="F50" s="54"/>
      <c r="G50" s="293"/>
      <c r="H50" s="416" t="s">
        <v>3668</v>
      </c>
      <c r="I50" s="565" t="s">
        <v>4123</v>
      </c>
      <c r="J50" s="565" t="s">
        <v>4164</v>
      </c>
      <c r="K50" s="166"/>
      <c r="L50" s="166"/>
      <c r="M50" s="166"/>
      <c r="N50" s="435">
        <v>15525799</v>
      </c>
      <c r="O50" s="166"/>
      <c r="P50" s="166"/>
      <c r="Q50" s="565" t="s">
        <v>3922</v>
      </c>
      <c r="R50" s="565" t="s">
        <v>3897</v>
      </c>
      <c r="S50" s="166"/>
      <c r="T50" s="166"/>
      <c r="U50" s="166"/>
      <c r="V50" s="166"/>
      <c r="W50" s="301" t="s">
        <v>29</v>
      </c>
      <c r="X50" s="166"/>
      <c r="Y50" s="166"/>
      <c r="Z50" s="166"/>
      <c r="AA50" s="166"/>
      <c r="AB50" s="166"/>
      <c r="AC50" s="76" t="s">
        <v>141</v>
      </c>
      <c r="AD50" s="154"/>
      <c r="AE50" s="413" t="s">
        <v>208</v>
      </c>
      <c r="AF50" s="413">
        <v>43966</v>
      </c>
      <c r="AG50" s="154"/>
      <c r="AH50" s="154"/>
      <c r="AI50" s="154"/>
      <c r="AJ50" s="154"/>
      <c r="AK50" s="154"/>
      <c r="AL50" s="154"/>
      <c r="AM50" s="416" t="s">
        <v>209</v>
      </c>
      <c r="AN50" s="413">
        <v>43972</v>
      </c>
      <c r="AO50" s="417" t="s">
        <v>56</v>
      </c>
      <c r="AP50" s="416"/>
      <c r="AQ50" s="417"/>
      <c r="AR50" s="82" t="s">
        <v>195</v>
      </c>
      <c r="AS50" s="411">
        <v>43973</v>
      </c>
      <c r="AT50" s="74" t="s">
        <v>56</v>
      </c>
      <c r="AU50" s="416"/>
      <c r="AV50" s="416"/>
      <c r="AW50" s="154"/>
      <c r="AX50" s="154"/>
      <c r="AY50" s="154"/>
      <c r="AZ50" s="32">
        <f t="shared" si="5"/>
        <v>5</v>
      </c>
    </row>
    <row r="51" spans="1:52" ht="19.95" customHeight="1">
      <c r="A51" s="333"/>
      <c r="B51" s="333"/>
      <c r="C51" s="333"/>
      <c r="D51" s="333"/>
      <c r="E51" s="340"/>
      <c r="F51" s="54"/>
      <c r="G51" s="293"/>
      <c r="H51" s="416" t="s">
        <v>3669</v>
      </c>
      <c r="I51" s="565" t="s">
        <v>4125</v>
      </c>
      <c r="J51" s="565" t="s">
        <v>4164</v>
      </c>
      <c r="K51" s="166"/>
      <c r="L51" s="166"/>
      <c r="M51" s="166"/>
      <c r="N51" s="435">
        <v>15525799</v>
      </c>
      <c r="O51" s="166"/>
      <c r="P51" s="166"/>
      <c r="Q51" s="565" t="s">
        <v>3922</v>
      </c>
      <c r="R51" s="565" t="s">
        <v>3897</v>
      </c>
      <c r="S51" s="166"/>
      <c r="T51" s="166"/>
      <c r="U51" s="166"/>
      <c r="V51" s="166"/>
      <c r="W51" s="301" t="s">
        <v>29</v>
      </c>
      <c r="X51" s="166"/>
      <c r="Y51" s="166"/>
      <c r="Z51" s="166"/>
      <c r="AA51" s="166"/>
      <c r="AB51" s="166"/>
      <c r="AC51" s="76" t="s">
        <v>141</v>
      </c>
      <c r="AD51" s="154"/>
      <c r="AE51" s="413" t="s">
        <v>208</v>
      </c>
      <c r="AF51" s="413">
        <v>43966</v>
      </c>
      <c r="AG51" s="154"/>
      <c r="AH51" s="154"/>
      <c r="AI51" s="154"/>
      <c r="AJ51" s="154"/>
      <c r="AK51" s="154"/>
      <c r="AL51" s="154"/>
      <c r="AM51" s="416" t="s">
        <v>209</v>
      </c>
      <c r="AN51" s="413">
        <v>43972</v>
      </c>
      <c r="AO51" s="417" t="s">
        <v>59</v>
      </c>
      <c r="AP51" s="416"/>
      <c r="AQ51" s="417" t="s">
        <v>330</v>
      </c>
      <c r="AR51" s="82" t="s">
        <v>195</v>
      </c>
      <c r="AS51" s="411">
        <v>43973</v>
      </c>
      <c r="AT51" s="74" t="s">
        <v>56</v>
      </c>
      <c r="AU51" s="416"/>
      <c r="AV51" s="416"/>
      <c r="AW51" s="154"/>
      <c r="AX51" s="154"/>
      <c r="AY51" s="154"/>
      <c r="AZ51" s="32">
        <f t="shared" si="5"/>
        <v>5</v>
      </c>
    </row>
    <row r="52" spans="1:52" ht="19.95" customHeight="1">
      <c r="A52" s="333"/>
      <c r="B52" s="333"/>
      <c r="C52" s="333"/>
      <c r="D52" s="333"/>
      <c r="E52" s="340"/>
      <c r="F52" s="54"/>
      <c r="G52" s="293"/>
      <c r="H52" s="416" t="s">
        <v>3670</v>
      </c>
      <c r="I52" s="565" t="s">
        <v>4126</v>
      </c>
      <c r="J52" s="565" t="s">
        <v>4164</v>
      </c>
      <c r="K52" s="166"/>
      <c r="L52" s="166"/>
      <c r="M52" s="166"/>
      <c r="N52" s="435">
        <v>15525799</v>
      </c>
      <c r="O52" s="166"/>
      <c r="P52" s="166"/>
      <c r="Q52" s="565" t="s">
        <v>3922</v>
      </c>
      <c r="R52" s="565" t="s">
        <v>3897</v>
      </c>
      <c r="S52" s="166"/>
      <c r="T52" s="166"/>
      <c r="U52" s="166"/>
      <c r="V52" s="166"/>
      <c r="W52" s="301" t="s">
        <v>29</v>
      </c>
      <c r="X52" s="166"/>
      <c r="Y52" s="166"/>
      <c r="Z52" s="166"/>
      <c r="AA52" s="166"/>
      <c r="AB52" s="166"/>
      <c r="AC52" s="76" t="s">
        <v>141</v>
      </c>
      <c r="AD52" s="154"/>
      <c r="AE52" s="413" t="s">
        <v>208</v>
      </c>
      <c r="AF52" s="413">
        <v>43966</v>
      </c>
      <c r="AG52" s="154"/>
      <c r="AH52" s="154"/>
      <c r="AI52" s="154"/>
      <c r="AJ52" s="154"/>
      <c r="AK52" s="154"/>
      <c r="AL52" s="154"/>
      <c r="AM52" s="416" t="s">
        <v>209</v>
      </c>
      <c r="AN52" s="413">
        <v>43972</v>
      </c>
      <c r="AO52" s="417" t="s">
        <v>56</v>
      </c>
      <c r="AP52" s="416"/>
      <c r="AQ52" s="417"/>
      <c r="AR52" s="82" t="s">
        <v>195</v>
      </c>
      <c r="AS52" s="411">
        <v>43973</v>
      </c>
      <c r="AT52" s="74" t="s">
        <v>56</v>
      </c>
      <c r="AU52" s="416"/>
      <c r="AV52" s="416"/>
      <c r="AW52" s="154"/>
      <c r="AX52" s="154"/>
      <c r="AY52" s="154"/>
      <c r="AZ52" s="32">
        <f t="shared" si="5"/>
        <v>5</v>
      </c>
    </row>
    <row r="53" spans="1:52" ht="19.95" customHeight="1">
      <c r="A53" s="333"/>
      <c r="B53" s="333"/>
      <c r="C53" s="333"/>
      <c r="D53" s="333"/>
      <c r="E53" s="340"/>
      <c r="F53" s="54"/>
      <c r="G53" s="293"/>
      <c r="H53" s="416" t="s">
        <v>3671</v>
      </c>
      <c r="I53" s="565" t="s">
        <v>4165</v>
      </c>
      <c r="J53" s="565" t="s">
        <v>4164</v>
      </c>
      <c r="K53" s="166"/>
      <c r="L53" s="166"/>
      <c r="M53" s="166"/>
      <c r="N53" s="435">
        <v>15525799</v>
      </c>
      <c r="O53" s="166"/>
      <c r="P53" s="166"/>
      <c r="Q53" s="565" t="s">
        <v>3922</v>
      </c>
      <c r="R53" s="565" t="s">
        <v>3897</v>
      </c>
      <c r="S53" s="166"/>
      <c r="T53" s="166"/>
      <c r="U53" s="166"/>
      <c r="V53" s="166"/>
      <c r="W53" s="301" t="s">
        <v>29</v>
      </c>
      <c r="X53" s="166"/>
      <c r="Y53" s="166"/>
      <c r="Z53" s="166"/>
      <c r="AA53" s="166"/>
      <c r="AB53" s="166"/>
      <c r="AC53" s="76" t="s">
        <v>141</v>
      </c>
      <c r="AD53" s="154"/>
      <c r="AE53" s="413" t="s">
        <v>208</v>
      </c>
      <c r="AF53" s="413">
        <v>43966</v>
      </c>
      <c r="AG53" s="154"/>
      <c r="AH53" s="154"/>
      <c r="AI53" s="154"/>
      <c r="AJ53" s="154"/>
      <c r="AK53" s="154"/>
      <c r="AL53" s="154"/>
      <c r="AM53" s="416" t="s">
        <v>209</v>
      </c>
      <c r="AN53" s="413">
        <v>43972</v>
      </c>
      <c r="AO53" s="417" t="s">
        <v>56</v>
      </c>
      <c r="AP53" s="416"/>
      <c r="AQ53" s="417"/>
      <c r="AR53" s="82" t="s">
        <v>195</v>
      </c>
      <c r="AS53" s="411">
        <v>43973</v>
      </c>
      <c r="AT53" s="74" t="s">
        <v>56</v>
      </c>
      <c r="AU53" s="416"/>
      <c r="AV53" s="416"/>
      <c r="AW53" s="154"/>
      <c r="AX53" s="154"/>
      <c r="AY53" s="154"/>
      <c r="AZ53" s="32">
        <f t="shared" si="5"/>
        <v>5</v>
      </c>
    </row>
    <row r="54" spans="1:52" ht="19.95" customHeight="1">
      <c r="A54" s="333"/>
      <c r="B54" s="333"/>
      <c r="C54" s="333"/>
      <c r="D54" s="333"/>
      <c r="E54" s="340"/>
      <c r="F54" s="54"/>
      <c r="G54" s="293"/>
      <c r="H54" s="416" t="s">
        <v>3672</v>
      </c>
      <c r="I54" s="565" t="s">
        <v>4166</v>
      </c>
      <c r="J54" s="565" t="s">
        <v>4164</v>
      </c>
      <c r="K54" s="166"/>
      <c r="L54" s="166"/>
      <c r="M54" s="166"/>
      <c r="N54" s="435">
        <v>15525799</v>
      </c>
      <c r="O54" s="166"/>
      <c r="P54" s="166"/>
      <c r="Q54" s="565" t="s">
        <v>3922</v>
      </c>
      <c r="R54" s="565" t="s">
        <v>3898</v>
      </c>
      <c r="S54" s="166"/>
      <c r="T54" s="166"/>
      <c r="U54" s="166"/>
      <c r="V54" s="166"/>
      <c r="W54" s="301" t="s">
        <v>29</v>
      </c>
      <c r="X54" s="166"/>
      <c r="Y54" s="166"/>
      <c r="Z54" s="166"/>
      <c r="AA54" s="166"/>
      <c r="AB54" s="166"/>
      <c r="AC54" s="76" t="s">
        <v>141</v>
      </c>
      <c r="AD54" s="154"/>
      <c r="AE54" s="413" t="s">
        <v>208</v>
      </c>
      <c r="AF54" s="413">
        <v>43966</v>
      </c>
      <c r="AG54" s="154"/>
      <c r="AH54" s="154"/>
      <c r="AI54" s="154"/>
      <c r="AJ54" s="154"/>
      <c r="AK54" s="154"/>
      <c r="AL54" s="154"/>
      <c r="AM54" s="416" t="s">
        <v>209</v>
      </c>
      <c r="AN54" s="413">
        <v>43972</v>
      </c>
      <c r="AO54" s="417" t="s">
        <v>56</v>
      </c>
      <c r="AP54" s="416"/>
      <c r="AQ54" s="417"/>
      <c r="AR54" s="82" t="s">
        <v>195</v>
      </c>
      <c r="AS54" s="411">
        <v>43973</v>
      </c>
      <c r="AT54" s="74" t="s">
        <v>56</v>
      </c>
      <c r="AU54" s="416"/>
      <c r="AV54" s="416"/>
      <c r="AW54" s="154"/>
      <c r="AX54" s="154"/>
      <c r="AY54" s="154"/>
      <c r="AZ54" s="32">
        <f t="shared" si="5"/>
        <v>5</v>
      </c>
    </row>
    <row r="55" spans="1:52" ht="19.95" customHeight="1">
      <c r="A55" s="333"/>
      <c r="B55" s="333"/>
      <c r="C55" s="333"/>
      <c r="D55" s="333"/>
      <c r="E55" s="340"/>
      <c r="F55" s="54"/>
      <c r="G55" s="293"/>
      <c r="H55" s="82" t="s">
        <v>3673</v>
      </c>
      <c r="I55" s="82" t="s">
        <v>4167</v>
      </c>
      <c r="J55" s="74" t="s">
        <v>4168</v>
      </c>
      <c r="K55" s="166"/>
      <c r="L55" s="166"/>
      <c r="M55" s="166"/>
      <c r="N55" s="436">
        <v>15525800</v>
      </c>
      <c r="O55" s="166"/>
      <c r="P55" s="166"/>
      <c r="Q55" s="567" t="s">
        <v>3922</v>
      </c>
      <c r="R55" s="563" t="s">
        <v>3898</v>
      </c>
      <c r="S55" s="166"/>
      <c r="T55" s="166"/>
      <c r="U55" s="166"/>
      <c r="V55" s="166"/>
      <c r="W55" s="301" t="s">
        <v>29</v>
      </c>
      <c r="X55" s="166"/>
      <c r="Y55" s="166"/>
      <c r="Z55" s="166"/>
      <c r="AA55" s="166"/>
      <c r="AB55" s="166"/>
      <c r="AC55" s="76" t="s">
        <v>141</v>
      </c>
      <c r="AD55" s="154"/>
      <c r="AE55" s="411" t="s">
        <v>208</v>
      </c>
      <c r="AF55" s="411">
        <v>43966</v>
      </c>
      <c r="AG55" s="154"/>
      <c r="AH55" s="154"/>
      <c r="AI55" s="154"/>
      <c r="AJ55" s="154"/>
      <c r="AK55" s="154"/>
      <c r="AL55" s="154"/>
      <c r="AM55" s="82" t="s">
        <v>209</v>
      </c>
      <c r="AN55" s="411">
        <v>43972</v>
      </c>
      <c r="AO55" s="74" t="s">
        <v>56</v>
      </c>
      <c r="AP55" s="82"/>
      <c r="AQ55" s="74"/>
      <c r="AR55" s="82"/>
      <c r="AS55" s="82"/>
      <c r="AT55" s="82"/>
      <c r="AU55" s="82"/>
      <c r="AV55" s="82"/>
      <c r="AW55" s="154"/>
      <c r="AX55" s="154"/>
      <c r="AY55" s="154"/>
      <c r="AZ55" s="32">
        <f t="shared" si="5"/>
        <v>5</v>
      </c>
    </row>
    <row r="56" spans="1:52" ht="19.95" customHeight="1">
      <c r="A56" s="333"/>
      <c r="B56" s="333"/>
      <c r="C56" s="333"/>
      <c r="D56" s="333"/>
      <c r="E56" s="340"/>
      <c r="F56" s="54"/>
      <c r="G56" s="293"/>
      <c r="H56" s="82" t="s">
        <v>3674</v>
      </c>
      <c r="I56" s="82" t="s">
        <v>4169</v>
      </c>
      <c r="J56" s="74" t="s">
        <v>4168</v>
      </c>
      <c r="K56" s="166"/>
      <c r="L56" s="166"/>
      <c r="M56" s="166"/>
      <c r="N56" s="436">
        <v>15525800</v>
      </c>
      <c r="O56" s="166"/>
      <c r="P56" s="166"/>
      <c r="Q56" s="567" t="s">
        <v>3922</v>
      </c>
      <c r="R56" s="563" t="s">
        <v>3898</v>
      </c>
      <c r="S56" s="166"/>
      <c r="T56" s="166"/>
      <c r="U56" s="166"/>
      <c r="V56" s="166"/>
      <c r="W56" s="301" t="s">
        <v>29</v>
      </c>
      <c r="X56" s="166"/>
      <c r="Y56" s="166"/>
      <c r="Z56" s="166"/>
      <c r="AA56" s="166"/>
      <c r="AB56" s="166"/>
      <c r="AC56" s="76" t="s">
        <v>141</v>
      </c>
      <c r="AD56" s="154"/>
      <c r="AE56" s="411" t="s">
        <v>208</v>
      </c>
      <c r="AF56" s="411">
        <v>43966</v>
      </c>
      <c r="AG56" s="154"/>
      <c r="AH56" s="154"/>
      <c r="AI56" s="154"/>
      <c r="AJ56" s="154"/>
      <c r="AK56" s="154"/>
      <c r="AL56" s="154"/>
      <c r="AM56" s="82" t="s">
        <v>209</v>
      </c>
      <c r="AN56" s="411">
        <v>43972</v>
      </c>
      <c r="AO56" s="74" t="s">
        <v>56</v>
      </c>
      <c r="AP56" s="82"/>
      <c r="AQ56" s="74"/>
      <c r="AR56" s="82"/>
      <c r="AS56" s="82"/>
      <c r="AT56" s="82"/>
      <c r="AU56" s="82"/>
      <c r="AV56" s="82"/>
      <c r="AW56" s="154"/>
      <c r="AX56" s="154"/>
      <c r="AY56" s="154"/>
      <c r="AZ56" s="32">
        <f t="shared" si="5"/>
        <v>5</v>
      </c>
    </row>
    <row r="57" spans="1:52" ht="19.95" customHeight="1">
      <c r="A57" s="333"/>
      <c r="B57" s="333"/>
      <c r="C57" s="333"/>
      <c r="D57" s="333"/>
      <c r="E57" s="340"/>
      <c r="F57" s="54"/>
      <c r="G57" s="293"/>
      <c r="H57" s="82" t="s">
        <v>3675</v>
      </c>
      <c r="I57" s="74" t="s">
        <v>4170</v>
      </c>
      <c r="J57" s="74" t="s">
        <v>4168</v>
      </c>
      <c r="K57" s="166"/>
      <c r="L57" s="166"/>
      <c r="M57" s="166"/>
      <c r="N57" s="436">
        <v>15525801</v>
      </c>
      <c r="O57" s="166"/>
      <c r="P57" s="166"/>
      <c r="Q57" s="567" t="s">
        <v>3922</v>
      </c>
      <c r="R57" s="563" t="s">
        <v>3898</v>
      </c>
      <c r="S57" s="166"/>
      <c r="T57" s="166"/>
      <c r="U57" s="166"/>
      <c r="V57" s="166"/>
      <c r="W57" s="301" t="s">
        <v>29</v>
      </c>
      <c r="X57" s="166"/>
      <c r="Y57" s="166"/>
      <c r="Z57" s="166"/>
      <c r="AA57" s="166"/>
      <c r="AB57" s="166"/>
      <c r="AC57" s="76" t="s">
        <v>141</v>
      </c>
      <c r="AD57" s="154"/>
      <c r="AE57" s="411" t="s">
        <v>208</v>
      </c>
      <c r="AF57" s="411">
        <v>43966</v>
      </c>
      <c r="AG57" s="154"/>
      <c r="AH57" s="154"/>
      <c r="AI57" s="154"/>
      <c r="AJ57" s="154"/>
      <c r="AK57" s="154"/>
      <c r="AL57" s="154"/>
      <c r="AM57" s="82" t="s">
        <v>209</v>
      </c>
      <c r="AN57" s="411">
        <v>43972</v>
      </c>
      <c r="AO57" s="74" t="s">
        <v>56</v>
      </c>
      <c r="AP57" s="82"/>
      <c r="AQ57" s="74"/>
      <c r="AR57" s="82"/>
      <c r="AS57" s="82"/>
      <c r="AT57" s="82"/>
      <c r="AU57" s="82"/>
      <c r="AV57" s="82"/>
      <c r="AW57" s="154"/>
      <c r="AX57" s="154"/>
      <c r="AY57" s="154"/>
      <c r="AZ57" s="32">
        <f t="shared" si="5"/>
        <v>5</v>
      </c>
    </row>
    <row r="58" spans="1:52" ht="19.95" customHeight="1">
      <c r="A58" s="333"/>
      <c r="B58" s="333"/>
      <c r="C58" s="333"/>
      <c r="D58" s="333"/>
      <c r="E58" s="340"/>
      <c r="F58" s="54"/>
      <c r="G58" s="293"/>
      <c r="H58" s="416" t="s">
        <v>3676</v>
      </c>
      <c r="I58" s="565" t="s">
        <v>4123</v>
      </c>
      <c r="J58" s="565" t="s">
        <v>4171</v>
      </c>
      <c r="K58" s="166"/>
      <c r="L58" s="166"/>
      <c r="M58" s="166"/>
      <c r="N58" s="435">
        <v>15525802</v>
      </c>
      <c r="O58" s="166"/>
      <c r="P58" s="166"/>
      <c r="Q58" s="565" t="s">
        <v>3923</v>
      </c>
      <c r="R58" s="565" t="s">
        <v>3898</v>
      </c>
      <c r="S58" s="166"/>
      <c r="T58" s="166"/>
      <c r="U58" s="166"/>
      <c r="V58" s="166"/>
      <c r="W58" s="301" t="s">
        <v>29</v>
      </c>
      <c r="X58" s="166"/>
      <c r="Y58" s="166"/>
      <c r="Z58" s="166"/>
      <c r="AA58" s="166"/>
      <c r="AB58" s="166"/>
      <c r="AC58" s="76" t="s">
        <v>141</v>
      </c>
      <c r="AD58" s="154"/>
      <c r="AE58" s="413" t="s">
        <v>208</v>
      </c>
      <c r="AF58" s="413">
        <v>43966</v>
      </c>
      <c r="AG58" s="154"/>
      <c r="AH58" s="154"/>
      <c r="AI58" s="154"/>
      <c r="AJ58" s="154"/>
      <c r="AK58" s="154"/>
      <c r="AL58" s="154"/>
      <c r="AM58" s="416" t="s">
        <v>209</v>
      </c>
      <c r="AN58" s="413">
        <v>43972</v>
      </c>
      <c r="AO58" s="417" t="s">
        <v>56</v>
      </c>
      <c r="AP58" s="416"/>
      <c r="AQ58" s="417"/>
      <c r="AR58" s="82" t="s">
        <v>195</v>
      </c>
      <c r="AS58" s="411">
        <v>43973</v>
      </c>
      <c r="AT58" s="74" t="s">
        <v>56</v>
      </c>
      <c r="AU58" s="416"/>
      <c r="AV58" s="416"/>
      <c r="AW58" s="154"/>
      <c r="AX58" s="154"/>
      <c r="AY58" s="154"/>
      <c r="AZ58" s="32">
        <f t="shared" si="5"/>
        <v>5</v>
      </c>
    </row>
    <row r="59" spans="1:52" ht="19.95" customHeight="1">
      <c r="A59" s="333"/>
      <c r="B59" s="333"/>
      <c r="C59" s="333"/>
      <c r="D59" s="333"/>
      <c r="E59" s="340"/>
      <c r="F59" s="54"/>
      <c r="G59" s="293"/>
      <c r="H59" s="416" t="s">
        <v>3677</v>
      </c>
      <c r="I59" s="565" t="s">
        <v>4125</v>
      </c>
      <c r="J59" s="565" t="s">
        <v>4171</v>
      </c>
      <c r="K59" s="166"/>
      <c r="L59" s="166"/>
      <c r="M59" s="166"/>
      <c r="N59" s="435">
        <v>15525802</v>
      </c>
      <c r="O59" s="166"/>
      <c r="P59" s="166"/>
      <c r="Q59" s="565" t="s">
        <v>3923</v>
      </c>
      <c r="R59" s="565" t="s">
        <v>3898</v>
      </c>
      <c r="S59" s="166"/>
      <c r="T59" s="166"/>
      <c r="U59" s="166"/>
      <c r="V59" s="166"/>
      <c r="W59" s="301" t="s">
        <v>29</v>
      </c>
      <c r="X59" s="166"/>
      <c r="Y59" s="166"/>
      <c r="Z59" s="166"/>
      <c r="AA59" s="166"/>
      <c r="AB59" s="166"/>
      <c r="AC59" s="76" t="s">
        <v>141</v>
      </c>
      <c r="AD59" s="154"/>
      <c r="AE59" s="413" t="s">
        <v>208</v>
      </c>
      <c r="AF59" s="413">
        <v>43966</v>
      </c>
      <c r="AG59" s="154"/>
      <c r="AH59" s="154"/>
      <c r="AI59" s="154"/>
      <c r="AJ59" s="154"/>
      <c r="AK59" s="154"/>
      <c r="AL59" s="154"/>
      <c r="AM59" s="416" t="s">
        <v>209</v>
      </c>
      <c r="AN59" s="413">
        <v>43972</v>
      </c>
      <c r="AO59" s="417" t="s">
        <v>59</v>
      </c>
      <c r="AP59" s="416"/>
      <c r="AQ59" s="417" t="s">
        <v>330</v>
      </c>
      <c r="AR59" s="82" t="s">
        <v>195</v>
      </c>
      <c r="AS59" s="411">
        <v>43973</v>
      </c>
      <c r="AT59" s="417" t="s">
        <v>59</v>
      </c>
      <c r="AU59" s="416"/>
      <c r="AV59" s="416"/>
      <c r="AW59" s="154"/>
      <c r="AX59" s="154"/>
      <c r="AY59" s="154"/>
      <c r="AZ59" s="32">
        <f t="shared" si="5"/>
        <v>5</v>
      </c>
    </row>
    <row r="60" spans="1:52" ht="19.95" customHeight="1">
      <c r="A60" s="333"/>
      <c r="B60" s="333"/>
      <c r="C60" s="333"/>
      <c r="D60" s="333"/>
      <c r="E60" s="340"/>
      <c r="F60" s="54"/>
      <c r="G60" s="293"/>
      <c r="H60" s="416" t="s">
        <v>3678</v>
      </c>
      <c r="I60" s="565" t="s">
        <v>4126</v>
      </c>
      <c r="J60" s="565" t="s">
        <v>4171</v>
      </c>
      <c r="K60" s="166"/>
      <c r="L60" s="166"/>
      <c r="M60" s="166"/>
      <c r="N60" s="435">
        <v>15525802</v>
      </c>
      <c r="O60" s="166"/>
      <c r="P60" s="166"/>
      <c r="Q60" s="565" t="s">
        <v>3923</v>
      </c>
      <c r="R60" s="565" t="s">
        <v>3898</v>
      </c>
      <c r="S60" s="166"/>
      <c r="T60" s="166"/>
      <c r="U60" s="166"/>
      <c r="V60" s="166"/>
      <c r="W60" s="301" t="s">
        <v>29</v>
      </c>
      <c r="X60" s="166"/>
      <c r="Y60" s="166"/>
      <c r="Z60" s="166"/>
      <c r="AA60" s="166"/>
      <c r="AB60" s="166"/>
      <c r="AC60" s="76" t="s">
        <v>141</v>
      </c>
      <c r="AD60" s="154"/>
      <c r="AE60" s="413" t="s">
        <v>208</v>
      </c>
      <c r="AF60" s="413">
        <v>43966</v>
      </c>
      <c r="AG60" s="154"/>
      <c r="AH60" s="154"/>
      <c r="AI60" s="154"/>
      <c r="AJ60" s="154"/>
      <c r="AK60" s="154"/>
      <c r="AL60" s="154"/>
      <c r="AM60" s="416" t="s">
        <v>209</v>
      </c>
      <c r="AN60" s="413">
        <v>43972</v>
      </c>
      <c r="AO60" s="417" t="s">
        <v>56</v>
      </c>
      <c r="AP60" s="416"/>
      <c r="AQ60" s="417"/>
      <c r="AR60" s="82" t="s">
        <v>195</v>
      </c>
      <c r="AS60" s="411">
        <v>43973</v>
      </c>
      <c r="AT60" s="74" t="s">
        <v>56</v>
      </c>
      <c r="AU60" s="416"/>
      <c r="AV60" s="416"/>
      <c r="AW60" s="154"/>
      <c r="AX60" s="154"/>
      <c r="AY60" s="154"/>
      <c r="AZ60" s="32">
        <f t="shared" si="5"/>
        <v>5</v>
      </c>
    </row>
    <row r="61" spans="1:52" ht="19.95" customHeight="1">
      <c r="A61" s="333"/>
      <c r="B61" s="333"/>
      <c r="C61" s="333"/>
      <c r="D61" s="333"/>
      <c r="E61" s="340"/>
      <c r="F61" s="54"/>
      <c r="G61" s="293"/>
      <c r="H61" s="416" t="s">
        <v>3679</v>
      </c>
      <c r="I61" s="565" t="s">
        <v>4172</v>
      </c>
      <c r="J61" s="565" t="s">
        <v>4171</v>
      </c>
      <c r="K61" s="166"/>
      <c r="L61" s="166"/>
      <c r="M61" s="166"/>
      <c r="N61" s="435">
        <v>15525802</v>
      </c>
      <c r="O61" s="166"/>
      <c r="P61" s="166"/>
      <c r="Q61" s="565" t="s">
        <v>3923</v>
      </c>
      <c r="R61" s="565" t="s">
        <v>3898</v>
      </c>
      <c r="S61" s="166"/>
      <c r="T61" s="166"/>
      <c r="U61" s="166"/>
      <c r="V61" s="166"/>
      <c r="W61" s="301" t="s">
        <v>29</v>
      </c>
      <c r="X61" s="166"/>
      <c r="Y61" s="166"/>
      <c r="Z61" s="166"/>
      <c r="AA61" s="166"/>
      <c r="AB61" s="166"/>
      <c r="AC61" s="76" t="s">
        <v>141</v>
      </c>
      <c r="AD61" s="154"/>
      <c r="AE61" s="413" t="s">
        <v>208</v>
      </c>
      <c r="AF61" s="413">
        <v>43966</v>
      </c>
      <c r="AG61" s="154"/>
      <c r="AH61" s="154"/>
      <c r="AI61" s="154"/>
      <c r="AJ61" s="154"/>
      <c r="AK61" s="154"/>
      <c r="AL61" s="154"/>
      <c r="AM61" s="416" t="s">
        <v>209</v>
      </c>
      <c r="AN61" s="413">
        <v>43972</v>
      </c>
      <c r="AO61" s="417" t="s">
        <v>56</v>
      </c>
      <c r="AP61" s="416"/>
      <c r="AQ61" s="417"/>
      <c r="AR61" s="82" t="s">
        <v>195</v>
      </c>
      <c r="AS61" s="411">
        <v>43973</v>
      </c>
      <c r="AT61" s="74" t="s">
        <v>56</v>
      </c>
      <c r="AU61" s="416"/>
      <c r="AV61" s="416"/>
      <c r="AW61" s="154"/>
      <c r="AX61" s="154"/>
      <c r="AY61" s="154"/>
      <c r="AZ61" s="32">
        <f t="shared" si="5"/>
        <v>5</v>
      </c>
    </row>
    <row r="62" spans="1:52" ht="19.95" customHeight="1">
      <c r="A62" s="333"/>
      <c r="B62" s="333"/>
      <c r="C62" s="333"/>
      <c r="D62" s="333"/>
      <c r="E62" s="340"/>
      <c r="F62" s="54"/>
      <c r="G62" s="293"/>
      <c r="H62" s="416" t="s">
        <v>3680</v>
      </c>
      <c r="I62" s="565" t="s">
        <v>4173</v>
      </c>
      <c r="J62" s="565" t="s">
        <v>4171</v>
      </c>
      <c r="K62" s="166"/>
      <c r="L62" s="166"/>
      <c r="M62" s="166"/>
      <c r="N62" s="435">
        <v>15525802</v>
      </c>
      <c r="O62" s="166"/>
      <c r="P62" s="166"/>
      <c r="Q62" s="565" t="s">
        <v>3923</v>
      </c>
      <c r="R62" s="565" t="s">
        <v>3898</v>
      </c>
      <c r="S62" s="166"/>
      <c r="T62" s="166"/>
      <c r="U62" s="166"/>
      <c r="V62" s="166"/>
      <c r="W62" s="301" t="s">
        <v>29</v>
      </c>
      <c r="X62" s="166"/>
      <c r="Y62" s="166"/>
      <c r="Z62" s="166"/>
      <c r="AA62" s="166"/>
      <c r="AB62" s="166"/>
      <c r="AC62" s="76" t="s">
        <v>141</v>
      </c>
      <c r="AD62" s="154"/>
      <c r="AE62" s="413" t="s">
        <v>208</v>
      </c>
      <c r="AF62" s="413">
        <v>43966</v>
      </c>
      <c r="AG62" s="154"/>
      <c r="AH62" s="154"/>
      <c r="AI62" s="154"/>
      <c r="AJ62" s="154"/>
      <c r="AK62" s="154"/>
      <c r="AL62" s="154"/>
      <c r="AM62" s="416" t="s">
        <v>209</v>
      </c>
      <c r="AN62" s="413">
        <v>43972</v>
      </c>
      <c r="AO62" s="417" t="s">
        <v>56</v>
      </c>
      <c r="AP62" s="416"/>
      <c r="AQ62" s="417"/>
      <c r="AR62" s="82" t="s">
        <v>195</v>
      </c>
      <c r="AS62" s="411">
        <v>43973</v>
      </c>
      <c r="AT62" s="74" t="s">
        <v>56</v>
      </c>
      <c r="AU62" s="416"/>
      <c r="AV62" s="416"/>
      <c r="AW62" s="154"/>
      <c r="AX62" s="154"/>
      <c r="AY62" s="154"/>
      <c r="AZ62" s="32">
        <f t="shared" si="5"/>
        <v>5</v>
      </c>
    </row>
    <row r="63" spans="1:52" ht="19.95" customHeight="1">
      <c r="A63" s="333"/>
      <c r="B63" s="333"/>
      <c r="C63" s="333"/>
      <c r="D63" s="333"/>
      <c r="E63" s="340"/>
      <c r="F63" s="54"/>
      <c r="G63" s="293"/>
      <c r="H63" s="82" t="s">
        <v>3681</v>
      </c>
      <c r="I63" s="82" t="s">
        <v>4174</v>
      </c>
      <c r="J63" s="74" t="s">
        <v>4175</v>
      </c>
      <c r="K63" s="166"/>
      <c r="L63" s="166"/>
      <c r="M63" s="166"/>
      <c r="N63" s="436">
        <v>15525803</v>
      </c>
      <c r="O63" s="166"/>
      <c r="P63" s="166"/>
      <c r="Q63" s="567" t="s">
        <v>3923</v>
      </c>
      <c r="R63" s="563" t="s">
        <v>3898</v>
      </c>
      <c r="S63" s="166"/>
      <c r="T63" s="166"/>
      <c r="U63" s="166"/>
      <c r="V63" s="166"/>
      <c r="W63" s="301" t="s">
        <v>29</v>
      </c>
      <c r="X63" s="166"/>
      <c r="Y63" s="166"/>
      <c r="Z63" s="166"/>
      <c r="AA63" s="166"/>
      <c r="AB63" s="166"/>
      <c r="AC63" s="76" t="s">
        <v>141</v>
      </c>
      <c r="AD63" s="154"/>
      <c r="AE63" s="411" t="s">
        <v>208</v>
      </c>
      <c r="AF63" s="411">
        <v>43966</v>
      </c>
      <c r="AG63" s="154"/>
      <c r="AH63" s="154"/>
      <c r="AI63" s="154"/>
      <c r="AJ63" s="154"/>
      <c r="AK63" s="154"/>
      <c r="AL63" s="154"/>
      <c r="AM63" s="82" t="s">
        <v>209</v>
      </c>
      <c r="AN63" s="411">
        <v>43972</v>
      </c>
      <c r="AO63" s="74" t="s">
        <v>56</v>
      </c>
      <c r="AP63" s="82"/>
      <c r="AQ63" s="74"/>
      <c r="AR63" s="82"/>
      <c r="AS63" s="82"/>
      <c r="AT63" s="82"/>
      <c r="AU63" s="82"/>
      <c r="AV63" s="82"/>
      <c r="AW63" s="154"/>
      <c r="AX63" s="154"/>
      <c r="AY63" s="154"/>
      <c r="AZ63" s="32">
        <f t="shared" si="5"/>
        <v>5</v>
      </c>
    </row>
    <row r="64" spans="1:52" ht="19.95" customHeight="1">
      <c r="A64" s="333"/>
      <c r="B64" s="333"/>
      <c r="C64" s="333"/>
      <c r="D64" s="333"/>
      <c r="E64" s="340"/>
      <c r="F64" s="54"/>
      <c r="G64" s="293"/>
      <c r="H64" s="82" t="s">
        <v>3682</v>
      </c>
      <c r="I64" s="82" t="s">
        <v>4176</v>
      </c>
      <c r="J64" s="74" t="s">
        <v>4175</v>
      </c>
      <c r="K64" s="166"/>
      <c r="L64" s="166"/>
      <c r="M64" s="166"/>
      <c r="N64" s="436">
        <v>15525803</v>
      </c>
      <c r="O64" s="166"/>
      <c r="P64" s="166"/>
      <c r="Q64" s="567" t="s">
        <v>3923</v>
      </c>
      <c r="R64" s="563" t="s">
        <v>3898</v>
      </c>
      <c r="S64" s="166"/>
      <c r="T64" s="166"/>
      <c r="U64" s="166"/>
      <c r="V64" s="166"/>
      <c r="W64" s="301" t="s">
        <v>29</v>
      </c>
      <c r="X64" s="166"/>
      <c r="Y64" s="166"/>
      <c r="Z64" s="166"/>
      <c r="AA64" s="166"/>
      <c r="AB64" s="166"/>
      <c r="AC64" s="76" t="s">
        <v>141</v>
      </c>
      <c r="AD64" s="154"/>
      <c r="AE64" s="411" t="s">
        <v>208</v>
      </c>
      <c r="AF64" s="411">
        <v>43966</v>
      </c>
      <c r="AG64" s="154"/>
      <c r="AH64" s="154"/>
      <c r="AI64" s="154"/>
      <c r="AJ64" s="154"/>
      <c r="AK64" s="154"/>
      <c r="AL64" s="154"/>
      <c r="AM64" s="82" t="s">
        <v>209</v>
      </c>
      <c r="AN64" s="411">
        <v>43972</v>
      </c>
      <c r="AO64" s="74" t="s">
        <v>56</v>
      </c>
      <c r="AP64" s="82"/>
      <c r="AQ64" s="74"/>
      <c r="AR64" s="82"/>
      <c r="AS64" s="82"/>
      <c r="AT64" s="82"/>
      <c r="AU64" s="82"/>
      <c r="AV64" s="82"/>
      <c r="AW64" s="154"/>
      <c r="AX64" s="154"/>
      <c r="AY64" s="154"/>
      <c r="AZ64" s="32">
        <f t="shared" si="5"/>
        <v>5</v>
      </c>
    </row>
    <row r="65" spans="1:52" ht="19.95" customHeight="1">
      <c r="A65" s="333"/>
      <c r="B65" s="333"/>
      <c r="C65" s="333"/>
      <c r="D65" s="333"/>
      <c r="E65" s="340"/>
      <c r="F65" s="54"/>
      <c r="G65" s="293"/>
      <c r="H65" s="416" t="s">
        <v>3683</v>
      </c>
      <c r="I65" s="565" t="s">
        <v>4123</v>
      </c>
      <c r="J65" s="565" t="s">
        <v>4177</v>
      </c>
      <c r="K65" s="166"/>
      <c r="L65" s="166"/>
      <c r="M65" s="166"/>
      <c r="N65" s="435">
        <v>15525804</v>
      </c>
      <c r="O65" s="166"/>
      <c r="P65" s="166"/>
      <c r="Q65" s="565" t="s">
        <v>3924</v>
      </c>
      <c r="R65" s="565" t="s">
        <v>3898</v>
      </c>
      <c r="S65" s="166"/>
      <c r="T65" s="166"/>
      <c r="U65" s="166"/>
      <c r="V65" s="166"/>
      <c r="W65" s="301" t="s">
        <v>29</v>
      </c>
      <c r="X65" s="166"/>
      <c r="Y65" s="166"/>
      <c r="Z65" s="166"/>
      <c r="AA65" s="166"/>
      <c r="AB65" s="166"/>
      <c r="AC65" s="76" t="s">
        <v>141</v>
      </c>
      <c r="AD65" s="154"/>
      <c r="AE65" s="413" t="s">
        <v>208</v>
      </c>
      <c r="AF65" s="413">
        <v>43966</v>
      </c>
      <c r="AG65" s="154"/>
      <c r="AH65" s="154"/>
      <c r="AI65" s="154"/>
      <c r="AJ65" s="154"/>
      <c r="AK65" s="154"/>
      <c r="AL65" s="154"/>
      <c r="AM65" s="416" t="s">
        <v>209</v>
      </c>
      <c r="AN65" s="413">
        <v>43972</v>
      </c>
      <c r="AO65" s="417" t="s">
        <v>56</v>
      </c>
      <c r="AP65" s="416"/>
      <c r="AQ65" s="417"/>
      <c r="AR65" s="82" t="s">
        <v>195</v>
      </c>
      <c r="AS65" s="411">
        <v>43973</v>
      </c>
      <c r="AT65" s="74" t="s">
        <v>56</v>
      </c>
      <c r="AU65" s="416"/>
      <c r="AV65" s="416"/>
      <c r="AW65" s="154"/>
      <c r="AX65" s="154"/>
      <c r="AY65" s="154"/>
      <c r="AZ65" s="32">
        <f t="shared" si="5"/>
        <v>5</v>
      </c>
    </row>
    <row r="66" spans="1:52" ht="19.95" customHeight="1">
      <c r="A66" s="333"/>
      <c r="B66" s="333"/>
      <c r="C66" s="333"/>
      <c r="D66" s="333"/>
      <c r="E66" s="340"/>
      <c r="F66" s="54"/>
      <c r="G66" s="293"/>
      <c r="H66" s="416" t="s">
        <v>3684</v>
      </c>
      <c r="I66" s="565" t="s">
        <v>4125</v>
      </c>
      <c r="J66" s="565" t="s">
        <v>4177</v>
      </c>
      <c r="K66" s="166"/>
      <c r="L66" s="166"/>
      <c r="M66" s="166"/>
      <c r="N66" s="435">
        <v>15525804</v>
      </c>
      <c r="O66" s="166"/>
      <c r="P66" s="166"/>
      <c r="Q66" s="565" t="s">
        <v>3924</v>
      </c>
      <c r="R66" s="565" t="s">
        <v>3898</v>
      </c>
      <c r="S66" s="166"/>
      <c r="T66" s="166"/>
      <c r="U66" s="166"/>
      <c r="V66" s="166"/>
      <c r="W66" s="301" t="s">
        <v>29</v>
      </c>
      <c r="X66" s="166"/>
      <c r="Y66" s="166"/>
      <c r="Z66" s="166"/>
      <c r="AA66" s="166"/>
      <c r="AB66" s="166"/>
      <c r="AC66" s="76" t="s">
        <v>141</v>
      </c>
      <c r="AD66" s="154"/>
      <c r="AE66" s="413" t="s">
        <v>208</v>
      </c>
      <c r="AF66" s="413">
        <v>43966</v>
      </c>
      <c r="AG66" s="154"/>
      <c r="AH66" s="154"/>
      <c r="AI66" s="154"/>
      <c r="AJ66" s="154"/>
      <c r="AK66" s="154"/>
      <c r="AL66" s="154"/>
      <c r="AM66" s="416" t="s">
        <v>209</v>
      </c>
      <c r="AN66" s="413">
        <v>43972</v>
      </c>
      <c r="AO66" s="417" t="s">
        <v>59</v>
      </c>
      <c r="AP66" s="416"/>
      <c r="AQ66" s="417" t="s">
        <v>330</v>
      </c>
      <c r="AR66" s="82" t="s">
        <v>195</v>
      </c>
      <c r="AS66" s="411">
        <v>43973</v>
      </c>
      <c r="AT66" s="417" t="s">
        <v>59</v>
      </c>
      <c r="AU66" s="416"/>
      <c r="AV66" s="416"/>
      <c r="AW66" s="154"/>
      <c r="AX66" s="154"/>
      <c r="AY66" s="154"/>
      <c r="AZ66" s="32">
        <f t="shared" si="5"/>
        <v>5</v>
      </c>
    </row>
    <row r="67" spans="1:52" ht="19.95" customHeight="1">
      <c r="A67" s="333"/>
      <c r="B67" s="333"/>
      <c r="C67" s="333"/>
      <c r="D67" s="333"/>
      <c r="E67" s="340"/>
      <c r="F67" s="54"/>
      <c r="G67" s="293"/>
      <c r="H67" s="416" t="s">
        <v>3685</v>
      </c>
      <c r="I67" s="565" t="s">
        <v>4126</v>
      </c>
      <c r="J67" s="565" t="s">
        <v>4177</v>
      </c>
      <c r="K67" s="166"/>
      <c r="L67" s="166"/>
      <c r="M67" s="166"/>
      <c r="N67" s="435">
        <v>15525804</v>
      </c>
      <c r="O67" s="166"/>
      <c r="P67" s="166"/>
      <c r="Q67" s="565" t="s">
        <v>3924</v>
      </c>
      <c r="R67" s="565" t="s">
        <v>3898</v>
      </c>
      <c r="S67" s="166"/>
      <c r="T67" s="166"/>
      <c r="U67" s="166"/>
      <c r="V67" s="166"/>
      <c r="W67" s="301" t="s">
        <v>29</v>
      </c>
      <c r="X67" s="166"/>
      <c r="Y67" s="166"/>
      <c r="Z67" s="166"/>
      <c r="AA67" s="166"/>
      <c r="AB67" s="166"/>
      <c r="AC67" s="76" t="s">
        <v>141</v>
      </c>
      <c r="AD67" s="154"/>
      <c r="AE67" s="413" t="s">
        <v>208</v>
      </c>
      <c r="AF67" s="413">
        <v>43966</v>
      </c>
      <c r="AG67" s="154"/>
      <c r="AH67" s="154"/>
      <c r="AI67" s="154"/>
      <c r="AJ67" s="154"/>
      <c r="AK67" s="154"/>
      <c r="AL67" s="154"/>
      <c r="AM67" s="416" t="s">
        <v>209</v>
      </c>
      <c r="AN67" s="413">
        <v>43972</v>
      </c>
      <c r="AO67" s="417" t="s">
        <v>56</v>
      </c>
      <c r="AP67" s="416"/>
      <c r="AQ67" s="417"/>
      <c r="AR67" s="82" t="s">
        <v>195</v>
      </c>
      <c r="AS67" s="411">
        <v>43973</v>
      </c>
      <c r="AT67" s="74" t="s">
        <v>56</v>
      </c>
      <c r="AU67" s="416"/>
      <c r="AV67" s="416"/>
      <c r="AW67" s="154"/>
      <c r="AX67" s="154"/>
      <c r="AY67" s="154"/>
      <c r="AZ67" s="32">
        <f t="shared" si="5"/>
        <v>5</v>
      </c>
    </row>
    <row r="68" spans="1:52" ht="19.95" customHeight="1">
      <c r="A68" s="333"/>
      <c r="B68" s="333"/>
      <c r="C68" s="333"/>
      <c r="D68" s="333"/>
      <c r="E68" s="340"/>
      <c r="F68" s="54"/>
      <c r="G68" s="293"/>
      <c r="H68" s="416" t="s">
        <v>3686</v>
      </c>
      <c r="I68" s="565" t="s">
        <v>4178</v>
      </c>
      <c r="J68" s="565" t="s">
        <v>4177</v>
      </c>
      <c r="K68" s="166"/>
      <c r="L68" s="166"/>
      <c r="M68" s="166"/>
      <c r="N68" s="435">
        <v>15525804</v>
      </c>
      <c r="O68" s="166"/>
      <c r="P68" s="166"/>
      <c r="Q68" s="565" t="s">
        <v>3924</v>
      </c>
      <c r="R68" s="565" t="s">
        <v>3898</v>
      </c>
      <c r="S68" s="166"/>
      <c r="T68" s="166"/>
      <c r="U68" s="166"/>
      <c r="V68" s="166"/>
      <c r="W68" s="301" t="s">
        <v>29</v>
      </c>
      <c r="X68" s="166"/>
      <c r="Y68" s="166"/>
      <c r="Z68" s="166"/>
      <c r="AA68" s="166"/>
      <c r="AB68" s="166"/>
      <c r="AC68" s="76" t="s">
        <v>141</v>
      </c>
      <c r="AD68" s="154"/>
      <c r="AE68" s="413" t="s">
        <v>208</v>
      </c>
      <c r="AF68" s="413">
        <v>43966</v>
      </c>
      <c r="AG68" s="154"/>
      <c r="AH68" s="154"/>
      <c r="AI68" s="154"/>
      <c r="AJ68" s="154"/>
      <c r="AK68" s="154"/>
      <c r="AL68" s="154"/>
      <c r="AM68" s="416" t="s">
        <v>209</v>
      </c>
      <c r="AN68" s="413">
        <v>43972</v>
      </c>
      <c r="AO68" s="417" t="s">
        <v>56</v>
      </c>
      <c r="AP68" s="416"/>
      <c r="AQ68" s="417"/>
      <c r="AR68" s="82" t="s">
        <v>195</v>
      </c>
      <c r="AS68" s="411">
        <v>43973</v>
      </c>
      <c r="AT68" s="74" t="s">
        <v>56</v>
      </c>
      <c r="AU68" s="416"/>
      <c r="AV68" s="416"/>
      <c r="AW68" s="154"/>
      <c r="AX68" s="154"/>
      <c r="AY68" s="154"/>
      <c r="AZ68" s="32">
        <f t="shared" si="5"/>
        <v>5</v>
      </c>
    </row>
    <row r="69" spans="1:52" ht="19.95" customHeight="1">
      <c r="A69" s="333"/>
      <c r="B69" s="333"/>
      <c r="C69" s="333"/>
      <c r="D69" s="333"/>
      <c r="E69" s="340"/>
      <c r="F69" s="54"/>
      <c r="G69" s="293"/>
      <c r="H69" s="416" t="s">
        <v>3687</v>
      </c>
      <c r="I69" s="565" t="s">
        <v>4179</v>
      </c>
      <c r="J69" s="565" t="s">
        <v>4177</v>
      </c>
      <c r="K69" s="166"/>
      <c r="L69" s="166"/>
      <c r="M69" s="166"/>
      <c r="N69" s="435">
        <v>15525804</v>
      </c>
      <c r="O69" s="166"/>
      <c r="P69" s="166"/>
      <c r="Q69" s="565" t="s">
        <v>3924</v>
      </c>
      <c r="R69" s="565" t="s">
        <v>3898</v>
      </c>
      <c r="S69" s="166"/>
      <c r="T69" s="166"/>
      <c r="U69" s="166"/>
      <c r="V69" s="166"/>
      <c r="W69" s="301" t="s">
        <v>29</v>
      </c>
      <c r="X69" s="166"/>
      <c r="Y69" s="166"/>
      <c r="Z69" s="166"/>
      <c r="AA69" s="166"/>
      <c r="AB69" s="166"/>
      <c r="AC69" s="76" t="s">
        <v>141</v>
      </c>
      <c r="AD69" s="154"/>
      <c r="AE69" s="413" t="s">
        <v>208</v>
      </c>
      <c r="AF69" s="413">
        <v>43966</v>
      </c>
      <c r="AG69" s="154"/>
      <c r="AH69" s="154"/>
      <c r="AI69" s="154"/>
      <c r="AJ69" s="154"/>
      <c r="AK69" s="154"/>
      <c r="AL69" s="154"/>
      <c r="AM69" s="416" t="s">
        <v>209</v>
      </c>
      <c r="AN69" s="413">
        <v>43972</v>
      </c>
      <c r="AO69" s="417" t="s">
        <v>56</v>
      </c>
      <c r="AP69" s="416"/>
      <c r="AQ69" s="417"/>
      <c r="AR69" s="82" t="s">
        <v>195</v>
      </c>
      <c r="AS69" s="411">
        <v>43973</v>
      </c>
      <c r="AT69" s="74" t="s">
        <v>56</v>
      </c>
      <c r="AU69" s="416"/>
      <c r="AV69" s="416"/>
      <c r="AW69" s="154"/>
      <c r="AX69" s="154"/>
      <c r="AY69" s="154"/>
      <c r="AZ69" s="32">
        <f t="shared" si="5"/>
        <v>5</v>
      </c>
    </row>
    <row r="70" spans="1:52" ht="19.95" customHeight="1">
      <c r="A70" s="333"/>
      <c r="B70" s="333"/>
      <c r="C70" s="333"/>
      <c r="D70" s="333"/>
      <c r="E70" s="340"/>
      <c r="F70" s="54"/>
      <c r="G70" s="293"/>
      <c r="H70" s="82" t="s">
        <v>3688</v>
      </c>
      <c r="I70" s="563" t="s">
        <v>4180</v>
      </c>
      <c r="J70" s="74" t="s">
        <v>4181</v>
      </c>
      <c r="K70" s="166"/>
      <c r="L70" s="166"/>
      <c r="M70" s="166"/>
      <c r="N70" s="436">
        <v>15525805</v>
      </c>
      <c r="O70" s="166"/>
      <c r="P70" s="166"/>
      <c r="Q70" s="567" t="s">
        <v>3924</v>
      </c>
      <c r="R70" s="563" t="s">
        <v>3898</v>
      </c>
      <c r="S70" s="166"/>
      <c r="T70" s="166"/>
      <c r="U70" s="166"/>
      <c r="V70" s="166"/>
      <c r="W70" s="301" t="s">
        <v>29</v>
      </c>
      <c r="X70" s="166"/>
      <c r="Y70" s="166"/>
      <c r="Z70" s="166"/>
      <c r="AA70" s="166"/>
      <c r="AB70" s="166"/>
      <c r="AC70" s="76" t="s">
        <v>141</v>
      </c>
      <c r="AD70" s="154"/>
      <c r="AE70" s="411" t="s">
        <v>208</v>
      </c>
      <c r="AF70" s="411">
        <v>43966</v>
      </c>
      <c r="AG70" s="154"/>
      <c r="AH70" s="154"/>
      <c r="AI70" s="154"/>
      <c r="AJ70" s="154"/>
      <c r="AK70" s="154"/>
      <c r="AL70" s="154"/>
      <c r="AM70" s="82" t="s">
        <v>209</v>
      </c>
      <c r="AN70" s="411">
        <v>43972</v>
      </c>
      <c r="AO70" s="74" t="s">
        <v>56</v>
      </c>
      <c r="AP70" s="82"/>
      <c r="AQ70" s="74"/>
      <c r="AR70" s="82"/>
      <c r="AS70" s="82"/>
      <c r="AT70" s="82"/>
      <c r="AU70" s="82"/>
      <c r="AV70" s="82"/>
      <c r="AW70" s="154"/>
      <c r="AX70" s="154"/>
      <c r="AY70" s="154"/>
      <c r="AZ70" s="32">
        <f t="shared" si="5"/>
        <v>5</v>
      </c>
    </row>
    <row r="71" spans="1:52" ht="19.95" customHeight="1">
      <c r="A71" s="333"/>
      <c r="B71" s="333"/>
      <c r="C71" s="333"/>
      <c r="D71" s="333"/>
      <c r="E71" s="340"/>
      <c r="F71" s="54"/>
      <c r="G71" s="293"/>
      <c r="H71" s="82" t="s">
        <v>3689</v>
      </c>
      <c r="I71" s="563" t="s">
        <v>4182</v>
      </c>
      <c r="J71" s="74" t="s">
        <v>4181</v>
      </c>
      <c r="K71" s="166"/>
      <c r="L71" s="166"/>
      <c r="M71" s="166"/>
      <c r="N71" s="436">
        <v>15525805</v>
      </c>
      <c r="O71" s="166"/>
      <c r="P71" s="166"/>
      <c r="Q71" s="567" t="s">
        <v>3924</v>
      </c>
      <c r="R71" s="563" t="s">
        <v>3898</v>
      </c>
      <c r="S71" s="166"/>
      <c r="T71" s="166"/>
      <c r="U71" s="166"/>
      <c r="V71" s="166"/>
      <c r="W71" s="301" t="s">
        <v>29</v>
      </c>
      <c r="X71" s="166"/>
      <c r="Y71" s="166"/>
      <c r="Z71" s="166"/>
      <c r="AA71" s="166"/>
      <c r="AB71" s="166"/>
      <c r="AC71" s="76" t="s">
        <v>141</v>
      </c>
      <c r="AD71" s="154"/>
      <c r="AE71" s="411" t="s">
        <v>208</v>
      </c>
      <c r="AF71" s="411">
        <v>43966</v>
      </c>
      <c r="AG71" s="154"/>
      <c r="AH71" s="154"/>
      <c r="AI71" s="154"/>
      <c r="AJ71" s="154"/>
      <c r="AK71" s="154"/>
      <c r="AL71" s="154"/>
      <c r="AM71" s="82" t="s">
        <v>209</v>
      </c>
      <c r="AN71" s="411">
        <v>43972</v>
      </c>
      <c r="AO71" s="74" t="s">
        <v>56</v>
      </c>
      <c r="AP71" s="82"/>
      <c r="AQ71" s="74"/>
      <c r="AR71" s="82"/>
      <c r="AS71" s="82"/>
      <c r="AT71" s="82"/>
      <c r="AU71" s="82"/>
      <c r="AV71" s="82"/>
      <c r="AW71" s="154"/>
      <c r="AX71" s="154"/>
      <c r="AY71" s="154"/>
      <c r="AZ71" s="32">
        <f t="shared" si="5"/>
        <v>5</v>
      </c>
    </row>
    <row r="72" spans="1:52" ht="19.95" customHeight="1">
      <c r="A72" s="333"/>
      <c r="B72" s="333"/>
      <c r="C72" s="333"/>
      <c r="D72" s="333"/>
      <c r="E72" s="340"/>
      <c r="F72" s="54"/>
      <c r="G72" s="293"/>
      <c r="H72" s="82" t="s">
        <v>3690</v>
      </c>
      <c r="I72" s="563" t="s">
        <v>4183</v>
      </c>
      <c r="J72" s="74" t="s">
        <v>4181</v>
      </c>
      <c r="K72" s="166"/>
      <c r="L72" s="166"/>
      <c r="M72" s="166"/>
      <c r="N72" s="436">
        <v>15525805</v>
      </c>
      <c r="O72" s="166"/>
      <c r="P72" s="166"/>
      <c r="Q72" s="567" t="s">
        <v>3924</v>
      </c>
      <c r="R72" s="563" t="s">
        <v>3898</v>
      </c>
      <c r="S72" s="166"/>
      <c r="T72" s="166"/>
      <c r="U72" s="166"/>
      <c r="V72" s="166"/>
      <c r="W72" s="301" t="s">
        <v>29</v>
      </c>
      <c r="X72" s="166"/>
      <c r="Y72" s="166"/>
      <c r="Z72" s="166"/>
      <c r="AA72" s="166"/>
      <c r="AB72" s="166"/>
      <c r="AC72" s="76" t="s">
        <v>141</v>
      </c>
      <c r="AD72" s="154"/>
      <c r="AE72" s="411" t="s">
        <v>208</v>
      </c>
      <c r="AF72" s="411">
        <v>43966</v>
      </c>
      <c r="AG72" s="154"/>
      <c r="AH72" s="154"/>
      <c r="AI72" s="154"/>
      <c r="AJ72" s="154"/>
      <c r="AK72" s="154"/>
      <c r="AL72" s="154"/>
      <c r="AM72" s="82" t="s">
        <v>209</v>
      </c>
      <c r="AN72" s="411">
        <v>43972</v>
      </c>
      <c r="AO72" s="74" t="s">
        <v>56</v>
      </c>
      <c r="AP72" s="82"/>
      <c r="AQ72" s="74"/>
      <c r="AR72" s="82"/>
      <c r="AS72" s="82"/>
      <c r="AT72" s="82"/>
      <c r="AU72" s="82"/>
      <c r="AV72" s="82"/>
      <c r="AW72" s="154"/>
      <c r="AX72" s="154"/>
      <c r="AY72" s="154"/>
      <c r="AZ72" s="32">
        <f t="shared" si="5"/>
        <v>5</v>
      </c>
    </row>
    <row r="73" spans="1:52" ht="19.95" customHeight="1">
      <c r="A73" s="333"/>
      <c r="B73" s="333"/>
      <c r="C73" s="333"/>
      <c r="D73" s="333"/>
      <c r="E73" s="340"/>
      <c r="F73" s="54"/>
      <c r="G73" s="293"/>
      <c r="H73" s="416" t="s">
        <v>3691</v>
      </c>
      <c r="I73" s="565" t="s">
        <v>4123</v>
      </c>
      <c r="J73" s="565" t="s">
        <v>4184</v>
      </c>
      <c r="K73" s="166"/>
      <c r="L73" s="166"/>
      <c r="M73" s="166"/>
      <c r="N73" s="435">
        <v>15525847</v>
      </c>
      <c r="O73" s="166"/>
      <c r="P73" s="166"/>
      <c r="Q73" s="565" t="s">
        <v>3925</v>
      </c>
      <c r="R73" s="565" t="s">
        <v>3898</v>
      </c>
      <c r="S73" s="166"/>
      <c r="T73" s="166"/>
      <c r="U73" s="166"/>
      <c r="V73" s="166"/>
      <c r="W73" s="301" t="s">
        <v>29</v>
      </c>
      <c r="X73" s="166"/>
      <c r="Y73" s="166"/>
      <c r="Z73" s="166"/>
      <c r="AA73" s="166"/>
      <c r="AB73" s="166"/>
      <c r="AC73" s="76" t="s">
        <v>141</v>
      </c>
      <c r="AD73" s="154"/>
      <c r="AE73" s="413" t="s">
        <v>208</v>
      </c>
      <c r="AF73" s="413">
        <v>43966</v>
      </c>
      <c r="AG73" s="154"/>
      <c r="AH73" s="154"/>
      <c r="AI73" s="154"/>
      <c r="AJ73" s="154"/>
      <c r="AK73" s="154"/>
      <c r="AL73" s="154"/>
      <c r="AM73" s="416" t="s">
        <v>209</v>
      </c>
      <c r="AN73" s="413">
        <v>43972</v>
      </c>
      <c r="AO73" s="417" t="s">
        <v>59</v>
      </c>
      <c r="AP73" s="416"/>
      <c r="AQ73" s="417" t="s">
        <v>334</v>
      </c>
      <c r="AR73" s="416"/>
      <c r="AS73" s="416"/>
      <c r="AT73" s="416"/>
      <c r="AU73" s="416"/>
      <c r="AV73" s="416"/>
      <c r="AW73" s="154"/>
      <c r="AX73" s="154"/>
      <c r="AY73" s="154"/>
      <c r="AZ73" s="32">
        <f t="shared" si="5"/>
        <v>5</v>
      </c>
    </row>
    <row r="74" spans="1:52" ht="19.95" customHeight="1">
      <c r="A74" s="333"/>
      <c r="B74" s="333"/>
      <c r="C74" s="333"/>
      <c r="D74" s="333"/>
      <c r="E74" s="340"/>
      <c r="F74" s="54"/>
      <c r="G74" s="293"/>
      <c r="H74" s="416" t="s">
        <v>3692</v>
      </c>
      <c r="I74" s="565" t="s">
        <v>4125</v>
      </c>
      <c r="J74" s="565" t="s">
        <v>4185</v>
      </c>
      <c r="K74" s="166"/>
      <c r="L74" s="166"/>
      <c r="M74" s="166"/>
      <c r="N74" s="435">
        <v>15525847</v>
      </c>
      <c r="O74" s="166"/>
      <c r="P74" s="166"/>
      <c r="Q74" s="565" t="s">
        <v>3925</v>
      </c>
      <c r="R74" s="565" t="s">
        <v>3898</v>
      </c>
      <c r="S74" s="166"/>
      <c r="T74" s="166"/>
      <c r="U74" s="166"/>
      <c r="V74" s="166"/>
      <c r="W74" s="301" t="s">
        <v>29</v>
      </c>
      <c r="X74" s="166"/>
      <c r="Y74" s="166"/>
      <c r="Z74" s="166"/>
      <c r="AA74" s="166"/>
      <c r="AB74" s="166"/>
      <c r="AC74" s="76" t="s">
        <v>141</v>
      </c>
      <c r="AD74" s="154"/>
      <c r="AE74" s="413" t="s">
        <v>208</v>
      </c>
      <c r="AF74" s="413">
        <v>43966</v>
      </c>
      <c r="AG74" s="154"/>
      <c r="AH74" s="154"/>
      <c r="AI74" s="154"/>
      <c r="AJ74" s="154"/>
      <c r="AK74" s="154"/>
      <c r="AL74" s="154"/>
      <c r="AM74" s="416" t="s">
        <v>209</v>
      </c>
      <c r="AN74" s="413">
        <v>43972</v>
      </c>
      <c r="AO74" s="417" t="s">
        <v>59</v>
      </c>
      <c r="AP74" s="416"/>
      <c r="AQ74" s="417" t="s">
        <v>330</v>
      </c>
      <c r="AR74" s="416"/>
      <c r="AS74" s="416"/>
      <c r="AT74" s="416"/>
      <c r="AU74" s="416"/>
      <c r="AV74" s="416"/>
      <c r="AW74" s="154"/>
      <c r="AX74" s="154"/>
      <c r="AY74" s="154"/>
      <c r="AZ74" s="32">
        <f t="shared" si="5"/>
        <v>5</v>
      </c>
    </row>
    <row r="75" spans="1:52" ht="19.95" customHeight="1">
      <c r="A75" s="333"/>
      <c r="B75" s="333"/>
      <c r="C75" s="333"/>
      <c r="D75" s="333"/>
      <c r="E75" s="340"/>
      <c r="F75" s="54"/>
      <c r="G75" s="293"/>
      <c r="H75" s="416" t="s">
        <v>3693</v>
      </c>
      <c r="I75" s="565" t="s">
        <v>4126</v>
      </c>
      <c r="J75" s="565" t="s">
        <v>4185</v>
      </c>
      <c r="K75" s="166"/>
      <c r="L75" s="166"/>
      <c r="M75" s="166"/>
      <c r="N75" s="435">
        <v>15525847</v>
      </c>
      <c r="O75" s="166"/>
      <c r="P75" s="166"/>
      <c r="Q75" s="565" t="s">
        <v>3925</v>
      </c>
      <c r="R75" s="565" t="s">
        <v>3898</v>
      </c>
      <c r="S75" s="166"/>
      <c r="T75" s="166"/>
      <c r="U75" s="166"/>
      <c r="V75" s="166"/>
      <c r="W75" s="301" t="s">
        <v>29</v>
      </c>
      <c r="X75" s="166"/>
      <c r="Y75" s="166"/>
      <c r="Z75" s="166"/>
      <c r="AA75" s="166"/>
      <c r="AB75" s="166"/>
      <c r="AC75" s="76" t="s">
        <v>141</v>
      </c>
      <c r="AD75" s="154"/>
      <c r="AE75" s="413" t="s">
        <v>208</v>
      </c>
      <c r="AF75" s="413">
        <v>43966</v>
      </c>
      <c r="AG75" s="154"/>
      <c r="AH75" s="154"/>
      <c r="AI75" s="154"/>
      <c r="AJ75" s="154"/>
      <c r="AK75" s="154"/>
      <c r="AL75" s="154"/>
      <c r="AM75" s="416" t="s">
        <v>209</v>
      </c>
      <c r="AN75" s="413">
        <v>43972</v>
      </c>
      <c r="AO75" s="417" t="s">
        <v>59</v>
      </c>
      <c r="AP75" s="416"/>
      <c r="AQ75" s="417" t="s">
        <v>334</v>
      </c>
      <c r="AR75" s="416"/>
      <c r="AS75" s="416"/>
      <c r="AT75" s="416"/>
      <c r="AU75" s="416"/>
      <c r="AV75" s="416"/>
      <c r="AW75" s="154"/>
      <c r="AX75" s="154"/>
      <c r="AY75" s="154"/>
      <c r="AZ75" s="32">
        <f t="shared" si="5"/>
        <v>5</v>
      </c>
    </row>
    <row r="76" spans="1:52" ht="19.95" customHeight="1">
      <c r="A76" s="333"/>
      <c r="B76" s="333"/>
      <c r="C76" s="333"/>
      <c r="D76" s="333"/>
      <c r="E76" s="340"/>
      <c r="F76" s="54"/>
      <c r="G76" s="293"/>
      <c r="H76" s="416" t="s">
        <v>3694</v>
      </c>
      <c r="I76" s="565" t="s">
        <v>4186</v>
      </c>
      <c r="J76" s="565" t="s">
        <v>4185</v>
      </c>
      <c r="K76" s="166"/>
      <c r="L76" s="166"/>
      <c r="M76" s="166"/>
      <c r="N76" s="435">
        <v>15525847</v>
      </c>
      <c r="O76" s="166"/>
      <c r="P76" s="166"/>
      <c r="Q76" s="565" t="s">
        <v>3925</v>
      </c>
      <c r="R76" s="565" t="s">
        <v>3898</v>
      </c>
      <c r="S76" s="166"/>
      <c r="T76" s="166"/>
      <c r="U76" s="166"/>
      <c r="V76" s="166"/>
      <c r="W76" s="301" t="s">
        <v>29</v>
      </c>
      <c r="X76" s="166"/>
      <c r="Y76" s="166"/>
      <c r="Z76" s="166"/>
      <c r="AA76" s="166"/>
      <c r="AB76" s="166"/>
      <c r="AC76" s="76" t="s">
        <v>141</v>
      </c>
      <c r="AD76" s="154"/>
      <c r="AE76" s="413" t="s">
        <v>208</v>
      </c>
      <c r="AF76" s="413">
        <v>43966</v>
      </c>
      <c r="AG76" s="154"/>
      <c r="AH76" s="154"/>
      <c r="AI76" s="154"/>
      <c r="AJ76" s="154"/>
      <c r="AK76" s="154"/>
      <c r="AL76" s="154"/>
      <c r="AM76" s="416" t="s">
        <v>209</v>
      </c>
      <c r="AN76" s="413">
        <v>43972</v>
      </c>
      <c r="AO76" s="417" t="s">
        <v>59</v>
      </c>
      <c r="AP76" s="416"/>
      <c r="AQ76" s="417" t="s">
        <v>334</v>
      </c>
      <c r="AR76" s="416"/>
      <c r="AS76" s="416"/>
      <c r="AT76" s="416"/>
      <c r="AU76" s="416"/>
      <c r="AV76" s="416"/>
      <c r="AW76" s="154"/>
      <c r="AX76" s="154"/>
      <c r="AY76" s="154"/>
      <c r="AZ76" s="32">
        <f t="shared" si="5"/>
        <v>5</v>
      </c>
    </row>
    <row r="77" spans="1:52" ht="19.95" customHeight="1">
      <c r="A77" s="333"/>
      <c r="B77" s="333"/>
      <c r="C77" s="333"/>
      <c r="D77" s="333"/>
      <c r="E77" s="340"/>
      <c r="F77" s="54"/>
      <c r="G77" s="293"/>
      <c r="H77" s="416" t="s">
        <v>3695</v>
      </c>
      <c r="I77" s="565" t="s">
        <v>4187</v>
      </c>
      <c r="J77" s="565" t="s">
        <v>4184</v>
      </c>
      <c r="K77" s="166"/>
      <c r="L77" s="166"/>
      <c r="M77" s="166"/>
      <c r="N77" s="435">
        <v>15525847</v>
      </c>
      <c r="O77" s="166"/>
      <c r="P77" s="166"/>
      <c r="Q77" s="565" t="s">
        <v>3925</v>
      </c>
      <c r="R77" s="565" t="s">
        <v>3898</v>
      </c>
      <c r="S77" s="166"/>
      <c r="T77" s="166"/>
      <c r="U77" s="166"/>
      <c r="V77" s="166"/>
      <c r="W77" s="301" t="s">
        <v>29</v>
      </c>
      <c r="X77" s="166"/>
      <c r="Y77" s="166"/>
      <c r="Z77" s="166"/>
      <c r="AA77" s="166"/>
      <c r="AB77" s="166"/>
      <c r="AC77" s="76" t="s">
        <v>141</v>
      </c>
      <c r="AD77" s="154"/>
      <c r="AE77" s="413" t="s">
        <v>208</v>
      </c>
      <c r="AF77" s="413">
        <v>43966</v>
      </c>
      <c r="AG77" s="154"/>
      <c r="AH77" s="154"/>
      <c r="AI77" s="154"/>
      <c r="AJ77" s="154"/>
      <c r="AK77" s="154"/>
      <c r="AL77" s="154"/>
      <c r="AM77" s="416" t="s">
        <v>209</v>
      </c>
      <c r="AN77" s="413">
        <v>43972</v>
      </c>
      <c r="AO77" s="417" t="s">
        <v>59</v>
      </c>
      <c r="AP77" s="416"/>
      <c r="AQ77" s="417" t="s">
        <v>334</v>
      </c>
      <c r="AR77" s="416"/>
      <c r="AS77" s="416"/>
      <c r="AT77" s="416"/>
      <c r="AU77" s="416"/>
      <c r="AV77" s="416"/>
      <c r="AW77" s="154"/>
      <c r="AX77" s="154"/>
      <c r="AY77" s="154"/>
      <c r="AZ77" s="32">
        <f t="shared" si="5"/>
        <v>5</v>
      </c>
    </row>
    <row r="78" spans="1:52" ht="19.95" customHeight="1">
      <c r="A78" s="333"/>
      <c r="B78" s="333"/>
      <c r="C78" s="333"/>
      <c r="D78" s="333"/>
      <c r="E78" s="340"/>
      <c r="F78" s="54"/>
      <c r="G78" s="293"/>
      <c r="H78" s="82" t="s">
        <v>3696</v>
      </c>
      <c r="I78" s="563" t="s">
        <v>4188</v>
      </c>
      <c r="J78" s="74" t="s">
        <v>4189</v>
      </c>
      <c r="K78" s="166"/>
      <c r="L78" s="166"/>
      <c r="M78" s="166"/>
      <c r="N78" s="436">
        <v>15525848</v>
      </c>
      <c r="O78" s="166"/>
      <c r="P78" s="166"/>
      <c r="Q78" s="567" t="s">
        <v>3925</v>
      </c>
      <c r="R78" s="563" t="s">
        <v>3898</v>
      </c>
      <c r="S78" s="166"/>
      <c r="T78" s="166"/>
      <c r="U78" s="166"/>
      <c r="V78" s="166"/>
      <c r="W78" s="301" t="s">
        <v>29</v>
      </c>
      <c r="X78" s="166"/>
      <c r="Y78" s="166"/>
      <c r="Z78" s="166"/>
      <c r="AA78" s="166"/>
      <c r="AB78" s="166"/>
      <c r="AC78" s="76" t="s">
        <v>141</v>
      </c>
      <c r="AD78" s="154"/>
      <c r="AE78" s="411" t="s">
        <v>208</v>
      </c>
      <c r="AF78" s="411">
        <v>43966</v>
      </c>
      <c r="AG78" s="154"/>
      <c r="AH78" s="154"/>
      <c r="AI78" s="154"/>
      <c r="AJ78" s="154"/>
      <c r="AK78" s="154"/>
      <c r="AL78" s="154"/>
      <c r="AM78" s="82" t="s">
        <v>209</v>
      </c>
      <c r="AN78" s="411">
        <v>43972</v>
      </c>
      <c r="AO78" s="74" t="s">
        <v>56</v>
      </c>
      <c r="AP78" s="82"/>
      <c r="AQ78" s="74"/>
      <c r="AR78" s="82"/>
      <c r="AS78" s="82"/>
      <c r="AT78" s="82"/>
      <c r="AU78" s="82"/>
      <c r="AV78" s="82"/>
      <c r="AW78" s="154"/>
      <c r="AX78" s="154"/>
      <c r="AY78" s="154"/>
      <c r="AZ78" s="32">
        <f t="shared" si="5"/>
        <v>5</v>
      </c>
    </row>
    <row r="79" spans="1:52" ht="19.95" customHeight="1">
      <c r="A79" s="333"/>
      <c r="B79" s="333"/>
      <c r="C79" s="333"/>
      <c r="D79" s="333"/>
      <c r="E79" s="340"/>
      <c r="F79" s="54"/>
      <c r="G79" s="293"/>
      <c r="H79" s="416" t="s">
        <v>3697</v>
      </c>
      <c r="I79" s="565" t="s">
        <v>4123</v>
      </c>
      <c r="J79" s="565" t="s">
        <v>4190</v>
      </c>
      <c r="K79" s="166"/>
      <c r="L79" s="166"/>
      <c r="M79" s="166"/>
      <c r="N79" s="435">
        <v>15525849</v>
      </c>
      <c r="O79" s="166"/>
      <c r="P79" s="166"/>
      <c r="Q79" s="565" t="s">
        <v>3925</v>
      </c>
      <c r="R79" s="565" t="s">
        <v>3898</v>
      </c>
      <c r="S79" s="166"/>
      <c r="T79" s="166"/>
      <c r="U79" s="166"/>
      <c r="V79" s="166"/>
      <c r="W79" s="301" t="s">
        <v>29</v>
      </c>
      <c r="X79" s="166"/>
      <c r="Y79" s="166"/>
      <c r="Z79" s="166"/>
      <c r="AA79" s="166"/>
      <c r="AB79" s="166"/>
      <c r="AC79" s="76" t="s">
        <v>141</v>
      </c>
      <c r="AD79" s="154"/>
      <c r="AE79" s="413" t="s">
        <v>208</v>
      </c>
      <c r="AF79" s="413">
        <v>43966</v>
      </c>
      <c r="AG79" s="154"/>
      <c r="AH79" s="154"/>
      <c r="AI79" s="154"/>
      <c r="AJ79" s="154"/>
      <c r="AK79" s="154"/>
      <c r="AL79" s="154"/>
      <c r="AM79" s="416" t="s">
        <v>209</v>
      </c>
      <c r="AN79" s="413">
        <v>43972</v>
      </c>
      <c r="AO79" s="417" t="s">
        <v>59</v>
      </c>
      <c r="AP79" s="416"/>
      <c r="AQ79" s="417" t="s">
        <v>334</v>
      </c>
      <c r="AR79" s="416"/>
      <c r="AS79" s="416"/>
      <c r="AT79" s="416"/>
      <c r="AU79" s="416"/>
      <c r="AV79" s="416"/>
      <c r="AW79" s="154"/>
      <c r="AX79" s="154"/>
      <c r="AY79" s="154"/>
      <c r="AZ79" s="32">
        <f t="shared" si="5"/>
        <v>5</v>
      </c>
    </row>
    <row r="80" spans="1:52" ht="19.95" customHeight="1">
      <c r="A80" s="333"/>
      <c r="B80" s="333"/>
      <c r="C80" s="333"/>
      <c r="D80" s="333"/>
      <c r="E80" s="340"/>
      <c r="F80" s="54"/>
      <c r="G80" s="293"/>
      <c r="H80" s="416" t="s">
        <v>3698</v>
      </c>
      <c r="I80" s="565" t="s">
        <v>4125</v>
      </c>
      <c r="J80" s="565" t="s">
        <v>4190</v>
      </c>
      <c r="K80" s="166"/>
      <c r="L80" s="166"/>
      <c r="M80" s="166"/>
      <c r="N80" s="435">
        <v>15525849</v>
      </c>
      <c r="O80" s="166"/>
      <c r="P80" s="166"/>
      <c r="Q80" s="565" t="s">
        <v>3925</v>
      </c>
      <c r="R80" s="565" t="s">
        <v>3898</v>
      </c>
      <c r="S80" s="166"/>
      <c r="T80" s="166"/>
      <c r="U80" s="166"/>
      <c r="V80" s="166"/>
      <c r="W80" s="301" t="s">
        <v>29</v>
      </c>
      <c r="X80" s="166"/>
      <c r="Y80" s="166"/>
      <c r="Z80" s="166"/>
      <c r="AA80" s="166"/>
      <c r="AB80" s="166"/>
      <c r="AC80" s="76" t="s">
        <v>141</v>
      </c>
      <c r="AD80" s="154"/>
      <c r="AE80" s="413" t="s">
        <v>208</v>
      </c>
      <c r="AF80" s="413">
        <v>43966</v>
      </c>
      <c r="AG80" s="154"/>
      <c r="AH80" s="154"/>
      <c r="AI80" s="154"/>
      <c r="AJ80" s="154"/>
      <c r="AK80" s="154"/>
      <c r="AL80" s="154"/>
      <c r="AM80" s="416" t="s">
        <v>209</v>
      </c>
      <c r="AN80" s="413">
        <v>43972</v>
      </c>
      <c r="AO80" s="417" t="s">
        <v>59</v>
      </c>
      <c r="AP80" s="416"/>
      <c r="AQ80" s="417" t="s">
        <v>330</v>
      </c>
      <c r="AR80" s="416"/>
      <c r="AS80" s="416"/>
      <c r="AT80" s="416"/>
      <c r="AU80" s="416"/>
      <c r="AV80" s="416"/>
      <c r="AW80" s="154"/>
      <c r="AX80" s="154"/>
      <c r="AY80" s="154"/>
      <c r="AZ80" s="32">
        <f t="shared" si="5"/>
        <v>5</v>
      </c>
    </row>
    <row r="81" spans="1:52" ht="19.95" customHeight="1">
      <c r="A81" s="333"/>
      <c r="B81" s="333"/>
      <c r="C81" s="333"/>
      <c r="D81" s="333"/>
      <c r="E81" s="340"/>
      <c r="F81" s="54"/>
      <c r="G81" s="293"/>
      <c r="H81" s="416" t="s">
        <v>3699</v>
      </c>
      <c r="I81" s="565" t="s">
        <v>4126</v>
      </c>
      <c r="J81" s="565" t="s">
        <v>4190</v>
      </c>
      <c r="K81" s="166"/>
      <c r="L81" s="166"/>
      <c r="M81" s="166"/>
      <c r="N81" s="435">
        <v>15525849</v>
      </c>
      <c r="O81" s="166"/>
      <c r="P81" s="166"/>
      <c r="Q81" s="565" t="s">
        <v>3925</v>
      </c>
      <c r="R81" s="565" t="s">
        <v>3898</v>
      </c>
      <c r="S81" s="166"/>
      <c r="T81" s="166"/>
      <c r="U81" s="166"/>
      <c r="V81" s="166"/>
      <c r="W81" s="301" t="s">
        <v>29</v>
      </c>
      <c r="X81" s="166"/>
      <c r="Y81" s="166"/>
      <c r="Z81" s="166"/>
      <c r="AA81" s="166"/>
      <c r="AB81" s="166"/>
      <c r="AC81" s="76" t="s">
        <v>141</v>
      </c>
      <c r="AD81" s="154"/>
      <c r="AE81" s="413" t="s">
        <v>208</v>
      </c>
      <c r="AF81" s="413">
        <v>43966</v>
      </c>
      <c r="AG81" s="154"/>
      <c r="AH81" s="154"/>
      <c r="AI81" s="154"/>
      <c r="AJ81" s="154"/>
      <c r="AK81" s="154"/>
      <c r="AL81" s="154"/>
      <c r="AM81" s="416" t="s">
        <v>209</v>
      </c>
      <c r="AN81" s="413">
        <v>43972</v>
      </c>
      <c r="AO81" s="417" t="s">
        <v>59</v>
      </c>
      <c r="AP81" s="416"/>
      <c r="AQ81" s="417" t="s">
        <v>334</v>
      </c>
      <c r="AR81" s="416"/>
      <c r="AS81" s="416"/>
      <c r="AT81" s="416"/>
      <c r="AU81" s="416"/>
      <c r="AV81" s="416"/>
      <c r="AW81" s="154"/>
      <c r="AX81" s="154"/>
      <c r="AY81" s="154"/>
      <c r="AZ81" s="32">
        <f t="shared" ref="AZ81:AZ103" si="6">MONTH(AF81)</f>
        <v>5</v>
      </c>
    </row>
    <row r="82" spans="1:52" ht="19.95" customHeight="1">
      <c r="A82" s="333"/>
      <c r="B82" s="333"/>
      <c r="C82" s="333"/>
      <c r="D82" s="333"/>
      <c r="E82" s="340"/>
      <c r="F82" s="54"/>
      <c r="G82" s="293"/>
      <c r="H82" s="416" t="s">
        <v>3700</v>
      </c>
      <c r="I82" s="565" t="s">
        <v>4186</v>
      </c>
      <c r="J82" s="565" t="s">
        <v>4190</v>
      </c>
      <c r="K82" s="166"/>
      <c r="L82" s="166"/>
      <c r="M82" s="166"/>
      <c r="N82" s="435">
        <v>15525849</v>
      </c>
      <c r="O82" s="166"/>
      <c r="P82" s="166"/>
      <c r="Q82" s="565" t="s">
        <v>3925</v>
      </c>
      <c r="R82" s="565" t="s">
        <v>3898</v>
      </c>
      <c r="S82" s="166"/>
      <c r="T82" s="166"/>
      <c r="U82" s="166"/>
      <c r="V82" s="166"/>
      <c r="W82" s="301" t="s">
        <v>29</v>
      </c>
      <c r="X82" s="166"/>
      <c r="Y82" s="166"/>
      <c r="Z82" s="166"/>
      <c r="AA82" s="166"/>
      <c r="AB82" s="166"/>
      <c r="AC82" s="76" t="s">
        <v>141</v>
      </c>
      <c r="AD82" s="154"/>
      <c r="AE82" s="413" t="s">
        <v>208</v>
      </c>
      <c r="AF82" s="413">
        <v>43966</v>
      </c>
      <c r="AG82" s="154"/>
      <c r="AH82" s="154"/>
      <c r="AI82" s="154"/>
      <c r="AJ82" s="154"/>
      <c r="AK82" s="154"/>
      <c r="AL82" s="154"/>
      <c r="AM82" s="416" t="s">
        <v>209</v>
      </c>
      <c r="AN82" s="413">
        <v>43972</v>
      </c>
      <c r="AO82" s="417" t="s">
        <v>59</v>
      </c>
      <c r="AP82" s="416"/>
      <c r="AQ82" s="417" t="s">
        <v>334</v>
      </c>
      <c r="AR82" s="416"/>
      <c r="AS82" s="416"/>
      <c r="AT82" s="416"/>
      <c r="AU82" s="416"/>
      <c r="AV82" s="416"/>
      <c r="AW82" s="154"/>
      <c r="AX82" s="154"/>
      <c r="AY82" s="154"/>
      <c r="AZ82" s="32">
        <f t="shared" si="6"/>
        <v>5</v>
      </c>
    </row>
    <row r="83" spans="1:52" ht="19.95" customHeight="1">
      <c r="A83" s="333"/>
      <c r="B83" s="333"/>
      <c r="C83" s="333"/>
      <c r="D83" s="333"/>
      <c r="E83" s="340"/>
      <c r="F83" s="54"/>
      <c r="G83" s="293"/>
      <c r="H83" s="416" t="s">
        <v>3701</v>
      </c>
      <c r="I83" s="565" t="s">
        <v>4187</v>
      </c>
      <c r="J83" s="565" t="s">
        <v>4190</v>
      </c>
      <c r="K83" s="166"/>
      <c r="L83" s="166"/>
      <c r="M83" s="166"/>
      <c r="N83" s="435">
        <v>15525849</v>
      </c>
      <c r="O83" s="166"/>
      <c r="P83" s="166"/>
      <c r="Q83" s="565" t="s">
        <v>3925</v>
      </c>
      <c r="R83" s="565" t="s">
        <v>3898</v>
      </c>
      <c r="S83" s="166"/>
      <c r="T83" s="166"/>
      <c r="U83" s="166"/>
      <c r="V83" s="166"/>
      <c r="W83" s="301" t="s">
        <v>29</v>
      </c>
      <c r="X83" s="166"/>
      <c r="Y83" s="166"/>
      <c r="Z83" s="166"/>
      <c r="AA83" s="166"/>
      <c r="AB83" s="166"/>
      <c r="AC83" s="76" t="s">
        <v>141</v>
      </c>
      <c r="AD83" s="154"/>
      <c r="AE83" s="413" t="s">
        <v>208</v>
      </c>
      <c r="AF83" s="413">
        <v>43966</v>
      </c>
      <c r="AG83" s="154"/>
      <c r="AH83" s="154"/>
      <c r="AI83" s="154"/>
      <c r="AJ83" s="154"/>
      <c r="AK83" s="154"/>
      <c r="AL83" s="154"/>
      <c r="AM83" s="416" t="s">
        <v>209</v>
      </c>
      <c r="AN83" s="413">
        <v>43972</v>
      </c>
      <c r="AO83" s="417" t="s">
        <v>59</v>
      </c>
      <c r="AP83" s="416"/>
      <c r="AQ83" s="417" t="s">
        <v>334</v>
      </c>
      <c r="AR83" s="416"/>
      <c r="AS83" s="416"/>
      <c r="AT83" s="416"/>
      <c r="AU83" s="416"/>
      <c r="AV83" s="416"/>
      <c r="AW83" s="154"/>
      <c r="AX83" s="154"/>
      <c r="AY83" s="154"/>
      <c r="AZ83" s="32">
        <f t="shared" si="6"/>
        <v>5</v>
      </c>
    </row>
    <row r="84" spans="1:52" ht="19.95" customHeight="1">
      <c r="A84" s="333"/>
      <c r="B84" s="333"/>
      <c r="C84" s="333"/>
      <c r="D84" s="333"/>
      <c r="E84" s="340"/>
      <c r="F84" s="54"/>
      <c r="G84" s="293"/>
      <c r="H84" s="82" t="s">
        <v>3702</v>
      </c>
      <c r="I84" s="563" t="s">
        <v>4191</v>
      </c>
      <c r="J84" s="563" t="s">
        <v>4192</v>
      </c>
      <c r="K84" s="166"/>
      <c r="L84" s="166"/>
      <c r="M84" s="166"/>
      <c r="N84" s="436">
        <v>15525850</v>
      </c>
      <c r="O84" s="166"/>
      <c r="P84" s="166"/>
      <c r="Q84" s="567" t="s">
        <v>3925</v>
      </c>
      <c r="R84" s="563" t="s">
        <v>3898</v>
      </c>
      <c r="S84" s="166"/>
      <c r="T84" s="166"/>
      <c r="U84" s="166"/>
      <c r="V84" s="166"/>
      <c r="W84" s="301" t="s">
        <v>29</v>
      </c>
      <c r="X84" s="166"/>
      <c r="Y84" s="166"/>
      <c r="Z84" s="166"/>
      <c r="AA84" s="166"/>
      <c r="AB84" s="166"/>
      <c r="AC84" s="76" t="s">
        <v>141</v>
      </c>
      <c r="AD84" s="154"/>
      <c r="AE84" s="411" t="s">
        <v>208</v>
      </c>
      <c r="AF84" s="411">
        <v>43966</v>
      </c>
      <c r="AG84" s="154"/>
      <c r="AH84" s="154"/>
      <c r="AI84" s="154"/>
      <c r="AJ84" s="154"/>
      <c r="AK84" s="154"/>
      <c r="AL84" s="154"/>
      <c r="AM84" s="82" t="s">
        <v>209</v>
      </c>
      <c r="AN84" s="411">
        <v>43972</v>
      </c>
      <c r="AO84" s="74" t="s">
        <v>56</v>
      </c>
      <c r="AP84" s="82"/>
      <c r="AQ84" s="74"/>
      <c r="AR84" s="82"/>
      <c r="AS84" s="82"/>
      <c r="AT84" s="82"/>
      <c r="AU84" s="82"/>
      <c r="AV84" s="82"/>
      <c r="AW84" s="154"/>
      <c r="AX84" s="154"/>
      <c r="AY84" s="154"/>
      <c r="AZ84" s="32">
        <f t="shared" si="6"/>
        <v>5</v>
      </c>
    </row>
    <row r="85" spans="1:52" ht="19.95" customHeight="1">
      <c r="A85" s="333"/>
      <c r="B85" s="333"/>
      <c r="C85" s="333"/>
      <c r="D85" s="333"/>
      <c r="E85" s="340"/>
      <c r="F85" s="54"/>
      <c r="G85" s="293"/>
      <c r="H85" s="82" t="s">
        <v>3703</v>
      </c>
      <c r="I85" s="563" t="s">
        <v>4123</v>
      </c>
      <c r="J85" s="563" t="s">
        <v>4193</v>
      </c>
      <c r="K85" s="166"/>
      <c r="L85" s="166"/>
      <c r="M85" s="166"/>
      <c r="N85" s="436">
        <v>15525851</v>
      </c>
      <c r="O85" s="166"/>
      <c r="P85" s="166"/>
      <c r="Q85" s="567" t="s">
        <v>3925</v>
      </c>
      <c r="R85" s="563" t="s">
        <v>3898</v>
      </c>
      <c r="S85" s="166"/>
      <c r="T85" s="166"/>
      <c r="U85" s="166"/>
      <c r="V85" s="166"/>
      <c r="W85" s="301" t="s">
        <v>29</v>
      </c>
      <c r="X85" s="166"/>
      <c r="Y85" s="166"/>
      <c r="Z85" s="166"/>
      <c r="AA85" s="166"/>
      <c r="AB85" s="166"/>
      <c r="AC85" s="76" t="s">
        <v>141</v>
      </c>
      <c r="AD85" s="154"/>
      <c r="AE85" s="411" t="s">
        <v>208</v>
      </c>
      <c r="AF85" s="411">
        <v>43966</v>
      </c>
      <c r="AG85" s="154"/>
      <c r="AH85" s="154"/>
      <c r="AI85" s="154"/>
      <c r="AJ85" s="154"/>
      <c r="AK85" s="154"/>
      <c r="AL85" s="154"/>
      <c r="AM85" s="82" t="s">
        <v>209</v>
      </c>
      <c r="AN85" s="411">
        <v>43972</v>
      </c>
      <c r="AO85" s="74" t="s">
        <v>59</v>
      </c>
      <c r="AP85" s="82"/>
      <c r="AQ85" s="74" t="s">
        <v>334</v>
      </c>
      <c r="AR85" s="82"/>
      <c r="AS85" s="82"/>
      <c r="AT85" s="82"/>
      <c r="AU85" s="82"/>
      <c r="AV85" s="82"/>
      <c r="AW85" s="154"/>
      <c r="AX85" s="154"/>
      <c r="AY85" s="154"/>
      <c r="AZ85" s="32">
        <f t="shared" si="6"/>
        <v>5</v>
      </c>
    </row>
    <row r="86" spans="1:52" ht="19.95" customHeight="1">
      <c r="A86" s="333"/>
      <c r="B86" s="333"/>
      <c r="C86" s="333"/>
      <c r="D86" s="333"/>
      <c r="E86" s="340"/>
      <c r="F86" s="54"/>
      <c r="G86" s="293"/>
      <c r="H86" s="82" t="s">
        <v>3704</v>
      </c>
      <c r="I86" s="563" t="s">
        <v>4125</v>
      </c>
      <c r="J86" s="563" t="s">
        <v>4193</v>
      </c>
      <c r="K86" s="166"/>
      <c r="L86" s="166"/>
      <c r="M86" s="166"/>
      <c r="N86" s="436">
        <v>15525851</v>
      </c>
      <c r="O86" s="166"/>
      <c r="P86" s="166"/>
      <c r="Q86" s="567" t="s">
        <v>3925</v>
      </c>
      <c r="R86" s="563" t="s">
        <v>3898</v>
      </c>
      <c r="S86" s="166"/>
      <c r="T86" s="166"/>
      <c r="U86" s="166"/>
      <c r="V86" s="166"/>
      <c r="W86" s="301" t="s">
        <v>29</v>
      </c>
      <c r="X86" s="166"/>
      <c r="Y86" s="166"/>
      <c r="Z86" s="166"/>
      <c r="AA86" s="166"/>
      <c r="AB86" s="166"/>
      <c r="AC86" s="76" t="s">
        <v>141</v>
      </c>
      <c r="AD86" s="154"/>
      <c r="AE86" s="411" t="s">
        <v>208</v>
      </c>
      <c r="AF86" s="411">
        <v>43966</v>
      </c>
      <c r="AG86" s="154"/>
      <c r="AH86" s="154"/>
      <c r="AI86" s="154"/>
      <c r="AJ86" s="154"/>
      <c r="AK86" s="154"/>
      <c r="AL86" s="154"/>
      <c r="AM86" s="82" t="s">
        <v>209</v>
      </c>
      <c r="AN86" s="411">
        <v>43972</v>
      </c>
      <c r="AO86" s="74" t="s">
        <v>59</v>
      </c>
      <c r="AP86" s="82"/>
      <c r="AQ86" s="74" t="s">
        <v>330</v>
      </c>
      <c r="AR86" s="82"/>
      <c r="AS86" s="82"/>
      <c r="AT86" s="82"/>
      <c r="AU86" s="82"/>
      <c r="AV86" s="82"/>
      <c r="AW86" s="154"/>
      <c r="AX86" s="154"/>
      <c r="AY86" s="154"/>
      <c r="AZ86" s="32">
        <f t="shared" si="6"/>
        <v>5</v>
      </c>
    </row>
    <row r="87" spans="1:52" ht="19.95" customHeight="1">
      <c r="A87" s="333"/>
      <c r="B87" s="333"/>
      <c r="C87" s="333"/>
      <c r="D87" s="333"/>
      <c r="E87" s="340"/>
      <c r="F87" s="54"/>
      <c r="G87" s="293"/>
      <c r="H87" s="82" t="s">
        <v>3705</v>
      </c>
      <c r="I87" s="563" t="s">
        <v>4126</v>
      </c>
      <c r="J87" s="563" t="s">
        <v>4193</v>
      </c>
      <c r="K87" s="166"/>
      <c r="L87" s="166"/>
      <c r="M87" s="166"/>
      <c r="N87" s="436">
        <v>15525851</v>
      </c>
      <c r="O87" s="166"/>
      <c r="P87" s="166"/>
      <c r="Q87" s="567" t="s">
        <v>3925</v>
      </c>
      <c r="R87" s="563" t="s">
        <v>3898</v>
      </c>
      <c r="S87" s="166"/>
      <c r="T87" s="166"/>
      <c r="U87" s="166"/>
      <c r="V87" s="166"/>
      <c r="W87" s="301" t="s">
        <v>29</v>
      </c>
      <c r="X87" s="166"/>
      <c r="Y87" s="166"/>
      <c r="Z87" s="166"/>
      <c r="AA87" s="166"/>
      <c r="AB87" s="166"/>
      <c r="AC87" s="76" t="s">
        <v>141</v>
      </c>
      <c r="AD87" s="154"/>
      <c r="AE87" s="411" t="s">
        <v>208</v>
      </c>
      <c r="AF87" s="411">
        <v>43966</v>
      </c>
      <c r="AG87" s="154"/>
      <c r="AH87" s="154"/>
      <c r="AI87" s="154"/>
      <c r="AJ87" s="154"/>
      <c r="AK87" s="154"/>
      <c r="AL87" s="154"/>
      <c r="AM87" s="82" t="s">
        <v>209</v>
      </c>
      <c r="AN87" s="411">
        <v>43972</v>
      </c>
      <c r="AO87" s="74" t="s">
        <v>59</v>
      </c>
      <c r="AP87" s="82"/>
      <c r="AQ87" s="74" t="s">
        <v>334</v>
      </c>
      <c r="AR87" s="82"/>
      <c r="AS87" s="82"/>
      <c r="AT87" s="82"/>
      <c r="AU87" s="82"/>
      <c r="AV87" s="82"/>
      <c r="AW87" s="154"/>
      <c r="AX87" s="154"/>
      <c r="AY87" s="154"/>
      <c r="AZ87" s="32">
        <f t="shared" si="6"/>
        <v>5</v>
      </c>
    </row>
    <row r="88" spans="1:52" ht="19.95" customHeight="1">
      <c r="A88" s="333"/>
      <c r="B88" s="333"/>
      <c r="C88" s="333"/>
      <c r="D88" s="333"/>
      <c r="E88" s="340"/>
      <c r="F88" s="54"/>
      <c r="G88" s="293"/>
      <c r="H88" s="82" t="s">
        <v>3706</v>
      </c>
      <c r="I88" s="563" t="s">
        <v>4186</v>
      </c>
      <c r="J88" s="563" t="s">
        <v>4193</v>
      </c>
      <c r="K88" s="166"/>
      <c r="L88" s="166"/>
      <c r="M88" s="166"/>
      <c r="N88" s="436">
        <v>15525851</v>
      </c>
      <c r="O88" s="166"/>
      <c r="P88" s="166"/>
      <c r="Q88" s="567" t="s">
        <v>3925</v>
      </c>
      <c r="R88" s="563" t="s">
        <v>3898</v>
      </c>
      <c r="S88" s="166"/>
      <c r="T88" s="166"/>
      <c r="U88" s="166"/>
      <c r="V88" s="166"/>
      <c r="W88" s="301" t="s">
        <v>29</v>
      </c>
      <c r="X88" s="166"/>
      <c r="Y88" s="166"/>
      <c r="Z88" s="166"/>
      <c r="AA88" s="166"/>
      <c r="AB88" s="166"/>
      <c r="AC88" s="76" t="s">
        <v>141</v>
      </c>
      <c r="AD88" s="154"/>
      <c r="AE88" s="411" t="s">
        <v>208</v>
      </c>
      <c r="AF88" s="411">
        <v>43966</v>
      </c>
      <c r="AG88" s="154"/>
      <c r="AH88" s="154"/>
      <c r="AI88" s="154"/>
      <c r="AJ88" s="154"/>
      <c r="AK88" s="154"/>
      <c r="AL88" s="154"/>
      <c r="AM88" s="82" t="s">
        <v>209</v>
      </c>
      <c r="AN88" s="411">
        <v>43972</v>
      </c>
      <c r="AO88" s="74" t="s">
        <v>59</v>
      </c>
      <c r="AP88" s="82"/>
      <c r="AQ88" s="74" t="s">
        <v>334</v>
      </c>
      <c r="AR88" s="82"/>
      <c r="AS88" s="82"/>
      <c r="AT88" s="82"/>
      <c r="AU88" s="82"/>
      <c r="AV88" s="82"/>
      <c r="AW88" s="154"/>
      <c r="AX88" s="154"/>
      <c r="AY88" s="154"/>
      <c r="AZ88" s="32">
        <f t="shared" si="6"/>
        <v>5</v>
      </c>
    </row>
    <row r="89" spans="1:52" ht="19.95" customHeight="1">
      <c r="E89" s="32"/>
      <c r="F89" s="32"/>
      <c r="G89" s="32"/>
      <c r="H89" s="82" t="s">
        <v>3707</v>
      </c>
      <c r="I89" s="566" t="s">
        <v>4187</v>
      </c>
      <c r="J89" s="566" t="s">
        <v>4193</v>
      </c>
      <c r="K89" s="32"/>
      <c r="L89" s="32"/>
      <c r="M89" s="32"/>
      <c r="N89" s="437">
        <v>15525851</v>
      </c>
      <c r="O89" s="32"/>
      <c r="P89" s="32"/>
      <c r="Q89" s="566" t="s">
        <v>3925</v>
      </c>
      <c r="R89" s="566" t="s">
        <v>3898</v>
      </c>
      <c r="S89" s="32"/>
      <c r="T89" s="32"/>
      <c r="U89" s="32"/>
      <c r="V89" s="32"/>
      <c r="W89" s="301" t="s">
        <v>29</v>
      </c>
      <c r="X89" s="32"/>
      <c r="Y89" s="32"/>
      <c r="Z89" s="32"/>
      <c r="AA89" s="32"/>
      <c r="AB89" s="32"/>
      <c r="AC89" s="76" t="s">
        <v>141</v>
      </c>
      <c r="AD89" s="32"/>
      <c r="AE89" s="414" t="s">
        <v>208</v>
      </c>
      <c r="AF89" s="414">
        <v>43966</v>
      </c>
      <c r="AG89" s="32"/>
      <c r="AH89" s="32"/>
      <c r="AI89" s="32"/>
      <c r="AJ89" s="32"/>
      <c r="AK89" s="32"/>
      <c r="AL89" s="32"/>
      <c r="AM89" s="82" t="s">
        <v>209</v>
      </c>
      <c r="AN89" s="411">
        <v>43972</v>
      </c>
      <c r="AO89" s="74" t="s">
        <v>59</v>
      </c>
      <c r="AP89" s="82"/>
      <c r="AQ89" s="74" t="s">
        <v>334</v>
      </c>
      <c r="AR89" s="298"/>
      <c r="AS89" s="298"/>
      <c r="AT89" s="298"/>
      <c r="AU89" s="298"/>
      <c r="AV89" s="298"/>
      <c r="AW89" s="32"/>
      <c r="AX89" s="32"/>
      <c r="AY89" s="32"/>
      <c r="AZ89" s="32">
        <f t="shared" si="6"/>
        <v>5</v>
      </c>
    </row>
    <row r="90" spans="1:52" ht="19.95" customHeight="1">
      <c r="E90" s="32"/>
      <c r="F90" s="32"/>
      <c r="G90" s="32"/>
      <c r="H90" s="82" t="s">
        <v>3708</v>
      </c>
      <c r="I90" s="564" t="s">
        <v>4194</v>
      </c>
      <c r="J90" s="564" t="s">
        <v>4193</v>
      </c>
      <c r="K90" s="32"/>
      <c r="L90" s="32"/>
      <c r="M90" s="32"/>
      <c r="N90" s="436">
        <v>15525851</v>
      </c>
      <c r="O90" s="32"/>
      <c r="P90" s="32"/>
      <c r="Q90" s="564" t="s">
        <v>3925</v>
      </c>
      <c r="R90" s="564" t="s">
        <v>3898</v>
      </c>
      <c r="S90" s="32"/>
      <c r="T90" s="32"/>
      <c r="U90" s="32"/>
      <c r="V90" s="32"/>
      <c r="W90" s="301" t="s">
        <v>81</v>
      </c>
      <c r="X90" s="32"/>
      <c r="Y90" s="32"/>
      <c r="Z90" s="32"/>
      <c r="AA90" s="32"/>
      <c r="AB90" s="32"/>
      <c r="AC90" s="76" t="s">
        <v>141</v>
      </c>
      <c r="AD90" s="32"/>
      <c r="AE90" s="412" t="s">
        <v>208</v>
      </c>
      <c r="AF90" s="412">
        <v>43966</v>
      </c>
      <c r="AG90" s="32"/>
      <c r="AH90" s="32"/>
      <c r="AI90" s="32"/>
      <c r="AJ90" s="32"/>
      <c r="AK90" s="32"/>
      <c r="AL90" s="32"/>
      <c r="AM90" s="82" t="s">
        <v>209</v>
      </c>
      <c r="AN90" s="411">
        <v>43972</v>
      </c>
      <c r="AO90" s="74" t="s">
        <v>66</v>
      </c>
      <c r="AP90" s="82"/>
      <c r="AQ90" s="74" t="s">
        <v>331</v>
      </c>
      <c r="AR90" s="415"/>
      <c r="AS90" s="415"/>
      <c r="AT90" s="415"/>
      <c r="AU90" s="415"/>
      <c r="AV90" s="415"/>
      <c r="AW90" s="32"/>
      <c r="AX90" s="32"/>
      <c r="AY90" s="32"/>
      <c r="AZ90" s="32">
        <f t="shared" si="6"/>
        <v>5</v>
      </c>
    </row>
    <row r="91" spans="1:52" ht="19.95" customHeight="1">
      <c r="E91" s="32"/>
      <c r="F91" s="32"/>
      <c r="G91" s="32"/>
      <c r="H91" s="82" t="s">
        <v>3709</v>
      </c>
      <c r="I91" s="563" t="s">
        <v>4195</v>
      </c>
      <c r="J91" s="74" t="s">
        <v>4196</v>
      </c>
      <c r="K91" s="32"/>
      <c r="L91" s="32"/>
      <c r="M91" s="32"/>
      <c r="N91" s="436">
        <v>15525852</v>
      </c>
      <c r="O91" s="32"/>
      <c r="P91" s="32"/>
      <c r="Q91" s="567" t="s">
        <v>3925</v>
      </c>
      <c r="R91" s="563" t="s">
        <v>3898</v>
      </c>
      <c r="S91" s="32"/>
      <c r="T91" s="32"/>
      <c r="U91" s="32"/>
      <c r="V91" s="32"/>
      <c r="W91" s="301" t="s">
        <v>29</v>
      </c>
      <c r="X91" s="32"/>
      <c r="Y91" s="32"/>
      <c r="Z91" s="32"/>
      <c r="AA91" s="32"/>
      <c r="AB91" s="32"/>
      <c r="AC91" s="76" t="s">
        <v>141</v>
      </c>
      <c r="AD91" s="32"/>
      <c r="AE91" s="411" t="s">
        <v>208</v>
      </c>
      <c r="AF91" s="411">
        <v>43966</v>
      </c>
      <c r="AG91" s="32"/>
      <c r="AH91" s="32"/>
      <c r="AI91" s="32"/>
      <c r="AJ91" s="32"/>
      <c r="AK91" s="32"/>
      <c r="AL91" s="32"/>
      <c r="AM91" s="82" t="s">
        <v>209</v>
      </c>
      <c r="AN91" s="411">
        <v>43972</v>
      </c>
      <c r="AO91" s="74" t="s">
        <v>56</v>
      </c>
      <c r="AP91" s="82"/>
      <c r="AQ91" s="74"/>
      <c r="AR91" s="82"/>
      <c r="AS91" s="82"/>
      <c r="AT91" s="82"/>
      <c r="AU91" s="82"/>
      <c r="AV91" s="82"/>
      <c r="AW91" s="32"/>
      <c r="AX91" s="32"/>
      <c r="AY91" s="32"/>
      <c r="AZ91" s="32">
        <f t="shared" si="6"/>
        <v>5</v>
      </c>
    </row>
    <row r="92" spans="1:52" ht="19.95" customHeight="1">
      <c r="E92" s="32"/>
      <c r="F92" s="32"/>
      <c r="G92" s="32"/>
      <c r="H92" s="82" t="s">
        <v>3710</v>
      </c>
      <c r="I92" s="563" t="s">
        <v>4123</v>
      </c>
      <c r="J92" s="563" t="s">
        <v>4197</v>
      </c>
      <c r="K92" s="32"/>
      <c r="L92" s="32"/>
      <c r="M92" s="32"/>
      <c r="N92" s="436">
        <v>15525746</v>
      </c>
      <c r="O92" s="32"/>
      <c r="P92" s="32"/>
      <c r="Q92" s="567" t="s">
        <v>3926</v>
      </c>
      <c r="R92" s="563" t="s">
        <v>3898</v>
      </c>
      <c r="S92" s="32"/>
      <c r="T92" s="32"/>
      <c r="U92" s="32"/>
      <c r="V92" s="32"/>
      <c r="W92" s="301" t="s">
        <v>29</v>
      </c>
      <c r="X92" s="32"/>
      <c r="Y92" s="32"/>
      <c r="Z92" s="32"/>
      <c r="AA92" s="32"/>
      <c r="AB92" s="32"/>
      <c r="AC92" s="76" t="s">
        <v>141</v>
      </c>
      <c r="AD92" s="32"/>
      <c r="AE92" s="411" t="s">
        <v>208</v>
      </c>
      <c r="AF92" s="411">
        <v>43970</v>
      </c>
      <c r="AG92" s="32"/>
      <c r="AH92" s="32"/>
      <c r="AI92" s="32"/>
      <c r="AJ92" s="32"/>
      <c r="AK92" s="32"/>
      <c r="AL92" s="32"/>
      <c r="AM92" s="82" t="s">
        <v>209</v>
      </c>
      <c r="AN92" s="411">
        <v>43972</v>
      </c>
      <c r="AO92" s="74" t="s">
        <v>56</v>
      </c>
      <c r="AP92" s="82"/>
      <c r="AQ92" s="74"/>
      <c r="AR92" s="82"/>
      <c r="AS92" s="82"/>
      <c r="AT92" s="82"/>
      <c r="AU92" s="82"/>
      <c r="AV92" s="82"/>
      <c r="AW92" s="32"/>
      <c r="AX92" s="32"/>
      <c r="AY92" s="32"/>
      <c r="AZ92" s="32">
        <f t="shared" si="6"/>
        <v>5</v>
      </c>
    </row>
    <row r="93" spans="1:52" ht="19.95" customHeight="1">
      <c r="E93" s="32"/>
      <c r="F93" s="32"/>
      <c r="G93" s="32"/>
      <c r="H93" s="82" t="s">
        <v>3711</v>
      </c>
      <c r="I93" s="563" t="s">
        <v>4125</v>
      </c>
      <c r="J93" s="563" t="s">
        <v>4197</v>
      </c>
      <c r="K93" s="32"/>
      <c r="L93" s="32"/>
      <c r="M93" s="32"/>
      <c r="N93" s="436">
        <v>15525746</v>
      </c>
      <c r="O93" s="32"/>
      <c r="P93" s="32"/>
      <c r="Q93" s="567" t="s">
        <v>3926</v>
      </c>
      <c r="R93" s="563" t="s">
        <v>3898</v>
      </c>
      <c r="S93" s="32"/>
      <c r="T93" s="32"/>
      <c r="U93" s="32"/>
      <c r="V93" s="32"/>
      <c r="W93" s="301" t="s">
        <v>29</v>
      </c>
      <c r="X93" s="32"/>
      <c r="Y93" s="32"/>
      <c r="Z93" s="32"/>
      <c r="AA93" s="32"/>
      <c r="AB93" s="32"/>
      <c r="AC93" s="76" t="s">
        <v>141</v>
      </c>
      <c r="AD93" s="32"/>
      <c r="AE93" s="411" t="s">
        <v>208</v>
      </c>
      <c r="AF93" s="411">
        <v>43970</v>
      </c>
      <c r="AG93" s="32"/>
      <c r="AH93" s="32"/>
      <c r="AI93" s="32"/>
      <c r="AJ93" s="32"/>
      <c r="AK93" s="32"/>
      <c r="AL93" s="32"/>
      <c r="AM93" s="82" t="s">
        <v>209</v>
      </c>
      <c r="AN93" s="411">
        <v>43972</v>
      </c>
      <c r="AO93" s="74" t="s">
        <v>59</v>
      </c>
      <c r="AP93" s="82"/>
      <c r="AQ93" s="74" t="s">
        <v>330</v>
      </c>
      <c r="AR93" s="82"/>
      <c r="AS93" s="82"/>
      <c r="AT93" s="82"/>
      <c r="AU93" s="82"/>
      <c r="AV93" s="82"/>
      <c r="AW93" s="32"/>
      <c r="AX93" s="32"/>
      <c r="AY93" s="32"/>
      <c r="AZ93" s="32">
        <f t="shared" si="6"/>
        <v>5</v>
      </c>
    </row>
    <row r="94" spans="1:52" ht="19.95" customHeight="1">
      <c r="E94" s="32"/>
      <c r="F94" s="32"/>
      <c r="G94" s="32"/>
      <c r="H94" s="82" t="s">
        <v>3712</v>
      </c>
      <c r="I94" s="563" t="s">
        <v>4126</v>
      </c>
      <c r="J94" s="563" t="s">
        <v>4197</v>
      </c>
      <c r="K94" s="32"/>
      <c r="L94" s="32"/>
      <c r="M94" s="32"/>
      <c r="N94" s="436">
        <v>15525746</v>
      </c>
      <c r="O94" s="32"/>
      <c r="P94" s="32"/>
      <c r="Q94" s="567" t="s">
        <v>3926</v>
      </c>
      <c r="R94" s="563" t="s">
        <v>3898</v>
      </c>
      <c r="S94" s="32"/>
      <c r="T94" s="32"/>
      <c r="U94" s="32"/>
      <c r="V94" s="32"/>
      <c r="W94" s="301" t="s">
        <v>29</v>
      </c>
      <c r="X94" s="32"/>
      <c r="Y94" s="32"/>
      <c r="Z94" s="32"/>
      <c r="AA94" s="32"/>
      <c r="AB94" s="32"/>
      <c r="AC94" s="76" t="s">
        <v>141</v>
      </c>
      <c r="AD94" s="32"/>
      <c r="AE94" s="411" t="s">
        <v>208</v>
      </c>
      <c r="AF94" s="411">
        <v>43970</v>
      </c>
      <c r="AG94" s="32"/>
      <c r="AH94" s="32"/>
      <c r="AI94" s="32"/>
      <c r="AJ94" s="32"/>
      <c r="AK94" s="32"/>
      <c r="AL94" s="32"/>
      <c r="AM94" s="82" t="s">
        <v>209</v>
      </c>
      <c r="AN94" s="411">
        <v>43972</v>
      </c>
      <c r="AO94" s="74" t="s">
        <v>56</v>
      </c>
      <c r="AP94" s="82"/>
      <c r="AQ94" s="74"/>
      <c r="AR94" s="82"/>
      <c r="AS94" s="82"/>
      <c r="AT94" s="82"/>
      <c r="AU94" s="82"/>
      <c r="AV94" s="82"/>
      <c r="AW94" s="32"/>
      <c r="AX94" s="32"/>
      <c r="AY94" s="32"/>
      <c r="AZ94" s="32">
        <f t="shared" si="6"/>
        <v>5</v>
      </c>
    </row>
    <row r="95" spans="1:52" ht="19.95" customHeight="1">
      <c r="E95" s="32"/>
      <c r="F95" s="32"/>
      <c r="G95" s="32"/>
      <c r="H95" s="82" t="s">
        <v>3713</v>
      </c>
      <c r="I95" s="563" t="s">
        <v>4198</v>
      </c>
      <c r="J95" s="563" t="s">
        <v>4197</v>
      </c>
      <c r="K95" s="32"/>
      <c r="L95" s="32"/>
      <c r="M95" s="32"/>
      <c r="N95" s="436">
        <v>15525746</v>
      </c>
      <c r="O95" s="32"/>
      <c r="P95" s="32"/>
      <c r="Q95" s="567" t="s">
        <v>3926</v>
      </c>
      <c r="R95" s="563" t="s">
        <v>3898</v>
      </c>
      <c r="S95" s="32"/>
      <c r="T95" s="32"/>
      <c r="U95" s="32"/>
      <c r="V95" s="32"/>
      <c r="W95" s="301" t="s">
        <v>29</v>
      </c>
      <c r="X95" s="32"/>
      <c r="Y95" s="32"/>
      <c r="Z95" s="32"/>
      <c r="AA95" s="32"/>
      <c r="AB95" s="32"/>
      <c r="AC95" s="76" t="s">
        <v>141</v>
      </c>
      <c r="AD95" s="32"/>
      <c r="AE95" s="411" t="s">
        <v>208</v>
      </c>
      <c r="AF95" s="411">
        <v>43970</v>
      </c>
      <c r="AG95" s="32"/>
      <c r="AH95" s="32"/>
      <c r="AI95" s="32"/>
      <c r="AJ95" s="32"/>
      <c r="AK95" s="32"/>
      <c r="AL95" s="32"/>
      <c r="AM95" s="82" t="s">
        <v>209</v>
      </c>
      <c r="AN95" s="411">
        <v>43972</v>
      </c>
      <c r="AO95" s="74" t="s">
        <v>56</v>
      </c>
      <c r="AP95" s="82"/>
      <c r="AQ95" s="74"/>
      <c r="AR95" s="82"/>
      <c r="AS95" s="82"/>
      <c r="AT95" s="82"/>
      <c r="AU95" s="82"/>
      <c r="AV95" s="82"/>
      <c r="AW95" s="32"/>
      <c r="AX95" s="32"/>
      <c r="AY95" s="32"/>
      <c r="AZ95" s="32">
        <f t="shared" si="6"/>
        <v>5</v>
      </c>
    </row>
    <row r="96" spans="1:52" ht="19.95" customHeight="1">
      <c r="E96" s="32"/>
      <c r="F96" s="32"/>
      <c r="G96" s="32"/>
      <c r="H96" s="82" t="s">
        <v>3714</v>
      </c>
      <c r="I96" s="563" t="s">
        <v>4199</v>
      </c>
      <c r="J96" s="563" t="s">
        <v>4197</v>
      </c>
      <c r="K96" s="32"/>
      <c r="L96" s="32"/>
      <c r="M96" s="32"/>
      <c r="N96" s="436">
        <v>15525746</v>
      </c>
      <c r="O96" s="32"/>
      <c r="P96" s="32"/>
      <c r="Q96" s="567" t="s">
        <v>3926</v>
      </c>
      <c r="R96" s="563" t="s">
        <v>3898</v>
      </c>
      <c r="S96" s="32"/>
      <c r="T96" s="32"/>
      <c r="U96" s="32"/>
      <c r="V96" s="32"/>
      <c r="W96" s="301" t="s">
        <v>29</v>
      </c>
      <c r="X96" s="32"/>
      <c r="Y96" s="32"/>
      <c r="Z96" s="32"/>
      <c r="AA96" s="32"/>
      <c r="AB96" s="32"/>
      <c r="AC96" s="76" t="s">
        <v>141</v>
      </c>
      <c r="AD96" s="32"/>
      <c r="AE96" s="411" t="s">
        <v>208</v>
      </c>
      <c r="AF96" s="411">
        <v>43970</v>
      </c>
      <c r="AG96" s="32"/>
      <c r="AH96" s="32"/>
      <c r="AI96" s="32"/>
      <c r="AJ96" s="32"/>
      <c r="AK96" s="32"/>
      <c r="AL96" s="32"/>
      <c r="AM96" s="82" t="s">
        <v>209</v>
      </c>
      <c r="AN96" s="411">
        <v>43972</v>
      </c>
      <c r="AO96" s="74" t="s">
        <v>56</v>
      </c>
      <c r="AP96" s="82"/>
      <c r="AQ96" s="74"/>
      <c r="AR96" s="82"/>
      <c r="AS96" s="82"/>
      <c r="AT96" s="82"/>
      <c r="AU96" s="82"/>
      <c r="AV96" s="82"/>
      <c r="AW96" s="32"/>
      <c r="AX96" s="32"/>
      <c r="AY96" s="32"/>
      <c r="AZ96" s="32">
        <f t="shared" si="6"/>
        <v>5</v>
      </c>
    </row>
    <row r="97" spans="5:52" ht="19.95" customHeight="1">
      <c r="E97" s="32"/>
      <c r="F97" s="32"/>
      <c r="G97" s="32"/>
      <c r="H97" s="82" t="s">
        <v>3715</v>
      </c>
      <c r="I97" s="564" t="s">
        <v>4200</v>
      </c>
      <c r="J97" s="564" t="s">
        <v>4197</v>
      </c>
      <c r="K97" s="32"/>
      <c r="L97" s="32"/>
      <c r="M97" s="32"/>
      <c r="N97" s="436">
        <v>15525746</v>
      </c>
      <c r="O97" s="32"/>
      <c r="P97" s="32"/>
      <c r="Q97" s="564" t="s">
        <v>3926</v>
      </c>
      <c r="R97" s="564" t="s">
        <v>3898</v>
      </c>
      <c r="S97" s="32"/>
      <c r="T97" s="32"/>
      <c r="U97" s="32"/>
      <c r="V97" s="32"/>
      <c r="W97" s="301" t="s">
        <v>81</v>
      </c>
      <c r="X97" s="32"/>
      <c r="Y97" s="32"/>
      <c r="Z97" s="32"/>
      <c r="AA97" s="32"/>
      <c r="AB97" s="32"/>
      <c r="AC97" s="76" t="s">
        <v>141</v>
      </c>
      <c r="AD97" s="32"/>
      <c r="AE97" s="412" t="s">
        <v>208</v>
      </c>
      <c r="AF97" s="412">
        <v>43970</v>
      </c>
      <c r="AG97" s="32"/>
      <c r="AH97" s="32"/>
      <c r="AI97" s="32"/>
      <c r="AJ97" s="32"/>
      <c r="AK97" s="32"/>
      <c r="AL97" s="32"/>
      <c r="AM97" s="82" t="s">
        <v>209</v>
      </c>
      <c r="AN97" s="412">
        <v>43972</v>
      </c>
      <c r="AO97" s="420" t="s">
        <v>66</v>
      </c>
      <c r="AP97" s="415"/>
      <c r="AQ97" s="420" t="s">
        <v>331</v>
      </c>
      <c r="AR97" s="415"/>
      <c r="AS97" s="415"/>
      <c r="AT97" s="415"/>
      <c r="AU97" s="415"/>
      <c r="AV97" s="415"/>
      <c r="AW97" s="32"/>
      <c r="AX97" s="32"/>
      <c r="AY97" s="32"/>
      <c r="AZ97" s="32">
        <f t="shared" si="6"/>
        <v>5</v>
      </c>
    </row>
    <row r="98" spans="5:52" ht="19.95" customHeight="1">
      <c r="E98" s="32"/>
      <c r="F98" s="32"/>
      <c r="G98" s="32"/>
      <c r="H98" s="82" t="s">
        <v>3716</v>
      </c>
      <c r="I98" s="82" t="s">
        <v>4201</v>
      </c>
      <c r="J98" s="74" t="s">
        <v>4202</v>
      </c>
      <c r="K98" s="32"/>
      <c r="L98" s="32"/>
      <c r="M98" s="32"/>
      <c r="N98" s="436">
        <v>15525747</v>
      </c>
      <c r="O98" s="32"/>
      <c r="P98" s="32"/>
      <c r="Q98" s="567" t="s">
        <v>3926</v>
      </c>
      <c r="R98" s="563" t="s">
        <v>3898</v>
      </c>
      <c r="S98" s="32"/>
      <c r="T98" s="32"/>
      <c r="U98" s="32"/>
      <c r="V98" s="32"/>
      <c r="W98" s="301" t="s">
        <v>29</v>
      </c>
      <c r="X98" s="32"/>
      <c r="Y98" s="32"/>
      <c r="Z98" s="32"/>
      <c r="AA98" s="32"/>
      <c r="AB98" s="32"/>
      <c r="AC98" s="76" t="s">
        <v>141</v>
      </c>
      <c r="AD98" s="32"/>
      <c r="AE98" s="411" t="s">
        <v>208</v>
      </c>
      <c r="AF98" s="411">
        <v>43970</v>
      </c>
      <c r="AG98" s="32"/>
      <c r="AH98" s="32"/>
      <c r="AI98" s="32"/>
      <c r="AJ98" s="32"/>
      <c r="AK98" s="32"/>
      <c r="AL98" s="32"/>
      <c r="AM98" s="82" t="s">
        <v>209</v>
      </c>
      <c r="AN98" s="411">
        <v>43972</v>
      </c>
      <c r="AO98" s="74" t="s">
        <v>56</v>
      </c>
      <c r="AP98" s="82"/>
      <c r="AQ98" s="74"/>
      <c r="AR98" s="82"/>
      <c r="AS98" s="82"/>
      <c r="AT98" s="82"/>
      <c r="AU98" s="82"/>
      <c r="AV98" s="82"/>
      <c r="AW98" s="32"/>
      <c r="AX98" s="32"/>
      <c r="AY98" s="32"/>
      <c r="AZ98" s="32">
        <f t="shared" si="6"/>
        <v>5</v>
      </c>
    </row>
    <row r="99" spans="5:52" ht="19.95" customHeight="1">
      <c r="E99" s="32"/>
      <c r="F99" s="32"/>
      <c r="G99" s="32"/>
      <c r="H99" s="82" t="s">
        <v>3717</v>
      </c>
      <c r="I99" s="563" t="s">
        <v>4123</v>
      </c>
      <c r="J99" s="563" t="s">
        <v>4203</v>
      </c>
      <c r="K99" s="32"/>
      <c r="L99" s="32"/>
      <c r="M99" s="32"/>
      <c r="N99" s="436">
        <v>15525810</v>
      </c>
      <c r="O99" s="32"/>
      <c r="P99" s="32"/>
      <c r="Q99" s="567" t="s">
        <v>3927</v>
      </c>
      <c r="R99" s="563" t="s">
        <v>3898</v>
      </c>
      <c r="S99" s="32"/>
      <c r="T99" s="32"/>
      <c r="U99" s="32"/>
      <c r="V99" s="32"/>
      <c r="W99" s="301" t="s">
        <v>29</v>
      </c>
      <c r="X99" s="32"/>
      <c r="Y99" s="32"/>
      <c r="Z99" s="32"/>
      <c r="AA99" s="32"/>
      <c r="AB99" s="32"/>
      <c r="AC99" s="76" t="s">
        <v>141</v>
      </c>
      <c r="AD99" s="32"/>
      <c r="AE99" s="411" t="s">
        <v>208</v>
      </c>
      <c r="AF99" s="411">
        <v>43970</v>
      </c>
      <c r="AG99" s="32"/>
      <c r="AH99" s="32"/>
      <c r="AI99" s="32"/>
      <c r="AJ99" s="32"/>
      <c r="AK99" s="32"/>
      <c r="AL99" s="32"/>
      <c r="AM99" s="82" t="s">
        <v>209</v>
      </c>
      <c r="AN99" s="411">
        <v>43972</v>
      </c>
      <c r="AO99" s="74" t="s">
        <v>56</v>
      </c>
      <c r="AP99" s="82"/>
      <c r="AQ99" s="74"/>
      <c r="AR99" s="82"/>
      <c r="AS99" s="82"/>
      <c r="AT99" s="82"/>
      <c r="AU99" s="82"/>
      <c r="AV99" s="82"/>
      <c r="AW99" s="32"/>
      <c r="AX99" s="32"/>
      <c r="AY99" s="32"/>
      <c r="AZ99" s="32">
        <f t="shared" si="6"/>
        <v>5</v>
      </c>
    </row>
    <row r="100" spans="5:52" ht="19.95" customHeight="1">
      <c r="E100" s="32"/>
      <c r="F100" s="32"/>
      <c r="G100" s="32"/>
      <c r="H100" s="82" t="s">
        <v>3718</v>
      </c>
      <c r="I100" s="563" t="s">
        <v>4125</v>
      </c>
      <c r="J100" s="563" t="s">
        <v>4203</v>
      </c>
      <c r="K100" s="32"/>
      <c r="L100" s="32"/>
      <c r="M100" s="32"/>
      <c r="N100" s="436">
        <v>15525810</v>
      </c>
      <c r="O100" s="32"/>
      <c r="P100" s="32"/>
      <c r="Q100" s="567" t="s">
        <v>3927</v>
      </c>
      <c r="R100" s="563" t="s">
        <v>3898</v>
      </c>
      <c r="S100" s="32"/>
      <c r="T100" s="32"/>
      <c r="U100" s="32"/>
      <c r="V100" s="32"/>
      <c r="W100" s="301" t="s">
        <v>29</v>
      </c>
      <c r="X100" s="32"/>
      <c r="Y100" s="32"/>
      <c r="Z100" s="32"/>
      <c r="AA100" s="32"/>
      <c r="AB100" s="32"/>
      <c r="AC100" s="76" t="s">
        <v>141</v>
      </c>
      <c r="AD100" s="32"/>
      <c r="AE100" s="411" t="s">
        <v>208</v>
      </c>
      <c r="AF100" s="411">
        <v>43970</v>
      </c>
      <c r="AG100" s="32"/>
      <c r="AH100" s="32"/>
      <c r="AI100" s="32"/>
      <c r="AJ100" s="32"/>
      <c r="AK100" s="32"/>
      <c r="AL100" s="32"/>
      <c r="AM100" s="82" t="s">
        <v>209</v>
      </c>
      <c r="AN100" s="411">
        <v>43972</v>
      </c>
      <c r="AO100" s="74" t="s">
        <v>59</v>
      </c>
      <c r="AP100" s="82"/>
      <c r="AQ100" s="74" t="s">
        <v>330</v>
      </c>
      <c r="AR100" s="82"/>
      <c r="AS100" s="82"/>
      <c r="AT100" s="82"/>
      <c r="AU100" s="82"/>
      <c r="AV100" s="82"/>
      <c r="AW100" s="32"/>
      <c r="AX100" s="32"/>
      <c r="AY100" s="32"/>
      <c r="AZ100" s="32">
        <f t="shared" si="6"/>
        <v>5</v>
      </c>
    </row>
    <row r="101" spans="5:52" ht="19.95" customHeight="1">
      <c r="E101" s="32"/>
      <c r="F101" s="32"/>
      <c r="G101" s="32"/>
      <c r="H101" s="82" t="s">
        <v>3719</v>
      </c>
      <c r="I101" s="563" t="s">
        <v>4126</v>
      </c>
      <c r="J101" s="563" t="s">
        <v>4203</v>
      </c>
      <c r="K101" s="32"/>
      <c r="L101" s="32"/>
      <c r="M101" s="32"/>
      <c r="N101" s="436">
        <v>15525810</v>
      </c>
      <c r="O101" s="32"/>
      <c r="P101" s="32"/>
      <c r="Q101" s="567" t="s">
        <v>3927</v>
      </c>
      <c r="R101" s="563" t="s">
        <v>3898</v>
      </c>
      <c r="S101" s="32"/>
      <c r="T101" s="32"/>
      <c r="U101" s="32"/>
      <c r="V101" s="32"/>
      <c r="W101" s="301" t="s">
        <v>29</v>
      </c>
      <c r="X101" s="32"/>
      <c r="Y101" s="32"/>
      <c r="Z101" s="32"/>
      <c r="AA101" s="32"/>
      <c r="AB101" s="32"/>
      <c r="AC101" s="76" t="s">
        <v>141</v>
      </c>
      <c r="AD101" s="32"/>
      <c r="AE101" s="411" t="s">
        <v>208</v>
      </c>
      <c r="AF101" s="411">
        <v>43970</v>
      </c>
      <c r="AG101" s="32"/>
      <c r="AH101" s="32"/>
      <c r="AI101" s="32"/>
      <c r="AJ101" s="32"/>
      <c r="AK101" s="32"/>
      <c r="AL101" s="32"/>
      <c r="AM101" s="82" t="s">
        <v>209</v>
      </c>
      <c r="AN101" s="411">
        <v>43972</v>
      </c>
      <c r="AO101" s="74" t="s">
        <v>56</v>
      </c>
      <c r="AP101" s="82"/>
      <c r="AQ101" s="74"/>
      <c r="AR101" s="82" t="s">
        <v>195</v>
      </c>
      <c r="AS101" s="411">
        <v>43973</v>
      </c>
      <c r="AT101" s="74" t="s">
        <v>56</v>
      </c>
      <c r="AU101" s="82"/>
      <c r="AV101" s="82"/>
      <c r="AW101" s="32"/>
      <c r="AX101" s="32"/>
      <c r="AY101" s="32"/>
      <c r="AZ101" s="32">
        <f t="shared" si="6"/>
        <v>5</v>
      </c>
    </row>
    <row r="102" spans="5:52" ht="19.95" customHeight="1">
      <c r="E102" s="32"/>
      <c r="F102" s="32"/>
      <c r="G102" s="32"/>
      <c r="H102" s="82" t="s">
        <v>3720</v>
      </c>
      <c r="I102" s="563" t="s">
        <v>4204</v>
      </c>
      <c r="J102" s="563" t="s">
        <v>4203</v>
      </c>
      <c r="K102" s="32"/>
      <c r="L102" s="32"/>
      <c r="M102" s="32"/>
      <c r="N102" s="436">
        <v>15525810</v>
      </c>
      <c r="O102" s="32"/>
      <c r="P102" s="32"/>
      <c r="Q102" s="567" t="s">
        <v>3927</v>
      </c>
      <c r="R102" s="563" t="s">
        <v>3898</v>
      </c>
      <c r="S102" s="32"/>
      <c r="T102" s="32"/>
      <c r="U102" s="32"/>
      <c r="V102" s="32"/>
      <c r="W102" s="301" t="s">
        <v>29</v>
      </c>
      <c r="X102" s="32"/>
      <c r="Y102" s="32"/>
      <c r="Z102" s="32"/>
      <c r="AA102" s="32"/>
      <c r="AB102" s="32"/>
      <c r="AC102" s="76" t="s">
        <v>141</v>
      </c>
      <c r="AD102" s="32"/>
      <c r="AE102" s="411" t="s">
        <v>208</v>
      </c>
      <c r="AF102" s="411">
        <v>43970</v>
      </c>
      <c r="AG102" s="32"/>
      <c r="AH102" s="32"/>
      <c r="AI102" s="32"/>
      <c r="AJ102" s="32"/>
      <c r="AK102" s="32"/>
      <c r="AL102" s="32"/>
      <c r="AM102" s="82" t="s">
        <v>209</v>
      </c>
      <c r="AN102" s="411">
        <v>43972</v>
      </c>
      <c r="AO102" s="74" t="s">
        <v>56</v>
      </c>
      <c r="AP102" s="82"/>
      <c r="AQ102" s="74"/>
      <c r="AR102" s="82" t="s">
        <v>195</v>
      </c>
      <c r="AS102" s="411">
        <v>43973</v>
      </c>
      <c r="AT102" s="74" t="s">
        <v>56</v>
      </c>
      <c r="AU102" s="82"/>
      <c r="AV102" s="82"/>
      <c r="AW102" s="32"/>
      <c r="AX102" s="32"/>
      <c r="AY102" s="32"/>
      <c r="AZ102" s="32">
        <f t="shared" si="6"/>
        <v>5</v>
      </c>
    </row>
    <row r="103" spans="5:52" ht="19.95" customHeight="1">
      <c r="E103" s="32"/>
      <c r="F103" s="32"/>
      <c r="G103" s="32"/>
      <c r="H103" s="82" t="s">
        <v>3721</v>
      </c>
      <c r="I103" s="563" t="s">
        <v>4205</v>
      </c>
      <c r="J103" s="563" t="s">
        <v>4203</v>
      </c>
      <c r="K103" s="32"/>
      <c r="L103" s="32"/>
      <c r="M103" s="32"/>
      <c r="N103" s="436">
        <v>15525810</v>
      </c>
      <c r="O103" s="32"/>
      <c r="P103" s="32"/>
      <c r="Q103" s="567" t="s">
        <v>3927</v>
      </c>
      <c r="R103" s="563" t="s">
        <v>3898</v>
      </c>
      <c r="S103" s="32"/>
      <c r="T103" s="32"/>
      <c r="U103" s="32"/>
      <c r="V103" s="32"/>
      <c r="W103" s="301" t="s">
        <v>29</v>
      </c>
      <c r="X103" s="32"/>
      <c r="Y103" s="32"/>
      <c r="Z103" s="32"/>
      <c r="AA103" s="32"/>
      <c r="AB103" s="32"/>
      <c r="AC103" s="76" t="s">
        <v>141</v>
      </c>
      <c r="AD103" s="32"/>
      <c r="AE103" s="411" t="s">
        <v>208</v>
      </c>
      <c r="AF103" s="411">
        <v>43970</v>
      </c>
      <c r="AG103" s="32"/>
      <c r="AH103" s="32"/>
      <c r="AI103" s="32"/>
      <c r="AJ103" s="32"/>
      <c r="AK103" s="32"/>
      <c r="AL103" s="32"/>
      <c r="AM103" s="82" t="s">
        <v>209</v>
      </c>
      <c r="AN103" s="411">
        <v>43972</v>
      </c>
      <c r="AO103" s="74" t="s">
        <v>56</v>
      </c>
      <c r="AP103" s="82"/>
      <c r="AQ103" s="74"/>
      <c r="AR103" s="82" t="s">
        <v>195</v>
      </c>
      <c r="AS103" s="411">
        <v>43973</v>
      </c>
      <c r="AT103" s="74" t="s">
        <v>56</v>
      </c>
      <c r="AU103" s="82"/>
      <c r="AV103" s="82"/>
      <c r="AW103" s="32"/>
      <c r="AX103" s="32"/>
      <c r="AY103" s="32"/>
      <c r="AZ103" s="32">
        <f t="shared" si="6"/>
        <v>5</v>
      </c>
    </row>
    <row r="104" spans="5:52" ht="19.95" customHeight="1">
      <c r="E104" s="32"/>
      <c r="F104" s="32"/>
      <c r="G104" s="32"/>
      <c r="H104" s="82" t="s">
        <v>3722</v>
      </c>
      <c r="I104" s="82" t="s">
        <v>4206</v>
      </c>
      <c r="J104" s="74" t="s">
        <v>4207</v>
      </c>
      <c r="K104" s="32"/>
      <c r="L104" s="32"/>
      <c r="M104" s="32"/>
      <c r="N104" s="436">
        <v>15525811</v>
      </c>
      <c r="O104" s="32"/>
      <c r="P104" s="32"/>
      <c r="Q104" s="567" t="s">
        <v>3927</v>
      </c>
      <c r="R104" s="563" t="s">
        <v>3898</v>
      </c>
      <c r="S104" s="32"/>
      <c r="T104" s="32"/>
      <c r="U104" s="32"/>
      <c r="V104" s="32"/>
      <c r="W104" s="301" t="s">
        <v>29</v>
      </c>
      <c r="X104" s="32"/>
      <c r="Y104" s="32"/>
      <c r="Z104" s="32"/>
      <c r="AA104" s="32"/>
      <c r="AB104" s="32"/>
      <c r="AC104" s="76" t="s">
        <v>141</v>
      </c>
      <c r="AD104" s="32"/>
      <c r="AE104" s="411" t="s">
        <v>208</v>
      </c>
      <c r="AF104" s="411">
        <v>43970</v>
      </c>
      <c r="AG104" s="32"/>
      <c r="AH104" s="32"/>
      <c r="AI104" s="32"/>
      <c r="AJ104" s="32"/>
      <c r="AK104" s="32"/>
      <c r="AL104" s="32"/>
      <c r="AM104" s="82" t="s">
        <v>209</v>
      </c>
      <c r="AN104" s="411">
        <v>43972</v>
      </c>
      <c r="AO104" s="74" t="s">
        <v>335</v>
      </c>
      <c r="AP104" s="82"/>
      <c r="AQ104" s="74"/>
      <c r="AR104" s="82" t="s">
        <v>195</v>
      </c>
      <c r="AS104" s="411">
        <v>43973</v>
      </c>
      <c r="AT104" s="74" t="s">
        <v>56</v>
      </c>
      <c r="AU104" s="82"/>
      <c r="AV104" s="82"/>
      <c r="AW104" s="32"/>
      <c r="AX104" s="32"/>
      <c r="AY104" s="32"/>
      <c r="AZ104" s="32">
        <f>MONTH(AF104)</f>
        <v>5</v>
      </c>
    </row>
    <row r="105" spans="5:52" ht="19.95" customHeight="1">
      <c r="E105" s="32"/>
      <c r="F105" s="32"/>
      <c r="G105" s="32"/>
      <c r="H105" s="82" t="s">
        <v>3723</v>
      </c>
      <c r="I105" s="82" t="s">
        <v>4208</v>
      </c>
      <c r="J105" s="74" t="s">
        <v>4207</v>
      </c>
      <c r="K105" s="32"/>
      <c r="L105" s="32"/>
      <c r="M105" s="32"/>
      <c r="N105" s="436">
        <v>15525811</v>
      </c>
      <c r="O105" s="32"/>
      <c r="P105" s="32"/>
      <c r="Q105" s="567" t="s">
        <v>3927</v>
      </c>
      <c r="R105" s="563" t="s">
        <v>3898</v>
      </c>
      <c r="S105" s="32"/>
      <c r="T105" s="32"/>
      <c r="U105" s="32"/>
      <c r="V105" s="32"/>
      <c r="W105" s="301" t="s">
        <v>29</v>
      </c>
      <c r="X105" s="32"/>
      <c r="Y105" s="32"/>
      <c r="Z105" s="32"/>
      <c r="AA105" s="32"/>
      <c r="AB105" s="32"/>
      <c r="AC105" s="76" t="s">
        <v>141</v>
      </c>
      <c r="AD105" s="32"/>
      <c r="AE105" s="411" t="s">
        <v>208</v>
      </c>
      <c r="AF105" s="411">
        <v>43970</v>
      </c>
      <c r="AG105" s="32"/>
      <c r="AH105" s="32"/>
      <c r="AI105" s="32"/>
      <c r="AJ105" s="32"/>
      <c r="AK105" s="32"/>
      <c r="AL105" s="32"/>
      <c r="AM105" s="82" t="s">
        <v>209</v>
      </c>
      <c r="AN105" s="411">
        <v>43972</v>
      </c>
      <c r="AO105" s="74" t="s">
        <v>335</v>
      </c>
      <c r="AP105" s="82"/>
      <c r="AQ105" s="74"/>
      <c r="AR105" s="82" t="s">
        <v>195</v>
      </c>
      <c r="AS105" s="411">
        <v>43973</v>
      </c>
      <c r="AT105" s="74" t="s">
        <v>56</v>
      </c>
      <c r="AU105" s="82"/>
      <c r="AV105" s="82"/>
      <c r="AW105" s="32"/>
      <c r="AX105" s="32"/>
      <c r="AY105" s="32"/>
      <c r="AZ105" s="32">
        <f t="shared" ref="AZ105:AZ168" si="7">MONTH(AF105)</f>
        <v>5</v>
      </c>
    </row>
    <row r="106" spans="5:52" ht="19.95" customHeight="1">
      <c r="E106" s="32"/>
      <c r="F106" s="32"/>
      <c r="G106" s="32"/>
      <c r="H106" s="82" t="s">
        <v>3724</v>
      </c>
      <c r="I106" s="82" t="s">
        <v>4209</v>
      </c>
      <c r="J106" s="74" t="s">
        <v>4207</v>
      </c>
      <c r="K106" s="32"/>
      <c r="L106" s="32"/>
      <c r="M106" s="32"/>
      <c r="N106" s="436">
        <v>15525811</v>
      </c>
      <c r="O106" s="32"/>
      <c r="P106" s="32"/>
      <c r="Q106" s="567" t="s">
        <v>3927</v>
      </c>
      <c r="R106" s="563" t="s">
        <v>3898</v>
      </c>
      <c r="S106" s="32"/>
      <c r="T106" s="32"/>
      <c r="U106" s="32"/>
      <c r="V106" s="32"/>
      <c r="W106" s="301" t="s">
        <v>29</v>
      </c>
      <c r="X106" s="32"/>
      <c r="Y106" s="32"/>
      <c r="Z106" s="32"/>
      <c r="AA106" s="32"/>
      <c r="AB106" s="32"/>
      <c r="AC106" s="76" t="s">
        <v>141</v>
      </c>
      <c r="AD106" s="32"/>
      <c r="AE106" s="411" t="s">
        <v>208</v>
      </c>
      <c r="AF106" s="411">
        <v>43970</v>
      </c>
      <c r="AG106" s="32"/>
      <c r="AH106" s="32"/>
      <c r="AI106" s="32"/>
      <c r="AJ106" s="32"/>
      <c r="AK106" s="32"/>
      <c r="AL106" s="32"/>
      <c r="AM106" s="82" t="s">
        <v>209</v>
      </c>
      <c r="AN106" s="411">
        <v>43972</v>
      </c>
      <c r="AO106" s="74" t="s">
        <v>335</v>
      </c>
      <c r="AP106" s="82"/>
      <c r="AQ106" s="74"/>
      <c r="AR106" s="82" t="s">
        <v>195</v>
      </c>
      <c r="AS106" s="411">
        <v>43973</v>
      </c>
      <c r="AT106" s="74" t="s">
        <v>56</v>
      </c>
      <c r="AU106" s="82"/>
      <c r="AV106" s="82"/>
      <c r="AW106" s="32"/>
      <c r="AX106" s="32"/>
      <c r="AY106" s="32"/>
      <c r="AZ106" s="32">
        <f t="shared" si="7"/>
        <v>5</v>
      </c>
    </row>
    <row r="107" spans="5:52" ht="19.95" customHeight="1">
      <c r="E107" s="32"/>
      <c r="F107" s="32"/>
      <c r="G107" s="32"/>
      <c r="H107" s="82" t="s">
        <v>3725</v>
      </c>
      <c r="I107" s="563" t="s">
        <v>4210</v>
      </c>
      <c r="J107" s="563" t="s">
        <v>4211</v>
      </c>
      <c r="K107" s="32"/>
      <c r="L107" s="32"/>
      <c r="M107" s="32"/>
      <c r="N107" s="436">
        <v>15525733</v>
      </c>
      <c r="O107" s="32"/>
      <c r="P107" s="32"/>
      <c r="Q107" s="567" t="s">
        <v>3928</v>
      </c>
      <c r="R107" s="563" t="s">
        <v>3908</v>
      </c>
      <c r="S107" s="32"/>
      <c r="T107" s="32"/>
      <c r="U107" s="32"/>
      <c r="V107" s="32"/>
      <c r="W107" s="301" t="s">
        <v>29</v>
      </c>
      <c r="X107" s="32"/>
      <c r="Y107" s="32"/>
      <c r="Z107" s="32"/>
      <c r="AA107" s="32"/>
      <c r="AB107" s="32"/>
      <c r="AC107" s="76" t="s">
        <v>141</v>
      </c>
      <c r="AD107" s="32"/>
      <c r="AE107" s="411" t="s">
        <v>208</v>
      </c>
      <c r="AF107" s="411">
        <v>43970</v>
      </c>
      <c r="AG107" s="32"/>
      <c r="AH107" s="32"/>
      <c r="AI107" s="32"/>
      <c r="AJ107" s="32"/>
      <c r="AK107" s="32"/>
      <c r="AL107" s="32"/>
      <c r="AM107" s="82" t="s">
        <v>209</v>
      </c>
      <c r="AN107" s="411">
        <v>43972</v>
      </c>
      <c r="AO107" s="74" t="s">
        <v>56</v>
      </c>
      <c r="AP107" s="82"/>
      <c r="AQ107" s="74"/>
      <c r="AR107" s="82"/>
      <c r="AS107" s="82"/>
      <c r="AT107" s="82"/>
      <c r="AU107" s="82"/>
      <c r="AV107" s="82"/>
      <c r="AW107" s="32"/>
      <c r="AX107" s="32"/>
      <c r="AY107" s="32"/>
      <c r="AZ107" s="32">
        <f t="shared" si="7"/>
        <v>5</v>
      </c>
    </row>
    <row r="108" spans="5:52" ht="19.95" customHeight="1">
      <c r="E108" s="32"/>
      <c r="F108" s="32"/>
      <c r="G108" s="32"/>
      <c r="H108" s="82" t="s">
        <v>3726</v>
      </c>
      <c r="I108" s="563" t="s">
        <v>4125</v>
      </c>
      <c r="J108" s="563" t="s">
        <v>4211</v>
      </c>
      <c r="K108" s="32"/>
      <c r="L108" s="32"/>
      <c r="M108" s="32"/>
      <c r="N108" s="436">
        <v>15525733</v>
      </c>
      <c r="O108" s="32"/>
      <c r="P108" s="32"/>
      <c r="Q108" s="567" t="s">
        <v>3928</v>
      </c>
      <c r="R108" s="563" t="s">
        <v>3908</v>
      </c>
      <c r="S108" s="32"/>
      <c r="T108" s="32"/>
      <c r="U108" s="32"/>
      <c r="V108" s="32"/>
      <c r="W108" s="301" t="s">
        <v>29</v>
      </c>
      <c r="X108" s="32"/>
      <c r="Y108" s="32"/>
      <c r="Z108" s="32"/>
      <c r="AA108" s="32"/>
      <c r="AB108" s="32"/>
      <c r="AC108" s="76" t="s">
        <v>141</v>
      </c>
      <c r="AD108" s="32"/>
      <c r="AE108" s="411" t="s">
        <v>208</v>
      </c>
      <c r="AF108" s="411">
        <v>43970</v>
      </c>
      <c r="AG108" s="32"/>
      <c r="AH108" s="32"/>
      <c r="AI108" s="32"/>
      <c r="AJ108" s="32"/>
      <c r="AK108" s="32"/>
      <c r="AL108" s="32"/>
      <c r="AM108" s="82" t="s">
        <v>209</v>
      </c>
      <c r="AN108" s="411">
        <v>43972</v>
      </c>
      <c r="AO108" s="74" t="s">
        <v>59</v>
      </c>
      <c r="AP108" s="82"/>
      <c r="AQ108" s="74" t="s">
        <v>330</v>
      </c>
      <c r="AR108" s="82"/>
      <c r="AS108" s="82"/>
      <c r="AT108" s="82"/>
      <c r="AU108" s="82"/>
      <c r="AV108" s="82"/>
      <c r="AW108" s="32"/>
      <c r="AX108" s="32"/>
      <c r="AY108" s="32"/>
      <c r="AZ108" s="32">
        <f t="shared" si="7"/>
        <v>5</v>
      </c>
    </row>
    <row r="109" spans="5:52" ht="19.95" customHeight="1">
      <c r="E109" s="32"/>
      <c r="F109" s="32"/>
      <c r="G109" s="32"/>
      <c r="H109" s="82" t="s">
        <v>3727</v>
      </c>
      <c r="I109" s="563" t="s">
        <v>4126</v>
      </c>
      <c r="J109" s="563" t="s">
        <v>4211</v>
      </c>
      <c r="K109" s="32"/>
      <c r="L109" s="32"/>
      <c r="M109" s="32"/>
      <c r="N109" s="436">
        <v>15525733</v>
      </c>
      <c r="O109" s="32"/>
      <c r="P109" s="32"/>
      <c r="Q109" s="567" t="s">
        <v>3928</v>
      </c>
      <c r="R109" s="563" t="s">
        <v>3908</v>
      </c>
      <c r="S109" s="32"/>
      <c r="T109" s="32"/>
      <c r="U109" s="32"/>
      <c r="V109" s="32"/>
      <c r="W109" s="301" t="s">
        <v>29</v>
      </c>
      <c r="X109" s="32"/>
      <c r="Y109" s="32"/>
      <c r="Z109" s="32"/>
      <c r="AA109" s="32"/>
      <c r="AB109" s="32"/>
      <c r="AC109" s="76" t="s">
        <v>141</v>
      </c>
      <c r="AD109" s="32"/>
      <c r="AE109" s="411" t="s">
        <v>208</v>
      </c>
      <c r="AF109" s="411">
        <v>43970</v>
      </c>
      <c r="AG109" s="32"/>
      <c r="AH109" s="32"/>
      <c r="AI109" s="32"/>
      <c r="AJ109" s="32"/>
      <c r="AK109" s="32"/>
      <c r="AL109" s="32"/>
      <c r="AM109" s="82" t="s">
        <v>209</v>
      </c>
      <c r="AN109" s="411">
        <v>43972</v>
      </c>
      <c r="AO109" s="74" t="s">
        <v>56</v>
      </c>
      <c r="AP109" s="82"/>
      <c r="AQ109" s="74"/>
      <c r="AR109" s="82"/>
      <c r="AS109" s="82"/>
      <c r="AT109" s="82"/>
      <c r="AU109" s="82"/>
      <c r="AV109" s="82"/>
      <c r="AW109" s="32"/>
      <c r="AX109" s="32"/>
      <c r="AY109" s="32"/>
      <c r="AZ109" s="32">
        <f t="shared" si="7"/>
        <v>5</v>
      </c>
    </row>
    <row r="110" spans="5:52" ht="19.95" customHeight="1">
      <c r="E110" s="32"/>
      <c r="F110" s="32"/>
      <c r="G110" s="32"/>
      <c r="H110" s="82" t="s">
        <v>3728</v>
      </c>
      <c r="I110" s="563" t="s">
        <v>4212</v>
      </c>
      <c r="J110" s="563" t="s">
        <v>4211</v>
      </c>
      <c r="K110" s="32"/>
      <c r="L110" s="32"/>
      <c r="M110" s="32"/>
      <c r="N110" s="436">
        <v>15525733</v>
      </c>
      <c r="O110" s="32"/>
      <c r="P110" s="32"/>
      <c r="Q110" s="567" t="s">
        <v>3928</v>
      </c>
      <c r="R110" s="563" t="s">
        <v>3908</v>
      </c>
      <c r="S110" s="32"/>
      <c r="T110" s="32"/>
      <c r="U110" s="32"/>
      <c r="V110" s="32"/>
      <c r="W110" s="301" t="s">
        <v>29</v>
      </c>
      <c r="X110" s="32"/>
      <c r="Y110" s="32"/>
      <c r="Z110" s="32"/>
      <c r="AA110" s="32"/>
      <c r="AB110" s="32"/>
      <c r="AC110" s="76" t="s">
        <v>141</v>
      </c>
      <c r="AD110" s="32"/>
      <c r="AE110" s="411" t="s">
        <v>208</v>
      </c>
      <c r="AF110" s="411">
        <v>43970</v>
      </c>
      <c r="AG110" s="32"/>
      <c r="AH110" s="32"/>
      <c r="AI110" s="32"/>
      <c r="AJ110" s="32"/>
      <c r="AK110" s="32"/>
      <c r="AL110" s="32"/>
      <c r="AM110" s="82" t="s">
        <v>209</v>
      </c>
      <c r="AN110" s="411">
        <v>43972</v>
      </c>
      <c r="AO110" s="74" t="s">
        <v>56</v>
      </c>
      <c r="AP110" s="82"/>
      <c r="AQ110" s="74"/>
      <c r="AR110" s="82"/>
      <c r="AS110" s="82"/>
      <c r="AT110" s="82"/>
      <c r="AU110" s="82"/>
      <c r="AV110" s="82"/>
      <c r="AW110" s="32"/>
      <c r="AX110" s="32"/>
      <c r="AY110" s="32"/>
      <c r="AZ110" s="32">
        <f t="shared" si="7"/>
        <v>5</v>
      </c>
    </row>
    <row r="111" spans="5:52" ht="19.95" customHeight="1">
      <c r="E111" s="32"/>
      <c r="F111" s="32"/>
      <c r="G111" s="32"/>
      <c r="H111" s="82" t="s">
        <v>3729</v>
      </c>
      <c r="I111" s="563" t="s">
        <v>4213</v>
      </c>
      <c r="J111" s="563" t="s">
        <v>4211</v>
      </c>
      <c r="K111" s="32"/>
      <c r="L111" s="32"/>
      <c r="M111" s="32"/>
      <c r="N111" s="436">
        <v>15525733</v>
      </c>
      <c r="O111" s="32"/>
      <c r="P111" s="32"/>
      <c r="Q111" s="567" t="s">
        <v>3928</v>
      </c>
      <c r="R111" s="563" t="s">
        <v>3908</v>
      </c>
      <c r="S111" s="32"/>
      <c r="T111" s="32"/>
      <c r="U111" s="32"/>
      <c r="V111" s="32"/>
      <c r="W111" s="301" t="s">
        <v>29</v>
      </c>
      <c r="X111" s="32"/>
      <c r="Y111" s="32"/>
      <c r="Z111" s="32"/>
      <c r="AA111" s="32"/>
      <c r="AB111" s="32"/>
      <c r="AC111" s="76" t="s">
        <v>141</v>
      </c>
      <c r="AD111" s="32"/>
      <c r="AE111" s="411" t="s">
        <v>208</v>
      </c>
      <c r="AF111" s="411">
        <v>43970</v>
      </c>
      <c r="AG111" s="32"/>
      <c r="AH111" s="32"/>
      <c r="AI111" s="32"/>
      <c r="AJ111" s="32"/>
      <c r="AK111" s="32"/>
      <c r="AL111" s="32"/>
      <c r="AM111" s="82" t="s">
        <v>209</v>
      </c>
      <c r="AN111" s="411">
        <v>43972</v>
      </c>
      <c r="AO111" s="74" t="s">
        <v>56</v>
      </c>
      <c r="AP111" s="82"/>
      <c r="AQ111" s="74"/>
      <c r="AR111" s="82"/>
      <c r="AS111" s="82"/>
      <c r="AT111" s="82"/>
      <c r="AU111" s="82"/>
      <c r="AV111" s="82"/>
      <c r="AW111" s="32"/>
      <c r="AX111" s="32"/>
      <c r="AY111" s="32"/>
      <c r="AZ111" s="32">
        <f t="shared" si="7"/>
        <v>5</v>
      </c>
    </row>
    <row r="112" spans="5:52" ht="19.95" customHeight="1">
      <c r="H112" s="82" t="s">
        <v>3730</v>
      </c>
      <c r="I112" s="564" t="s">
        <v>4214</v>
      </c>
      <c r="J112" s="564" t="s">
        <v>4211</v>
      </c>
      <c r="N112" s="436">
        <v>15525733</v>
      </c>
      <c r="Q112" s="564" t="s">
        <v>3928</v>
      </c>
      <c r="R112" s="564" t="s">
        <v>3908</v>
      </c>
      <c r="W112" t="s">
        <v>81</v>
      </c>
      <c r="AC112" s="76" t="s">
        <v>141</v>
      </c>
      <c r="AE112" s="412" t="s">
        <v>208</v>
      </c>
      <c r="AF112" s="412">
        <v>43970</v>
      </c>
      <c r="AM112" s="82" t="s">
        <v>209</v>
      </c>
      <c r="AN112" s="412">
        <v>43972</v>
      </c>
      <c r="AO112" s="420" t="s">
        <v>66</v>
      </c>
      <c r="AP112" s="415"/>
      <c r="AQ112" s="420" t="s">
        <v>331</v>
      </c>
      <c r="AR112" s="415"/>
      <c r="AS112" s="415"/>
      <c r="AT112" s="415"/>
      <c r="AU112" s="415"/>
      <c r="AV112" s="415"/>
      <c r="AZ112" s="32">
        <f t="shared" si="7"/>
        <v>5</v>
      </c>
    </row>
    <row r="113" spans="8:52" ht="19.95" customHeight="1">
      <c r="H113" s="82" t="s">
        <v>3731</v>
      </c>
      <c r="I113" s="82" t="s">
        <v>4215</v>
      </c>
      <c r="J113" s="74" t="s">
        <v>4216</v>
      </c>
      <c r="N113" s="436">
        <v>15525734</v>
      </c>
      <c r="Q113" s="567" t="s">
        <v>3928</v>
      </c>
      <c r="R113" s="563" t="s">
        <v>3908</v>
      </c>
      <c r="W113" t="s">
        <v>29</v>
      </c>
      <c r="AC113" s="76" t="s">
        <v>141</v>
      </c>
      <c r="AE113" s="411" t="s">
        <v>208</v>
      </c>
      <c r="AF113" s="411">
        <v>43970</v>
      </c>
      <c r="AM113" s="82" t="s">
        <v>209</v>
      </c>
      <c r="AN113" s="411">
        <v>43972</v>
      </c>
      <c r="AO113" s="74" t="s">
        <v>56</v>
      </c>
      <c r="AP113" s="82"/>
      <c r="AQ113" s="74"/>
      <c r="AR113" s="82"/>
      <c r="AS113" s="82"/>
      <c r="AT113" s="82"/>
      <c r="AU113" s="82"/>
      <c r="AV113" s="82"/>
      <c r="AZ113" s="32">
        <f t="shared" si="7"/>
        <v>5</v>
      </c>
    </row>
    <row r="114" spans="8:52" ht="19.95" customHeight="1">
      <c r="H114" s="82" t="s">
        <v>3732</v>
      </c>
      <c r="I114" s="82" t="s">
        <v>4217</v>
      </c>
      <c r="J114" s="74" t="s">
        <v>4216</v>
      </c>
      <c r="N114" s="436">
        <v>15525734</v>
      </c>
      <c r="Q114" s="567" t="s">
        <v>3928</v>
      </c>
      <c r="R114" s="563" t="s">
        <v>3908</v>
      </c>
      <c r="W114" t="s">
        <v>29</v>
      </c>
      <c r="AC114" s="76" t="s">
        <v>141</v>
      </c>
      <c r="AE114" s="411" t="s">
        <v>208</v>
      </c>
      <c r="AF114" s="411">
        <v>43970</v>
      </c>
      <c r="AM114" s="82" t="s">
        <v>209</v>
      </c>
      <c r="AN114" s="411">
        <v>43972</v>
      </c>
      <c r="AO114" s="74" t="s">
        <v>56</v>
      </c>
      <c r="AP114" s="82"/>
      <c r="AQ114" s="74"/>
      <c r="AR114" s="82"/>
      <c r="AS114" s="82"/>
      <c r="AT114" s="82"/>
      <c r="AU114" s="82"/>
      <c r="AV114" s="82"/>
      <c r="AZ114" s="32">
        <f t="shared" si="7"/>
        <v>5</v>
      </c>
    </row>
    <row r="115" spans="8:52" ht="19.95" customHeight="1">
      <c r="H115" s="82" t="s">
        <v>3733</v>
      </c>
      <c r="I115" s="563" t="s">
        <v>4123</v>
      </c>
      <c r="J115" s="563" t="s">
        <v>4218</v>
      </c>
      <c r="N115" s="436">
        <v>15525750</v>
      </c>
      <c r="Q115" s="567" t="s">
        <v>3929</v>
      </c>
      <c r="R115" s="563" t="s">
        <v>3898</v>
      </c>
      <c r="W115" t="s">
        <v>29</v>
      </c>
      <c r="AC115" s="76" t="s">
        <v>141</v>
      </c>
      <c r="AE115" s="411" t="s">
        <v>208</v>
      </c>
      <c r="AF115" s="411">
        <v>43970</v>
      </c>
      <c r="AM115" s="82" t="s">
        <v>209</v>
      </c>
      <c r="AN115" s="82"/>
      <c r="AO115" s="74" t="s">
        <v>56</v>
      </c>
      <c r="AP115" s="82"/>
      <c r="AQ115" s="74"/>
      <c r="AR115" s="82"/>
      <c r="AS115" s="82"/>
      <c r="AT115" s="82"/>
      <c r="AU115" s="82"/>
      <c r="AV115" s="82"/>
      <c r="AZ115" s="32">
        <f t="shared" si="7"/>
        <v>5</v>
      </c>
    </row>
    <row r="116" spans="8:52" ht="19.95" customHeight="1">
      <c r="H116" s="82" t="s">
        <v>3734</v>
      </c>
      <c r="I116" s="563" t="s">
        <v>4125</v>
      </c>
      <c r="J116" s="563" t="s">
        <v>4218</v>
      </c>
      <c r="N116" s="436">
        <v>15525750</v>
      </c>
      <c r="Q116" s="567" t="s">
        <v>3929</v>
      </c>
      <c r="R116" s="563" t="s">
        <v>3898</v>
      </c>
      <c r="W116" t="s">
        <v>29</v>
      </c>
      <c r="AC116" s="76" t="s">
        <v>141</v>
      </c>
      <c r="AE116" s="411" t="s">
        <v>208</v>
      </c>
      <c r="AF116" s="411">
        <v>43970</v>
      </c>
      <c r="AM116" s="82" t="s">
        <v>209</v>
      </c>
      <c r="AN116" s="411">
        <v>43972</v>
      </c>
      <c r="AO116" s="74" t="s">
        <v>59</v>
      </c>
      <c r="AP116" s="82"/>
      <c r="AQ116" s="74" t="s">
        <v>330</v>
      </c>
      <c r="AR116" s="82"/>
      <c r="AS116" s="82"/>
      <c r="AT116" s="82"/>
      <c r="AU116" s="82"/>
      <c r="AV116" s="82"/>
      <c r="AZ116" s="32">
        <f t="shared" si="7"/>
        <v>5</v>
      </c>
    </row>
    <row r="117" spans="8:52" ht="19.95" customHeight="1">
      <c r="H117" s="82" t="s">
        <v>3735</v>
      </c>
      <c r="I117" s="563" t="s">
        <v>4126</v>
      </c>
      <c r="J117" s="563" t="s">
        <v>4218</v>
      </c>
      <c r="N117" s="436">
        <v>15525750</v>
      </c>
      <c r="Q117" s="567" t="s">
        <v>3929</v>
      </c>
      <c r="R117" s="563" t="s">
        <v>3898</v>
      </c>
      <c r="W117" t="s">
        <v>29</v>
      </c>
      <c r="AC117" s="76" t="s">
        <v>141</v>
      </c>
      <c r="AE117" s="411" t="s">
        <v>208</v>
      </c>
      <c r="AF117" s="411">
        <v>43970</v>
      </c>
      <c r="AM117" s="82" t="s">
        <v>209</v>
      </c>
      <c r="AN117" s="411">
        <v>43972</v>
      </c>
      <c r="AO117" s="74" t="s">
        <v>56</v>
      </c>
      <c r="AP117" s="82"/>
      <c r="AQ117" s="74"/>
      <c r="AR117" s="82" t="s">
        <v>195</v>
      </c>
      <c r="AS117" s="411">
        <v>43973</v>
      </c>
      <c r="AT117" s="74" t="s">
        <v>56</v>
      </c>
      <c r="AU117" s="82"/>
      <c r="AV117" s="82"/>
      <c r="AZ117" s="32">
        <f t="shared" si="7"/>
        <v>5</v>
      </c>
    </row>
    <row r="118" spans="8:52" ht="19.95" customHeight="1">
      <c r="H118" s="82" t="s">
        <v>3736</v>
      </c>
      <c r="I118" s="563" t="s">
        <v>4219</v>
      </c>
      <c r="J118" s="563" t="s">
        <v>4218</v>
      </c>
      <c r="N118" s="436">
        <v>15525750</v>
      </c>
      <c r="Q118" s="567" t="s">
        <v>3929</v>
      </c>
      <c r="R118" s="563" t="s">
        <v>3898</v>
      </c>
      <c r="W118" t="s">
        <v>29</v>
      </c>
      <c r="AC118" s="76" t="s">
        <v>141</v>
      </c>
      <c r="AE118" s="411" t="s">
        <v>208</v>
      </c>
      <c r="AF118" s="411">
        <v>43970</v>
      </c>
      <c r="AM118" s="82" t="s">
        <v>209</v>
      </c>
      <c r="AN118" s="411">
        <v>43972</v>
      </c>
      <c r="AO118" s="74" t="s">
        <v>56</v>
      </c>
      <c r="AP118" s="82"/>
      <c r="AQ118" s="74"/>
      <c r="AR118" s="82" t="s">
        <v>195</v>
      </c>
      <c r="AS118" s="411">
        <v>43973</v>
      </c>
      <c r="AT118" s="74" t="s">
        <v>56</v>
      </c>
      <c r="AU118" s="82"/>
      <c r="AV118" s="82"/>
      <c r="AZ118" s="32">
        <f t="shared" si="7"/>
        <v>5</v>
      </c>
    </row>
    <row r="119" spans="8:52" ht="19.95" customHeight="1">
      <c r="H119" s="82" t="s">
        <v>3737</v>
      </c>
      <c r="I119" s="563" t="s">
        <v>4220</v>
      </c>
      <c r="J119" s="563" t="s">
        <v>4218</v>
      </c>
      <c r="N119" s="436">
        <v>15525750</v>
      </c>
      <c r="Q119" s="567" t="s">
        <v>3929</v>
      </c>
      <c r="R119" s="563" t="s">
        <v>3898</v>
      </c>
      <c r="W119" t="s">
        <v>29</v>
      </c>
      <c r="AC119" s="76" t="s">
        <v>141</v>
      </c>
      <c r="AE119" s="411" t="s">
        <v>208</v>
      </c>
      <c r="AF119" s="411">
        <v>43970</v>
      </c>
      <c r="AM119" s="82" t="s">
        <v>209</v>
      </c>
      <c r="AN119" s="411">
        <v>43972</v>
      </c>
      <c r="AO119" s="74" t="s">
        <v>56</v>
      </c>
      <c r="AP119" s="82"/>
      <c r="AQ119" s="74"/>
      <c r="AR119" s="82" t="s">
        <v>195</v>
      </c>
      <c r="AS119" s="411">
        <v>43973</v>
      </c>
      <c r="AT119" s="74" t="s">
        <v>56</v>
      </c>
      <c r="AU119" s="82"/>
      <c r="AV119" s="82"/>
      <c r="AZ119" s="32">
        <f t="shared" si="7"/>
        <v>5</v>
      </c>
    </row>
    <row r="120" spans="8:52" ht="19.95" customHeight="1">
      <c r="H120" s="82" t="s">
        <v>3738</v>
      </c>
      <c r="I120" s="82" t="s">
        <v>4221</v>
      </c>
      <c r="J120" s="74" t="s">
        <v>4222</v>
      </c>
      <c r="N120" s="436">
        <v>15525751</v>
      </c>
      <c r="Q120" s="567" t="s">
        <v>3929</v>
      </c>
      <c r="R120" s="563" t="s">
        <v>3898</v>
      </c>
      <c r="W120" t="s">
        <v>29</v>
      </c>
      <c r="AC120" s="76" t="s">
        <v>141</v>
      </c>
      <c r="AE120" s="411" t="s">
        <v>208</v>
      </c>
      <c r="AF120" s="411">
        <v>43970</v>
      </c>
      <c r="AM120" s="82" t="s">
        <v>209</v>
      </c>
      <c r="AN120" s="411">
        <v>43972</v>
      </c>
      <c r="AO120" s="74" t="s">
        <v>335</v>
      </c>
      <c r="AP120" s="82"/>
      <c r="AQ120" s="74"/>
      <c r="AR120" s="82" t="s">
        <v>195</v>
      </c>
      <c r="AS120" s="411">
        <v>43973</v>
      </c>
      <c r="AT120" s="74" t="s">
        <v>56</v>
      </c>
      <c r="AU120" s="82"/>
      <c r="AV120" s="82"/>
      <c r="AZ120" s="32">
        <f t="shared" si="7"/>
        <v>5</v>
      </c>
    </row>
    <row r="121" spans="8:52" ht="19.95" customHeight="1">
      <c r="H121" s="82" t="s">
        <v>3739</v>
      </c>
      <c r="I121" s="82" t="s">
        <v>4223</v>
      </c>
      <c r="J121" s="74" t="s">
        <v>4222</v>
      </c>
      <c r="N121" s="436">
        <v>15525751</v>
      </c>
      <c r="Q121" s="567" t="s">
        <v>3929</v>
      </c>
      <c r="R121" s="563" t="s">
        <v>3898</v>
      </c>
      <c r="W121" t="s">
        <v>29</v>
      </c>
      <c r="AC121" s="76" t="s">
        <v>141</v>
      </c>
      <c r="AE121" s="411" t="s">
        <v>208</v>
      </c>
      <c r="AF121" s="411">
        <v>43970</v>
      </c>
      <c r="AM121" s="82" t="s">
        <v>209</v>
      </c>
      <c r="AN121" s="411">
        <v>43972</v>
      </c>
      <c r="AO121" s="74" t="s">
        <v>56</v>
      </c>
      <c r="AP121" s="82"/>
      <c r="AQ121" s="74"/>
      <c r="AR121" s="82" t="s">
        <v>195</v>
      </c>
      <c r="AS121" s="411">
        <v>43973</v>
      </c>
      <c r="AT121" s="74" t="s">
        <v>56</v>
      </c>
      <c r="AU121" s="82"/>
      <c r="AV121" s="82"/>
      <c r="AZ121" s="32">
        <f t="shared" si="7"/>
        <v>5</v>
      </c>
    </row>
    <row r="122" spans="8:52" ht="19.95" customHeight="1">
      <c r="H122" s="82" t="s">
        <v>3740</v>
      </c>
      <c r="I122" s="563" t="s">
        <v>4224</v>
      </c>
      <c r="J122" s="74" t="s">
        <v>4225</v>
      </c>
      <c r="N122" s="436">
        <v>15525807</v>
      </c>
      <c r="Q122" s="567" t="s">
        <v>3930</v>
      </c>
      <c r="R122" s="563" t="s">
        <v>3898</v>
      </c>
      <c r="W122" t="s">
        <v>29</v>
      </c>
      <c r="AC122" s="76" t="s">
        <v>141</v>
      </c>
      <c r="AE122" s="411" t="s">
        <v>208</v>
      </c>
      <c r="AF122" s="411">
        <v>43970</v>
      </c>
      <c r="AM122" s="82" t="s">
        <v>209</v>
      </c>
      <c r="AN122" s="411">
        <v>43972</v>
      </c>
      <c r="AO122" s="74" t="s">
        <v>56</v>
      </c>
      <c r="AP122" s="82"/>
      <c r="AQ122" s="74"/>
      <c r="AR122" s="82" t="s">
        <v>195</v>
      </c>
      <c r="AS122" s="411">
        <v>43973</v>
      </c>
      <c r="AT122" s="74" t="s">
        <v>56</v>
      </c>
      <c r="AU122" s="82"/>
      <c r="AV122" s="82"/>
      <c r="AZ122" s="32">
        <f t="shared" si="7"/>
        <v>5</v>
      </c>
    </row>
    <row r="123" spans="8:52" ht="19.95" customHeight="1">
      <c r="H123" s="82" t="s">
        <v>3741</v>
      </c>
      <c r="I123" s="563" t="s">
        <v>4123</v>
      </c>
      <c r="J123" s="563" t="s">
        <v>4226</v>
      </c>
      <c r="N123" s="436">
        <v>15525748</v>
      </c>
      <c r="Q123" s="567" t="s">
        <v>3931</v>
      </c>
      <c r="R123" s="563" t="s">
        <v>3898</v>
      </c>
      <c r="W123" t="s">
        <v>29</v>
      </c>
      <c r="AC123" s="76" t="s">
        <v>141</v>
      </c>
      <c r="AE123" s="411" t="s">
        <v>208</v>
      </c>
      <c r="AF123" s="411">
        <v>43970</v>
      </c>
      <c r="AM123" s="82" t="s">
        <v>209</v>
      </c>
      <c r="AN123" s="411">
        <v>43972</v>
      </c>
      <c r="AO123" s="74" t="s">
        <v>56</v>
      </c>
      <c r="AP123" s="82"/>
      <c r="AQ123" s="74"/>
      <c r="AR123" s="82" t="s">
        <v>195</v>
      </c>
      <c r="AS123" s="411">
        <v>43973</v>
      </c>
      <c r="AT123" s="74" t="s">
        <v>56</v>
      </c>
      <c r="AU123" s="82"/>
      <c r="AV123" s="82"/>
      <c r="AZ123" s="32">
        <f t="shared" si="7"/>
        <v>5</v>
      </c>
    </row>
    <row r="124" spans="8:52" ht="19.95" customHeight="1">
      <c r="H124" s="82" t="s">
        <v>3742</v>
      </c>
      <c r="I124" s="563" t="s">
        <v>4125</v>
      </c>
      <c r="J124" s="563" t="s">
        <v>4226</v>
      </c>
      <c r="N124" s="436">
        <v>15525748</v>
      </c>
      <c r="Q124" s="567" t="s">
        <v>3931</v>
      </c>
      <c r="R124" s="563" t="s">
        <v>3898</v>
      </c>
      <c r="W124" t="s">
        <v>29</v>
      </c>
      <c r="AC124" s="76" t="s">
        <v>141</v>
      </c>
      <c r="AE124" s="411" t="s">
        <v>208</v>
      </c>
      <c r="AF124" s="411">
        <v>43970</v>
      </c>
      <c r="AM124" s="82" t="s">
        <v>209</v>
      </c>
      <c r="AN124" s="411">
        <v>43972</v>
      </c>
      <c r="AO124" s="74" t="s">
        <v>59</v>
      </c>
      <c r="AP124" s="82"/>
      <c r="AQ124" s="74" t="s">
        <v>330</v>
      </c>
      <c r="AR124" s="82"/>
      <c r="AS124" s="82"/>
      <c r="AT124" s="82"/>
      <c r="AU124" s="82"/>
      <c r="AV124" s="82"/>
      <c r="AZ124" s="32">
        <f t="shared" si="7"/>
        <v>5</v>
      </c>
    </row>
    <row r="125" spans="8:52" ht="19.95" customHeight="1">
      <c r="H125" s="82" t="s">
        <v>3743</v>
      </c>
      <c r="I125" s="563" t="s">
        <v>4126</v>
      </c>
      <c r="J125" s="563" t="s">
        <v>4226</v>
      </c>
      <c r="N125" s="436">
        <v>15525748</v>
      </c>
      <c r="Q125" s="567" t="s">
        <v>3931</v>
      </c>
      <c r="R125" s="563" t="s">
        <v>3898</v>
      </c>
      <c r="W125" t="s">
        <v>29</v>
      </c>
      <c r="AC125" s="76" t="s">
        <v>141</v>
      </c>
      <c r="AE125" s="411" t="s">
        <v>208</v>
      </c>
      <c r="AF125" s="411">
        <v>43970</v>
      </c>
      <c r="AM125" s="82" t="s">
        <v>209</v>
      </c>
      <c r="AN125" s="411">
        <v>43972</v>
      </c>
      <c r="AO125" s="74" t="s">
        <v>56</v>
      </c>
      <c r="AP125" s="82"/>
      <c r="AQ125" s="74"/>
      <c r="AR125" s="82"/>
      <c r="AS125" s="82"/>
      <c r="AT125" s="82"/>
      <c r="AU125" s="82"/>
      <c r="AV125" s="82"/>
      <c r="AZ125" s="32">
        <f t="shared" si="7"/>
        <v>5</v>
      </c>
    </row>
    <row r="126" spans="8:52" ht="19.95" customHeight="1">
      <c r="H126" s="82" t="s">
        <v>3744</v>
      </c>
      <c r="I126" s="563" t="s">
        <v>4227</v>
      </c>
      <c r="J126" s="563" t="s">
        <v>4226</v>
      </c>
      <c r="N126" s="436">
        <v>15525748</v>
      </c>
      <c r="Q126" s="567" t="s">
        <v>3931</v>
      </c>
      <c r="R126" s="563" t="s">
        <v>3898</v>
      </c>
      <c r="W126" t="s">
        <v>29</v>
      </c>
      <c r="AC126" s="76" t="s">
        <v>141</v>
      </c>
      <c r="AE126" s="411" t="s">
        <v>208</v>
      </c>
      <c r="AF126" s="411">
        <v>43970</v>
      </c>
      <c r="AM126" s="82" t="s">
        <v>209</v>
      </c>
      <c r="AN126" s="411">
        <v>43972</v>
      </c>
      <c r="AO126" s="74" t="s">
        <v>56</v>
      </c>
      <c r="AP126" s="82"/>
      <c r="AQ126" s="74"/>
      <c r="AR126" s="82"/>
      <c r="AS126" s="82"/>
      <c r="AT126" s="82"/>
      <c r="AU126" s="82"/>
      <c r="AV126" s="82"/>
      <c r="AZ126" s="32">
        <f t="shared" si="7"/>
        <v>5</v>
      </c>
    </row>
    <row r="127" spans="8:52" ht="19.95" customHeight="1">
      <c r="H127" s="82" t="s">
        <v>3745</v>
      </c>
      <c r="I127" s="563" t="s">
        <v>4228</v>
      </c>
      <c r="J127" s="563" t="s">
        <v>4226</v>
      </c>
      <c r="N127" s="436">
        <v>15525748</v>
      </c>
      <c r="Q127" s="567" t="s">
        <v>3931</v>
      </c>
      <c r="R127" s="563" t="s">
        <v>3898</v>
      </c>
      <c r="W127" t="s">
        <v>29</v>
      </c>
      <c r="AC127" s="76" t="s">
        <v>141</v>
      </c>
      <c r="AE127" s="411" t="s">
        <v>208</v>
      </c>
      <c r="AF127" s="411">
        <v>43970</v>
      </c>
      <c r="AM127" s="82" t="s">
        <v>209</v>
      </c>
      <c r="AN127" s="411">
        <v>43972</v>
      </c>
      <c r="AO127" s="74" t="s">
        <v>56</v>
      </c>
      <c r="AP127" s="82"/>
      <c r="AQ127" s="74"/>
      <c r="AR127" s="82"/>
      <c r="AS127" s="82"/>
      <c r="AT127" s="82"/>
      <c r="AU127" s="82"/>
      <c r="AV127" s="82"/>
      <c r="AZ127" s="32">
        <f t="shared" si="7"/>
        <v>5</v>
      </c>
    </row>
    <row r="128" spans="8:52" ht="19.95" customHeight="1">
      <c r="H128" s="82" t="s">
        <v>3746</v>
      </c>
      <c r="I128" s="564" t="s">
        <v>4229</v>
      </c>
      <c r="J128" s="564" t="s">
        <v>4226</v>
      </c>
      <c r="N128" s="436">
        <v>15525748</v>
      </c>
      <c r="Q128" s="564" t="s">
        <v>3931</v>
      </c>
      <c r="R128" s="564" t="s">
        <v>3898</v>
      </c>
      <c r="W128" t="s">
        <v>81</v>
      </c>
      <c r="AC128" s="76" t="s">
        <v>141</v>
      </c>
      <c r="AE128" s="412" t="s">
        <v>208</v>
      </c>
      <c r="AF128" s="412">
        <v>43970</v>
      </c>
      <c r="AM128" s="82" t="s">
        <v>209</v>
      </c>
      <c r="AN128" s="412">
        <v>43972</v>
      </c>
      <c r="AO128" s="420" t="s">
        <v>66</v>
      </c>
      <c r="AP128" s="415"/>
      <c r="AQ128" s="420" t="s">
        <v>331</v>
      </c>
      <c r="AR128" s="415"/>
      <c r="AS128" s="415"/>
      <c r="AT128" s="415"/>
      <c r="AU128" s="415"/>
      <c r="AV128" s="415"/>
      <c r="AZ128" s="32">
        <f t="shared" si="7"/>
        <v>5</v>
      </c>
    </row>
    <row r="129" spans="8:52" ht="19.95" customHeight="1">
      <c r="H129" s="82" t="s">
        <v>3747</v>
      </c>
      <c r="I129" s="563" t="s">
        <v>4230</v>
      </c>
      <c r="J129" s="563" t="s">
        <v>4231</v>
      </c>
      <c r="N129" s="436">
        <v>15525749</v>
      </c>
      <c r="Q129" s="567" t="s">
        <v>3931</v>
      </c>
      <c r="R129" s="563" t="s">
        <v>3898</v>
      </c>
      <c r="W129" t="s">
        <v>29</v>
      </c>
      <c r="AC129" s="76" t="s">
        <v>141</v>
      </c>
      <c r="AE129" s="411" t="s">
        <v>208</v>
      </c>
      <c r="AF129" s="411">
        <v>43970</v>
      </c>
      <c r="AM129" s="82" t="s">
        <v>209</v>
      </c>
      <c r="AN129" s="411">
        <v>43972</v>
      </c>
      <c r="AO129" s="74" t="s">
        <v>56</v>
      </c>
      <c r="AP129" s="82"/>
      <c r="AQ129" s="74"/>
      <c r="AR129" s="82" t="s">
        <v>195</v>
      </c>
      <c r="AS129" s="411">
        <v>43973</v>
      </c>
      <c r="AT129" s="74" t="s">
        <v>56</v>
      </c>
      <c r="AU129" s="82"/>
      <c r="AV129" s="82"/>
      <c r="AZ129" s="32">
        <f t="shared" si="7"/>
        <v>5</v>
      </c>
    </row>
    <row r="130" spans="8:52" ht="19.95" customHeight="1">
      <c r="H130" s="82" t="s">
        <v>3748</v>
      </c>
      <c r="I130" s="563" t="s">
        <v>4232</v>
      </c>
      <c r="J130" s="563" t="s">
        <v>4231</v>
      </c>
      <c r="N130" s="436">
        <v>15525749</v>
      </c>
      <c r="Q130" s="567" t="s">
        <v>3931</v>
      </c>
      <c r="R130" s="563" t="s">
        <v>3898</v>
      </c>
      <c r="W130" t="s">
        <v>29</v>
      </c>
      <c r="AC130" s="76" t="s">
        <v>141</v>
      </c>
      <c r="AE130" s="411" t="s">
        <v>208</v>
      </c>
      <c r="AF130" s="411">
        <v>43970</v>
      </c>
      <c r="AM130" s="82" t="s">
        <v>209</v>
      </c>
      <c r="AN130" s="411">
        <v>43972</v>
      </c>
      <c r="AO130" s="74" t="s">
        <v>56</v>
      </c>
      <c r="AP130" s="82"/>
      <c r="AQ130" s="74"/>
      <c r="AR130" s="82" t="s">
        <v>195</v>
      </c>
      <c r="AS130" s="411">
        <v>43973</v>
      </c>
      <c r="AT130" s="74" t="s">
        <v>56</v>
      </c>
      <c r="AU130" s="82"/>
      <c r="AV130" s="82"/>
      <c r="AZ130" s="32">
        <f t="shared" si="7"/>
        <v>5</v>
      </c>
    </row>
    <row r="131" spans="8:52" ht="19.95" customHeight="1">
      <c r="H131" s="82" t="s">
        <v>3749</v>
      </c>
      <c r="I131" s="563" t="s">
        <v>4233</v>
      </c>
      <c r="J131" s="563" t="s">
        <v>4234</v>
      </c>
      <c r="N131" s="436">
        <v>15525736</v>
      </c>
      <c r="Q131" s="567" t="s">
        <v>3932</v>
      </c>
      <c r="R131" s="563" t="s">
        <v>3908</v>
      </c>
      <c r="W131" t="s">
        <v>29</v>
      </c>
      <c r="AC131" s="76" t="s">
        <v>141</v>
      </c>
      <c r="AE131" s="411" t="s">
        <v>208</v>
      </c>
      <c r="AF131" s="411">
        <v>43970</v>
      </c>
      <c r="AM131" s="82" t="s">
        <v>209</v>
      </c>
      <c r="AN131" s="411">
        <v>43972</v>
      </c>
      <c r="AO131" s="74" t="s">
        <v>56</v>
      </c>
      <c r="AP131" s="82"/>
      <c r="AQ131" s="74"/>
      <c r="AR131" s="82" t="s">
        <v>195</v>
      </c>
      <c r="AS131" s="411">
        <v>43973</v>
      </c>
      <c r="AT131" s="74" t="s">
        <v>56</v>
      </c>
      <c r="AU131" s="82"/>
      <c r="AV131" s="82"/>
      <c r="AZ131" s="32">
        <f t="shared" si="7"/>
        <v>5</v>
      </c>
    </row>
    <row r="132" spans="8:52" ht="19.95" customHeight="1">
      <c r="H132" s="82" t="s">
        <v>3750</v>
      </c>
      <c r="I132" s="563" t="s">
        <v>4235</v>
      </c>
      <c r="J132" s="563" t="s">
        <v>4236</v>
      </c>
      <c r="N132" s="436">
        <v>15525753</v>
      </c>
      <c r="Q132" s="567" t="s">
        <v>3933</v>
      </c>
      <c r="R132" s="563" t="s">
        <v>3898</v>
      </c>
      <c r="W132" t="s">
        <v>29</v>
      </c>
      <c r="AC132" s="76" t="s">
        <v>141</v>
      </c>
      <c r="AE132" s="411" t="s">
        <v>208</v>
      </c>
      <c r="AF132" s="411">
        <v>43970</v>
      </c>
      <c r="AM132" s="82" t="s">
        <v>209</v>
      </c>
      <c r="AN132" s="411">
        <v>43972</v>
      </c>
      <c r="AO132" s="74" t="s">
        <v>56</v>
      </c>
      <c r="AP132" s="82"/>
      <c r="AQ132" s="74"/>
      <c r="AR132" s="82" t="s">
        <v>195</v>
      </c>
      <c r="AS132" s="411">
        <v>43973</v>
      </c>
      <c r="AT132" s="74" t="s">
        <v>56</v>
      </c>
      <c r="AU132" s="82"/>
      <c r="AV132" s="82"/>
      <c r="AZ132" s="32">
        <f t="shared" si="7"/>
        <v>5</v>
      </c>
    </row>
    <row r="133" spans="8:52" ht="19.95" customHeight="1">
      <c r="H133" s="82" t="s">
        <v>3751</v>
      </c>
      <c r="I133" s="563" t="s">
        <v>4237</v>
      </c>
      <c r="J133" s="563" t="s">
        <v>4236</v>
      </c>
      <c r="N133" s="436">
        <v>15525753</v>
      </c>
      <c r="Q133" s="567" t="s">
        <v>3933</v>
      </c>
      <c r="R133" s="563" t="s">
        <v>3898</v>
      </c>
      <c r="W133" t="s">
        <v>29</v>
      </c>
      <c r="AC133" s="76" t="s">
        <v>141</v>
      </c>
      <c r="AE133" s="411" t="s">
        <v>208</v>
      </c>
      <c r="AF133" s="411">
        <v>43970</v>
      </c>
      <c r="AM133" s="82" t="s">
        <v>209</v>
      </c>
      <c r="AN133" s="411">
        <v>43972</v>
      </c>
      <c r="AO133" s="74" t="s">
        <v>56</v>
      </c>
      <c r="AP133" s="82"/>
      <c r="AQ133" s="74"/>
      <c r="AR133" s="82" t="s">
        <v>195</v>
      </c>
      <c r="AS133" s="411">
        <v>43973</v>
      </c>
      <c r="AT133" s="74" t="s">
        <v>56</v>
      </c>
      <c r="AU133" s="82"/>
      <c r="AV133" s="82"/>
      <c r="AZ133" s="32">
        <f t="shared" si="7"/>
        <v>5</v>
      </c>
    </row>
    <row r="134" spans="8:52" ht="19.95" customHeight="1">
      <c r="H134" s="82" t="s">
        <v>3752</v>
      </c>
      <c r="I134" s="563" t="s">
        <v>4123</v>
      </c>
      <c r="J134" s="563" t="s">
        <v>4238</v>
      </c>
      <c r="N134" s="436">
        <v>15525808</v>
      </c>
      <c r="Q134" s="567" t="s">
        <v>3934</v>
      </c>
      <c r="R134" s="563" t="s">
        <v>3898</v>
      </c>
      <c r="W134" t="s">
        <v>29</v>
      </c>
      <c r="AC134" s="76" t="s">
        <v>141</v>
      </c>
      <c r="AE134" s="411" t="s">
        <v>208</v>
      </c>
      <c r="AF134" s="411">
        <v>43970</v>
      </c>
      <c r="AM134" s="82" t="s">
        <v>209</v>
      </c>
      <c r="AN134" s="411">
        <v>43972</v>
      </c>
      <c r="AO134" s="74" t="s">
        <v>56</v>
      </c>
      <c r="AP134" s="82"/>
      <c r="AQ134" s="74"/>
      <c r="AR134" s="82" t="s">
        <v>195</v>
      </c>
      <c r="AS134" s="411">
        <v>43973</v>
      </c>
      <c r="AT134" s="74" t="s">
        <v>56</v>
      </c>
      <c r="AU134" s="82"/>
      <c r="AV134" s="82"/>
      <c r="AZ134" s="32">
        <f t="shared" si="7"/>
        <v>5</v>
      </c>
    </row>
    <row r="135" spans="8:52" ht="19.95" customHeight="1">
      <c r="H135" s="82" t="s">
        <v>3753</v>
      </c>
      <c r="I135" s="563" t="s">
        <v>4125</v>
      </c>
      <c r="J135" s="563" t="s">
        <v>4238</v>
      </c>
      <c r="N135" s="436">
        <v>15525808</v>
      </c>
      <c r="Q135" s="567" t="s">
        <v>3934</v>
      </c>
      <c r="R135" s="563" t="s">
        <v>3898</v>
      </c>
      <c r="W135" t="s">
        <v>29</v>
      </c>
      <c r="AC135" s="76" t="s">
        <v>141</v>
      </c>
      <c r="AE135" s="411" t="s">
        <v>208</v>
      </c>
      <c r="AF135" s="411">
        <v>43970</v>
      </c>
      <c r="AM135" s="82" t="s">
        <v>209</v>
      </c>
      <c r="AN135" s="411">
        <v>43972</v>
      </c>
      <c r="AO135" s="74" t="s">
        <v>59</v>
      </c>
      <c r="AP135" s="82"/>
      <c r="AQ135" s="74" t="s">
        <v>330</v>
      </c>
      <c r="AR135" s="82"/>
      <c r="AS135" s="82"/>
      <c r="AT135" s="82"/>
      <c r="AU135" s="82"/>
      <c r="AV135" s="82"/>
      <c r="AZ135" s="32">
        <f t="shared" si="7"/>
        <v>5</v>
      </c>
    </row>
    <row r="136" spans="8:52" ht="19.95" customHeight="1">
      <c r="H136" s="82" t="s">
        <v>3754</v>
      </c>
      <c r="I136" s="563" t="s">
        <v>4126</v>
      </c>
      <c r="J136" s="563" t="s">
        <v>4238</v>
      </c>
      <c r="N136" s="436">
        <v>15525808</v>
      </c>
      <c r="Q136" s="567" t="s">
        <v>3934</v>
      </c>
      <c r="R136" s="563" t="s">
        <v>3898</v>
      </c>
      <c r="W136" t="s">
        <v>29</v>
      </c>
      <c r="AC136" s="76" t="s">
        <v>141</v>
      </c>
      <c r="AE136" s="411" t="s">
        <v>208</v>
      </c>
      <c r="AF136" s="411">
        <v>43970</v>
      </c>
      <c r="AM136" s="82" t="s">
        <v>209</v>
      </c>
      <c r="AN136" s="411">
        <v>43972</v>
      </c>
      <c r="AO136" s="74" t="s">
        <v>56</v>
      </c>
      <c r="AP136" s="82"/>
      <c r="AQ136" s="74"/>
      <c r="AR136" s="82"/>
      <c r="AS136" s="82"/>
      <c r="AT136" s="82"/>
      <c r="AU136" s="82"/>
      <c r="AV136" s="82"/>
      <c r="AZ136" s="32">
        <f t="shared" si="7"/>
        <v>5</v>
      </c>
    </row>
    <row r="137" spans="8:52" ht="19.95" customHeight="1">
      <c r="H137" s="82" t="s">
        <v>3755</v>
      </c>
      <c r="I137" s="563" t="s">
        <v>4239</v>
      </c>
      <c r="J137" s="563" t="s">
        <v>4238</v>
      </c>
      <c r="N137" s="436">
        <v>15525808</v>
      </c>
      <c r="Q137" s="567" t="s">
        <v>3934</v>
      </c>
      <c r="R137" s="563" t="s">
        <v>3898</v>
      </c>
      <c r="W137" t="s">
        <v>29</v>
      </c>
      <c r="AC137" s="76" t="s">
        <v>141</v>
      </c>
      <c r="AE137" s="411" t="s">
        <v>208</v>
      </c>
      <c r="AF137" s="411">
        <v>43970</v>
      </c>
      <c r="AM137" s="82" t="s">
        <v>209</v>
      </c>
      <c r="AN137" s="411">
        <v>43972</v>
      </c>
      <c r="AO137" s="74" t="s">
        <v>56</v>
      </c>
      <c r="AP137" s="82"/>
      <c r="AQ137" s="74"/>
      <c r="AR137" s="82"/>
      <c r="AS137" s="82"/>
      <c r="AT137" s="82"/>
      <c r="AU137" s="82"/>
      <c r="AV137" s="82"/>
      <c r="AZ137" s="32">
        <f t="shared" si="7"/>
        <v>5</v>
      </c>
    </row>
    <row r="138" spans="8:52" ht="19.95" customHeight="1">
      <c r="H138" s="82" t="s">
        <v>3756</v>
      </c>
      <c r="I138" s="563" t="s">
        <v>4240</v>
      </c>
      <c r="J138" s="563" t="s">
        <v>4238</v>
      </c>
      <c r="N138" s="436">
        <v>15525808</v>
      </c>
      <c r="Q138" s="567" t="s">
        <v>3934</v>
      </c>
      <c r="R138" s="563" t="s">
        <v>3898</v>
      </c>
      <c r="W138" t="s">
        <v>29</v>
      </c>
      <c r="AC138" s="76" t="s">
        <v>141</v>
      </c>
      <c r="AE138" s="411" t="s">
        <v>208</v>
      </c>
      <c r="AF138" s="411">
        <v>43970</v>
      </c>
      <c r="AM138" s="82" t="s">
        <v>209</v>
      </c>
      <c r="AN138" s="411">
        <v>43972</v>
      </c>
      <c r="AO138" s="74" t="s">
        <v>56</v>
      </c>
      <c r="AP138" s="82"/>
      <c r="AQ138" s="74"/>
      <c r="AR138" s="82"/>
      <c r="AS138" s="82"/>
      <c r="AT138" s="82"/>
      <c r="AU138" s="82"/>
      <c r="AV138" s="82"/>
      <c r="AZ138" s="32">
        <f t="shared" si="7"/>
        <v>5</v>
      </c>
    </row>
    <row r="139" spans="8:52" ht="19.95" customHeight="1">
      <c r="H139" s="82" t="s">
        <v>3757</v>
      </c>
      <c r="I139" s="564" t="s">
        <v>4241</v>
      </c>
      <c r="J139" s="564" t="s">
        <v>4238</v>
      </c>
      <c r="N139" s="436">
        <v>15525808</v>
      </c>
      <c r="Q139" s="564" t="s">
        <v>3934</v>
      </c>
      <c r="R139" s="564" t="s">
        <v>3898</v>
      </c>
      <c r="W139" t="s">
        <v>81</v>
      </c>
      <c r="AC139" s="76" t="s">
        <v>141</v>
      </c>
      <c r="AE139" s="412" t="s">
        <v>208</v>
      </c>
      <c r="AF139" s="412">
        <v>43970</v>
      </c>
      <c r="AM139" s="82" t="s">
        <v>209</v>
      </c>
      <c r="AN139" s="412">
        <v>43972</v>
      </c>
      <c r="AO139" s="420" t="s">
        <v>66</v>
      </c>
      <c r="AP139" s="415"/>
      <c r="AQ139" s="420" t="s">
        <v>331</v>
      </c>
      <c r="AR139" s="415"/>
      <c r="AS139" s="415"/>
      <c r="AT139" s="415"/>
      <c r="AU139" s="415"/>
      <c r="AV139" s="415"/>
      <c r="AZ139" s="32">
        <f t="shared" si="7"/>
        <v>5</v>
      </c>
    </row>
    <row r="140" spans="8:52" ht="19.95" customHeight="1">
      <c r="H140" s="82" t="s">
        <v>3758</v>
      </c>
      <c r="I140" s="563" t="s">
        <v>4242</v>
      </c>
      <c r="J140" s="563" t="s">
        <v>4243</v>
      </c>
      <c r="N140" s="436">
        <v>15525809</v>
      </c>
      <c r="Q140" s="567" t="s">
        <v>3934</v>
      </c>
      <c r="R140" s="563" t="s">
        <v>3898</v>
      </c>
      <c r="W140" t="s">
        <v>29</v>
      </c>
      <c r="AC140" s="76" t="s">
        <v>141</v>
      </c>
      <c r="AE140" s="411" t="s">
        <v>208</v>
      </c>
      <c r="AF140" s="411">
        <v>43970</v>
      </c>
      <c r="AM140" s="82" t="s">
        <v>209</v>
      </c>
      <c r="AN140" s="411">
        <v>43972</v>
      </c>
      <c r="AO140" s="74" t="s">
        <v>56</v>
      </c>
      <c r="AP140" s="82"/>
      <c r="AQ140" s="74"/>
      <c r="AR140" s="82" t="s">
        <v>195</v>
      </c>
      <c r="AS140" s="411">
        <v>43973</v>
      </c>
      <c r="AT140" s="74" t="s">
        <v>56</v>
      </c>
      <c r="AU140" s="82"/>
      <c r="AV140" s="82"/>
      <c r="AZ140" s="32">
        <f t="shared" si="7"/>
        <v>5</v>
      </c>
    </row>
    <row r="141" spans="8:52" ht="19.95" customHeight="1">
      <c r="H141" s="82" t="s">
        <v>3759</v>
      </c>
      <c r="I141" s="563" t="s">
        <v>4244</v>
      </c>
      <c r="J141" s="563" t="s">
        <v>4245</v>
      </c>
      <c r="N141" s="436">
        <v>15525815</v>
      </c>
      <c r="Q141" s="567" t="s">
        <v>3935</v>
      </c>
      <c r="R141" s="563" t="s">
        <v>3898</v>
      </c>
      <c r="W141" t="s">
        <v>29</v>
      </c>
      <c r="AC141" s="76" t="s">
        <v>141</v>
      </c>
      <c r="AE141" s="411" t="s">
        <v>208</v>
      </c>
      <c r="AF141" s="411">
        <v>43970</v>
      </c>
      <c r="AM141" s="82" t="s">
        <v>209</v>
      </c>
      <c r="AN141" s="411">
        <v>43972</v>
      </c>
      <c r="AO141" s="74" t="s">
        <v>56</v>
      </c>
      <c r="AP141" s="82"/>
      <c r="AQ141" s="74"/>
      <c r="AR141" s="82" t="s">
        <v>195</v>
      </c>
      <c r="AS141" s="411">
        <v>43973</v>
      </c>
      <c r="AT141" s="74" t="s">
        <v>56</v>
      </c>
      <c r="AU141" s="82"/>
      <c r="AV141" s="82"/>
      <c r="AZ141" s="32">
        <f t="shared" si="7"/>
        <v>5</v>
      </c>
    </row>
    <row r="142" spans="8:52" ht="19.95" customHeight="1">
      <c r="H142" s="82" t="s">
        <v>3760</v>
      </c>
      <c r="I142" s="563" t="s">
        <v>4246</v>
      </c>
      <c r="J142" s="563" t="s">
        <v>4245</v>
      </c>
      <c r="N142" s="436">
        <v>15525815</v>
      </c>
      <c r="Q142" s="567" t="s">
        <v>3935</v>
      </c>
      <c r="R142" s="563" t="s">
        <v>3898</v>
      </c>
      <c r="W142" t="s">
        <v>29</v>
      </c>
      <c r="AC142" s="76" t="s">
        <v>141</v>
      </c>
      <c r="AE142" s="411" t="s">
        <v>208</v>
      </c>
      <c r="AF142" s="411">
        <v>43970</v>
      </c>
      <c r="AM142" s="82" t="s">
        <v>209</v>
      </c>
      <c r="AN142" s="411">
        <v>43972</v>
      </c>
      <c r="AO142" s="74" t="s">
        <v>56</v>
      </c>
      <c r="AP142" s="82"/>
      <c r="AQ142" s="74"/>
      <c r="AR142" s="82" t="s">
        <v>195</v>
      </c>
      <c r="AS142" s="411">
        <v>43973</v>
      </c>
      <c r="AT142" s="74" t="s">
        <v>56</v>
      </c>
      <c r="AU142" s="82"/>
      <c r="AV142" s="82"/>
      <c r="AZ142" s="32">
        <f t="shared" si="7"/>
        <v>5</v>
      </c>
    </row>
    <row r="143" spans="8:52" ht="19.95" customHeight="1">
      <c r="H143" s="82" t="s">
        <v>3761</v>
      </c>
      <c r="I143" s="563" t="s">
        <v>4247</v>
      </c>
      <c r="J143" s="563" t="s">
        <v>4245</v>
      </c>
      <c r="N143" s="436">
        <v>15525815</v>
      </c>
      <c r="Q143" s="567" t="s">
        <v>3935</v>
      </c>
      <c r="R143" s="563" t="s">
        <v>3898</v>
      </c>
      <c r="W143" t="s">
        <v>29</v>
      </c>
      <c r="AC143" s="76" t="s">
        <v>141</v>
      </c>
      <c r="AE143" s="411" t="s">
        <v>208</v>
      </c>
      <c r="AF143" s="411">
        <v>43970</v>
      </c>
      <c r="AM143" s="82" t="s">
        <v>209</v>
      </c>
      <c r="AN143" s="411">
        <v>43972</v>
      </c>
      <c r="AO143" s="74" t="s">
        <v>56</v>
      </c>
      <c r="AP143" s="82"/>
      <c r="AQ143" s="74"/>
      <c r="AR143" s="82" t="s">
        <v>195</v>
      </c>
      <c r="AS143" s="411">
        <v>43973</v>
      </c>
      <c r="AT143" s="74" t="s">
        <v>56</v>
      </c>
      <c r="AU143" s="82"/>
      <c r="AV143" s="82"/>
      <c r="AZ143" s="32">
        <f t="shared" si="7"/>
        <v>5</v>
      </c>
    </row>
    <row r="144" spans="8:52" ht="19.95" customHeight="1">
      <c r="H144" s="82" t="s">
        <v>3762</v>
      </c>
      <c r="I144" s="563" t="s">
        <v>4248</v>
      </c>
      <c r="J144" s="563" t="s">
        <v>4245</v>
      </c>
      <c r="N144" s="436">
        <v>15525815</v>
      </c>
      <c r="Q144" s="567" t="s">
        <v>3935</v>
      </c>
      <c r="R144" s="563" t="s">
        <v>3898</v>
      </c>
      <c r="W144" t="s">
        <v>29</v>
      </c>
      <c r="AC144" s="76" t="s">
        <v>141</v>
      </c>
      <c r="AE144" s="411" t="s">
        <v>208</v>
      </c>
      <c r="AF144" s="411">
        <v>43970</v>
      </c>
      <c r="AM144" s="82" t="s">
        <v>209</v>
      </c>
      <c r="AN144" s="411">
        <v>43972</v>
      </c>
      <c r="AO144" s="74" t="s">
        <v>56</v>
      </c>
      <c r="AP144" s="82"/>
      <c r="AQ144" s="74"/>
      <c r="AR144" s="82" t="s">
        <v>195</v>
      </c>
      <c r="AS144" s="411">
        <v>43973</v>
      </c>
      <c r="AT144" s="74" t="s">
        <v>56</v>
      </c>
      <c r="AU144" s="82"/>
      <c r="AV144" s="82"/>
      <c r="AZ144" s="32">
        <f t="shared" si="7"/>
        <v>5</v>
      </c>
    </row>
    <row r="145" spans="8:52" ht="19.95" customHeight="1">
      <c r="H145" s="82" t="s">
        <v>3763</v>
      </c>
      <c r="I145" s="563" t="s">
        <v>4249</v>
      </c>
      <c r="J145" s="563" t="s">
        <v>4245</v>
      </c>
      <c r="N145" s="436">
        <v>15525815</v>
      </c>
      <c r="Q145" s="567" t="s">
        <v>3935</v>
      </c>
      <c r="R145" s="563" t="s">
        <v>3898</v>
      </c>
      <c r="W145" t="s">
        <v>29</v>
      </c>
      <c r="AC145" s="76" t="s">
        <v>141</v>
      </c>
      <c r="AE145" s="411" t="s">
        <v>208</v>
      </c>
      <c r="AF145" s="411">
        <v>43970</v>
      </c>
      <c r="AM145" s="82" t="s">
        <v>209</v>
      </c>
      <c r="AN145" s="411">
        <v>43972</v>
      </c>
      <c r="AO145" s="74" t="s">
        <v>56</v>
      </c>
      <c r="AP145" s="82"/>
      <c r="AQ145" s="74"/>
      <c r="AR145" s="82" t="s">
        <v>195</v>
      </c>
      <c r="AS145" s="411">
        <v>43973</v>
      </c>
      <c r="AT145" s="74" t="s">
        <v>56</v>
      </c>
      <c r="AU145" s="82"/>
      <c r="AV145" s="82"/>
      <c r="AZ145" s="32">
        <f t="shared" si="7"/>
        <v>5</v>
      </c>
    </row>
    <row r="146" spans="8:52" ht="19.95" customHeight="1">
      <c r="H146" s="415" t="s">
        <v>3764</v>
      </c>
      <c r="I146" s="564" t="s">
        <v>4250</v>
      </c>
      <c r="J146" s="564" t="s">
        <v>4251</v>
      </c>
      <c r="N146" s="436">
        <v>15525744</v>
      </c>
      <c r="Q146" s="564" t="s">
        <v>3936</v>
      </c>
      <c r="R146" s="564" t="s">
        <v>3909</v>
      </c>
      <c r="W146" t="s">
        <v>29</v>
      </c>
      <c r="AC146" s="76" t="s">
        <v>141</v>
      </c>
      <c r="AE146" s="412" t="s">
        <v>208</v>
      </c>
      <c r="AF146" s="412">
        <v>43970</v>
      </c>
      <c r="AM146" s="415" t="s">
        <v>209</v>
      </c>
      <c r="AN146" s="412">
        <v>43972</v>
      </c>
      <c r="AO146" s="420" t="s">
        <v>59</v>
      </c>
      <c r="AP146" s="415"/>
      <c r="AQ146" s="420" t="s">
        <v>336</v>
      </c>
      <c r="AR146" s="415"/>
      <c r="AS146" s="415"/>
      <c r="AT146" s="415"/>
      <c r="AU146" s="415"/>
      <c r="AV146" s="415"/>
      <c r="AZ146" s="32">
        <f t="shared" si="7"/>
        <v>5</v>
      </c>
    </row>
    <row r="147" spans="8:52" ht="19.95" customHeight="1">
      <c r="H147" s="82" t="s">
        <v>3765</v>
      </c>
      <c r="I147" s="563" t="s">
        <v>4252</v>
      </c>
      <c r="J147" s="563" t="s">
        <v>4253</v>
      </c>
      <c r="N147" s="436">
        <v>15525820</v>
      </c>
      <c r="Q147" s="567" t="s">
        <v>3937</v>
      </c>
      <c r="R147" s="563" t="s">
        <v>3908</v>
      </c>
      <c r="W147" t="s">
        <v>29</v>
      </c>
      <c r="AC147" s="76" t="s">
        <v>141</v>
      </c>
      <c r="AE147" s="411" t="s">
        <v>208</v>
      </c>
      <c r="AF147" s="411">
        <v>43970</v>
      </c>
      <c r="AM147" s="82" t="s">
        <v>209</v>
      </c>
      <c r="AN147" s="411">
        <v>43972</v>
      </c>
      <c r="AO147" s="74" t="s">
        <v>56</v>
      </c>
      <c r="AP147" s="82"/>
      <c r="AQ147" s="74"/>
      <c r="AR147" s="82" t="s">
        <v>195</v>
      </c>
      <c r="AS147" s="411">
        <v>43973</v>
      </c>
      <c r="AT147" s="74" t="s">
        <v>56</v>
      </c>
      <c r="AU147" s="82"/>
      <c r="AV147" s="82"/>
      <c r="AZ147" s="32">
        <f t="shared" si="7"/>
        <v>5</v>
      </c>
    </row>
    <row r="148" spans="8:52" ht="19.95" customHeight="1">
      <c r="H148" s="82" t="s">
        <v>3766</v>
      </c>
      <c r="I148" s="563" t="s">
        <v>4254</v>
      </c>
      <c r="J148" s="563" t="s">
        <v>4253</v>
      </c>
      <c r="N148" s="436">
        <v>15525820</v>
      </c>
      <c r="Q148" s="567" t="s">
        <v>3937</v>
      </c>
      <c r="R148" s="563" t="s">
        <v>3908</v>
      </c>
      <c r="W148" t="s">
        <v>29</v>
      </c>
      <c r="AC148" s="76" t="s">
        <v>141</v>
      </c>
      <c r="AE148" s="411" t="s">
        <v>208</v>
      </c>
      <c r="AF148" s="411">
        <v>43970</v>
      </c>
      <c r="AM148" s="82" t="s">
        <v>209</v>
      </c>
      <c r="AN148" s="411">
        <v>43972</v>
      </c>
      <c r="AO148" s="74" t="s">
        <v>56</v>
      </c>
      <c r="AP148" s="82"/>
      <c r="AQ148" s="74"/>
      <c r="AR148" s="82" t="s">
        <v>195</v>
      </c>
      <c r="AS148" s="411">
        <v>43973</v>
      </c>
      <c r="AT148" s="74" t="s">
        <v>56</v>
      </c>
      <c r="AU148" s="82"/>
      <c r="AV148" s="82"/>
      <c r="AZ148" s="32">
        <f t="shared" si="7"/>
        <v>5</v>
      </c>
    </row>
    <row r="149" spans="8:52" ht="19.95" customHeight="1">
      <c r="H149" s="82" t="s">
        <v>3767</v>
      </c>
      <c r="I149" s="563" t="s">
        <v>4255</v>
      </c>
      <c r="J149" s="563" t="s">
        <v>4256</v>
      </c>
      <c r="N149" s="436">
        <v>15525732</v>
      </c>
      <c r="Q149" s="567" t="s">
        <v>3938</v>
      </c>
      <c r="R149" s="563" t="s">
        <v>3898</v>
      </c>
      <c r="W149" t="s">
        <v>29</v>
      </c>
      <c r="AC149" s="76" t="s">
        <v>141</v>
      </c>
      <c r="AE149" s="411" t="s">
        <v>208</v>
      </c>
      <c r="AF149" s="411">
        <v>43970</v>
      </c>
      <c r="AM149" s="82" t="s">
        <v>209</v>
      </c>
      <c r="AN149" s="411">
        <v>43972</v>
      </c>
      <c r="AO149" s="74" t="s">
        <v>56</v>
      </c>
      <c r="AP149" s="82"/>
      <c r="AQ149" s="74"/>
      <c r="AR149" s="82" t="s">
        <v>195</v>
      </c>
      <c r="AS149" s="411">
        <v>43973</v>
      </c>
      <c r="AT149" s="74" t="s">
        <v>56</v>
      </c>
      <c r="AU149" s="82"/>
      <c r="AV149" s="82"/>
      <c r="AZ149" s="32">
        <f t="shared" si="7"/>
        <v>5</v>
      </c>
    </row>
    <row r="150" spans="8:52" ht="19.95" customHeight="1">
      <c r="H150" s="82" t="s">
        <v>3768</v>
      </c>
      <c r="I150" s="563" t="s">
        <v>4257</v>
      </c>
      <c r="J150" s="563" t="s">
        <v>4256</v>
      </c>
      <c r="N150" s="436">
        <v>15525732</v>
      </c>
      <c r="Q150" s="567" t="s">
        <v>3938</v>
      </c>
      <c r="R150" s="563" t="s">
        <v>3898</v>
      </c>
      <c r="W150" t="s">
        <v>29</v>
      </c>
      <c r="AC150" s="76" t="s">
        <v>141</v>
      </c>
      <c r="AE150" s="411" t="s">
        <v>208</v>
      </c>
      <c r="AF150" s="411">
        <v>43970</v>
      </c>
      <c r="AM150" s="82" t="s">
        <v>209</v>
      </c>
      <c r="AN150" s="411">
        <v>43972</v>
      </c>
      <c r="AO150" s="74" t="s">
        <v>56</v>
      </c>
      <c r="AP150" s="82"/>
      <c r="AQ150" s="74"/>
      <c r="AR150" s="82" t="s">
        <v>195</v>
      </c>
      <c r="AS150" s="411">
        <v>43973</v>
      </c>
      <c r="AT150" s="74" t="s">
        <v>56</v>
      </c>
      <c r="AU150" s="82"/>
      <c r="AV150" s="82"/>
      <c r="AZ150" s="32">
        <f t="shared" si="7"/>
        <v>5</v>
      </c>
    </row>
    <row r="151" spans="8:52" ht="19.95" customHeight="1">
      <c r="H151" s="82" t="s">
        <v>3769</v>
      </c>
      <c r="I151" s="563" t="s">
        <v>4123</v>
      </c>
      <c r="J151" s="563" t="s">
        <v>4258</v>
      </c>
      <c r="N151" s="436">
        <v>15525794</v>
      </c>
      <c r="Q151" s="567" t="s">
        <v>3939</v>
      </c>
      <c r="R151" s="563" t="s">
        <v>3910</v>
      </c>
      <c r="W151" t="s">
        <v>29</v>
      </c>
      <c r="AC151" s="76" t="s">
        <v>141</v>
      </c>
      <c r="AE151" s="411" t="s">
        <v>208</v>
      </c>
      <c r="AF151" s="411">
        <v>43970</v>
      </c>
      <c r="AM151" s="82" t="s">
        <v>209</v>
      </c>
      <c r="AN151" s="411">
        <v>43972</v>
      </c>
      <c r="AO151" s="74" t="s">
        <v>56</v>
      </c>
      <c r="AP151" s="82"/>
      <c r="AQ151" s="74"/>
      <c r="AR151" s="82" t="s">
        <v>195</v>
      </c>
      <c r="AS151" s="411">
        <v>43973</v>
      </c>
      <c r="AT151" s="74" t="s">
        <v>56</v>
      </c>
      <c r="AU151" s="82"/>
      <c r="AV151" s="82"/>
      <c r="AZ151" s="32">
        <f t="shared" si="7"/>
        <v>5</v>
      </c>
    </row>
    <row r="152" spans="8:52" ht="19.95" customHeight="1">
      <c r="H152" s="82" t="s">
        <v>3770</v>
      </c>
      <c r="I152" s="563" t="s">
        <v>4125</v>
      </c>
      <c r="J152" s="563" t="s">
        <v>4258</v>
      </c>
      <c r="N152" s="436">
        <v>15525794</v>
      </c>
      <c r="Q152" s="567" t="s">
        <v>3939</v>
      </c>
      <c r="R152" s="563" t="s">
        <v>3910</v>
      </c>
      <c r="W152" t="s">
        <v>29</v>
      </c>
      <c r="AC152" s="76" t="s">
        <v>141</v>
      </c>
      <c r="AE152" s="411" t="s">
        <v>208</v>
      </c>
      <c r="AF152" s="411">
        <v>43970</v>
      </c>
      <c r="AM152" s="82" t="s">
        <v>209</v>
      </c>
      <c r="AN152" s="411">
        <v>43972</v>
      </c>
      <c r="AO152" s="74" t="s">
        <v>59</v>
      </c>
      <c r="AP152" s="82"/>
      <c r="AQ152" s="74" t="s">
        <v>330</v>
      </c>
      <c r="AR152" s="82"/>
      <c r="AS152" s="82"/>
      <c r="AT152" s="82"/>
      <c r="AU152" s="82"/>
      <c r="AV152" s="82"/>
      <c r="AZ152" s="32">
        <f t="shared" si="7"/>
        <v>5</v>
      </c>
    </row>
    <row r="153" spans="8:52" ht="19.95" customHeight="1">
      <c r="H153" s="82" t="s">
        <v>3771</v>
      </c>
      <c r="I153" s="563" t="s">
        <v>4126</v>
      </c>
      <c r="J153" s="563" t="s">
        <v>4258</v>
      </c>
      <c r="N153" s="436">
        <v>15525794</v>
      </c>
      <c r="Q153" s="567" t="s">
        <v>3939</v>
      </c>
      <c r="R153" s="563" t="s">
        <v>3910</v>
      </c>
      <c r="W153" t="s">
        <v>29</v>
      </c>
      <c r="AC153" s="76" t="s">
        <v>141</v>
      </c>
      <c r="AE153" s="411" t="s">
        <v>208</v>
      </c>
      <c r="AF153" s="411">
        <v>43970</v>
      </c>
      <c r="AM153" s="82" t="s">
        <v>209</v>
      </c>
      <c r="AN153" s="411">
        <v>43972</v>
      </c>
      <c r="AO153" s="74" t="s">
        <v>56</v>
      </c>
      <c r="AP153" s="82"/>
      <c r="AQ153" s="74"/>
      <c r="AR153" s="82"/>
      <c r="AS153" s="82"/>
      <c r="AT153" s="82"/>
      <c r="AU153" s="82"/>
      <c r="AV153" s="82"/>
      <c r="AZ153" s="32">
        <f t="shared" si="7"/>
        <v>5</v>
      </c>
    </row>
    <row r="154" spans="8:52" ht="19.95" customHeight="1">
      <c r="H154" s="82" t="s">
        <v>3772</v>
      </c>
      <c r="I154" s="563" t="s">
        <v>4259</v>
      </c>
      <c r="J154" s="563" t="s">
        <v>4258</v>
      </c>
      <c r="N154" s="436">
        <v>15525794</v>
      </c>
      <c r="Q154" s="567" t="s">
        <v>3939</v>
      </c>
      <c r="R154" s="563" t="s">
        <v>3910</v>
      </c>
      <c r="W154" t="s">
        <v>29</v>
      </c>
      <c r="AC154" s="76" t="s">
        <v>141</v>
      </c>
      <c r="AE154" s="411" t="s">
        <v>208</v>
      </c>
      <c r="AF154" s="411">
        <v>43970</v>
      </c>
      <c r="AM154" s="82" t="s">
        <v>209</v>
      </c>
      <c r="AN154" s="411">
        <v>43972</v>
      </c>
      <c r="AO154" s="74" t="s">
        <v>335</v>
      </c>
      <c r="AP154" s="82"/>
      <c r="AQ154" s="74"/>
      <c r="AR154" s="82"/>
      <c r="AS154" s="82"/>
      <c r="AT154" s="82"/>
      <c r="AU154" s="82"/>
      <c r="AV154" s="82"/>
      <c r="AZ154" s="32">
        <f t="shared" si="7"/>
        <v>5</v>
      </c>
    </row>
    <row r="155" spans="8:52" ht="19.95" customHeight="1">
      <c r="H155" s="82" t="s">
        <v>3773</v>
      </c>
      <c r="I155" s="563" t="s">
        <v>4260</v>
      </c>
      <c r="J155" s="563" t="s">
        <v>4258</v>
      </c>
      <c r="N155" s="436">
        <v>15525794</v>
      </c>
      <c r="Q155" s="567" t="s">
        <v>3939</v>
      </c>
      <c r="R155" s="563" t="s">
        <v>3910</v>
      </c>
      <c r="W155" t="s">
        <v>29</v>
      </c>
      <c r="AC155" s="76" t="s">
        <v>141</v>
      </c>
      <c r="AE155" s="411" t="s">
        <v>208</v>
      </c>
      <c r="AF155" s="411">
        <v>43970</v>
      </c>
      <c r="AM155" s="82" t="s">
        <v>209</v>
      </c>
      <c r="AN155" s="411">
        <v>43972</v>
      </c>
      <c r="AO155" s="74" t="s">
        <v>335</v>
      </c>
      <c r="AP155" s="82"/>
      <c r="AQ155" s="74"/>
      <c r="AR155" s="82"/>
      <c r="AS155" s="82"/>
      <c r="AT155" s="82"/>
      <c r="AU155" s="82"/>
      <c r="AV155" s="82"/>
      <c r="AZ155" s="32">
        <f t="shared" si="7"/>
        <v>5</v>
      </c>
    </row>
    <row r="156" spans="8:52" ht="19.95" customHeight="1">
      <c r="H156" s="82" t="s">
        <v>3774</v>
      </c>
      <c r="I156" s="341" t="s">
        <v>4123</v>
      </c>
      <c r="J156" s="341" t="s">
        <v>4261</v>
      </c>
      <c r="N156" s="100">
        <v>15525794</v>
      </c>
      <c r="Q156" s="341" t="s">
        <v>3939</v>
      </c>
      <c r="R156" s="341" t="s">
        <v>3911</v>
      </c>
      <c r="W156" t="s">
        <v>29</v>
      </c>
      <c r="AC156" s="76" t="s">
        <v>141</v>
      </c>
      <c r="AE156" s="411" t="s">
        <v>208</v>
      </c>
      <c r="AF156" s="411">
        <v>43970</v>
      </c>
      <c r="AM156" s="82" t="s">
        <v>209</v>
      </c>
      <c r="AN156" s="88">
        <v>43972</v>
      </c>
      <c r="AO156" s="75" t="s">
        <v>59</v>
      </c>
      <c r="AP156" s="70"/>
      <c r="AQ156" s="75" t="s">
        <v>337</v>
      </c>
      <c r="AR156" s="70"/>
      <c r="AS156" s="70"/>
      <c r="AT156" s="70"/>
      <c r="AU156" s="70"/>
      <c r="AV156" s="70"/>
      <c r="AZ156" s="32">
        <f t="shared" si="7"/>
        <v>5</v>
      </c>
    </row>
    <row r="157" spans="8:52" ht="19.95" customHeight="1">
      <c r="H157" s="82" t="s">
        <v>3775</v>
      </c>
      <c r="I157" s="341" t="s">
        <v>4125</v>
      </c>
      <c r="J157" s="341" t="s">
        <v>4261</v>
      </c>
      <c r="N157" s="100">
        <v>15525794</v>
      </c>
      <c r="Q157" s="341" t="s">
        <v>3939</v>
      </c>
      <c r="R157" s="341" t="s">
        <v>3911</v>
      </c>
      <c r="W157" t="s">
        <v>29</v>
      </c>
      <c r="AC157" s="76" t="s">
        <v>141</v>
      </c>
      <c r="AE157" s="411" t="s">
        <v>208</v>
      </c>
      <c r="AF157" s="411">
        <v>43970</v>
      </c>
      <c r="AM157" s="82" t="s">
        <v>209</v>
      </c>
      <c r="AN157" s="411">
        <v>43972</v>
      </c>
      <c r="AO157" s="74" t="s">
        <v>59</v>
      </c>
      <c r="AP157" s="82"/>
      <c r="AQ157" s="74" t="s">
        <v>330</v>
      </c>
      <c r="AR157" s="70"/>
      <c r="AS157" s="70"/>
      <c r="AT157" s="70"/>
      <c r="AU157" s="70"/>
      <c r="AV157" s="70"/>
      <c r="AZ157" s="32">
        <f t="shared" si="7"/>
        <v>5</v>
      </c>
    </row>
    <row r="158" spans="8:52" ht="19.95" customHeight="1">
      <c r="H158" s="82" t="s">
        <v>3776</v>
      </c>
      <c r="I158" s="341" t="s">
        <v>4126</v>
      </c>
      <c r="J158" s="341" t="s">
        <v>4261</v>
      </c>
      <c r="N158" s="100">
        <v>15525794</v>
      </c>
      <c r="Q158" s="341" t="s">
        <v>3939</v>
      </c>
      <c r="R158" s="341" t="s">
        <v>3911</v>
      </c>
      <c r="W158" t="s">
        <v>29</v>
      </c>
      <c r="AC158" s="76" t="s">
        <v>141</v>
      </c>
      <c r="AE158" s="411" t="s">
        <v>208</v>
      </c>
      <c r="AF158" s="411">
        <v>43970</v>
      </c>
      <c r="AM158" s="82" t="s">
        <v>209</v>
      </c>
      <c r="AN158" s="88">
        <v>43972</v>
      </c>
      <c r="AO158" s="75" t="s">
        <v>59</v>
      </c>
      <c r="AP158" s="70"/>
      <c r="AQ158" s="75" t="s">
        <v>337</v>
      </c>
      <c r="AR158" s="70"/>
      <c r="AS158" s="70"/>
      <c r="AT158" s="70"/>
      <c r="AU158" s="70"/>
      <c r="AV158" s="70"/>
      <c r="AZ158" s="32">
        <f t="shared" si="7"/>
        <v>5</v>
      </c>
    </row>
    <row r="159" spans="8:52" ht="19.95" customHeight="1">
      <c r="H159" s="82" t="s">
        <v>3777</v>
      </c>
      <c r="I159" s="341" t="s">
        <v>4262</v>
      </c>
      <c r="J159" s="341" t="s">
        <v>4261</v>
      </c>
      <c r="N159" s="100">
        <v>15525794</v>
      </c>
      <c r="Q159" s="341" t="s">
        <v>3939</v>
      </c>
      <c r="R159" s="341" t="s">
        <v>3911</v>
      </c>
      <c r="W159" t="s">
        <v>29</v>
      </c>
      <c r="AC159" s="76" t="s">
        <v>141</v>
      </c>
      <c r="AE159" s="411" t="s">
        <v>208</v>
      </c>
      <c r="AF159" s="411">
        <v>43970</v>
      </c>
      <c r="AM159" s="82" t="s">
        <v>209</v>
      </c>
      <c r="AN159" s="88">
        <v>43972</v>
      </c>
      <c r="AO159" s="75" t="s">
        <v>59</v>
      </c>
      <c r="AP159" s="70"/>
      <c r="AQ159" s="75" t="s">
        <v>337</v>
      </c>
      <c r="AR159" s="70"/>
      <c r="AS159" s="70"/>
      <c r="AT159" s="70"/>
      <c r="AU159" s="70"/>
      <c r="AV159" s="70"/>
      <c r="AZ159" s="32">
        <f t="shared" si="7"/>
        <v>5</v>
      </c>
    </row>
    <row r="160" spans="8:52" ht="19.95" customHeight="1">
      <c r="H160" s="82" t="s">
        <v>3778</v>
      </c>
      <c r="I160" s="341" t="s">
        <v>4263</v>
      </c>
      <c r="J160" s="341" t="s">
        <v>4261</v>
      </c>
      <c r="N160" s="100">
        <v>15525794</v>
      </c>
      <c r="Q160" s="341" t="s">
        <v>3939</v>
      </c>
      <c r="R160" s="341" t="s">
        <v>3911</v>
      </c>
      <c r="W160" t="s">
        <v>29</v>
      </c>
      <c r="AC160" s="76" t="s">
        <v>141</v>
      </c>
      <c r="AE160" s="411" t="s">
        <v>208</v>
      </c>
      <c r="AF160" s="411">
        <v>43970</v>
      </c>
      <c r="AM160" s="82" t="s">
        <v>209</v>
      </c>
      <c r="AN160" s="88">
        <v>43972</v>
      </c>
      <c r="AO160" s="75" t="s">
        <v>59</v>
      </c>
      <c r="AP160" s="70"/>
      <c r="AQ160" s="75" t="s">
        <v>337</v>
      </c>
      <c r="AR160" s="70"/>
      <c r="AS160" s="70"/>
      <c r="AT160" s="70"/>
      <c r="AU160" s="70"/>
      <c r="AV160" s="70"/>
      <c r="AZ160" s="32">
        <f t="shared" si="7"/>
        <v>5</v>
      </c>
    </row>
    <row r="161" spans="8:52" ht="19.95" customHeight="1">
      <c r="H161" s="82" t="s">
        <v>3779</v>
      </c>
      <c r="I161" s="564" t="s">
        <v>4264</v>
      </c>
      <c r="J161" s="564" t="s">
        <v>4261</v>
      </c>
      <c r="N161" s="436">
        <v>15525794</v>
      </c>
      <c r="Q161" s="564" t="s">
        <v>3939</v>
      </c>
      <c r="R161" s="564" t="s">
        <v>3912</v>
      </c>
      <c r="W161" t="s">
        <v>29</v>
      </c>
      <c r="AC161" s="76" t="s">
        <v>141</v>
      </c>
      <c r="AE161" s="412" t="s">
        <v>208</v>
      </c>
      <c r="AF161" s="412">
        <v>43970</v>
      </c>
      <c r="AM161" s="82" t="s">
        <v>209</v>
      </c>
      <c r="AN161" s="412">
        <v>43972</v>
      </c>
      <c r="AO161" s="420" t="s">
        <v>59</v>
      </c>
      <c r="AP161" s="415"/>
      <c r="AQ161" s="420" t="s">
        <v>338</v>
      </c>
      <c r="AR161" s="415"/>
      <c r="AS161" s="415"/>
      <c r="AT161" s="415"/>
      <c r="AU161" s="415"/>
      <c r="AV161" s="415"/>
      <c r="AZ161" s="32">
        <f t="shared" si="7"/>
        <v>5</v>
      </c>
    </row>
    <row r="162" spans="8:52" ht="19.95" customHeight="1">
      <c r="H162" s="82" t="s">
        <v>3780</v>
      </c>
      <c r="I162" s="564" t="s">
        <v>4264</v>
      </c>
      <c r="J162" s="564" t="s">
        <v>4265</v>
      </c>
      <c r="N162" s="436">
        <v>15525794</v>
      </c>
      <c r="Q162" s="564" t="s">
        <v>3939</v>
      </c>
      <c r="R162" s="564" t="s">
        <v>3913</v>
      </c>
      <c r="W162" t="s">
        <v>81</v>
      </c>
      <c r="AC162" s="76" t="s">
        <v>141</v>
      </c>
      <c r="AE162" s="412" t="s">
        <v>208</v>
      </c>
      <c r="AF162" s="412">
        <v>43970</v>
      </c>
      <c r="AM162" s="82" t="s">
        <v>209</v>
      </c>
      <c r="AN162" s="412">
        <v>43972</v>
      </c>
      <c r="AO162" s="420" t="s">
        <v>66</v>
      </c>
      <c r="AP162" s="415"/>
      <c r="AQ162" s="420" t="s">
        <v>331</v>
      </c>
      <c r="AR162" s="415"/>
      <c r="AS162" s="415"/>
      <c r="AT162" s="415"/>
      <c r="AU162" s="415"/>
      <c r="AV162" s="415"/>
      <c r="AZ162" s="32">
        <f t="shared" si="7"/>
        <v>5</v>
      </c>
    </row>
    <row r="163" spans="8:52" ht="19.95" customHeight="1">
      <c r="H163" s="82" t="s">
        <v>3781</v>
      </c>
      <c r="I163" s="563" t="s">
        <v>4266</v>
      </c>
      <c r="J163" s="563" t="s">
        <v>4265</v>
      </c>
      <c r="N163" s="436">
        <v>15525795</v>
      </c>
      <c r="Q163" s="567" t="s">
        <v>3939</v>
      </c>
      <c r="R163" s="563" t="s">
        <v>3914</v>
      </c>
      <c r="W163" t="s">
        <v>29</v>
      </c>
      <c r="AC163" s="76" t="s">
        <v>141</v>
      </c>
      <c r="AE163" s="411" t="s">
        <v>208</v>
      </c>
      <c r="AF163" s="411">
        <v>43970</v>
      </c>
      <c r="AM163" s="82" t="s">
        <v>209</v>
      </c>
      <c r="AN163" s="411">
        <v>43972</v>
      </c>
      <c r="AO163" s="74" t="s">
        <v>56</v>
      </c>
      <c r="AP163" s="82"/>
      <c r="AQ163" s="74"/>
      <c r="AR163" s="82"/>
      <c r="AS163" s="82"/>
      <c r="AT163" s="82"/>
      <c r="AU163" s="82"/>
      <c r="AV163" s="82"/>
      <c r="AZ163" s="32">
        <f t="shared" si="7"/>
        <v>5</v>
      </c>
    </row>
    <row r="164" spans="8:52" ht="19.95" customHeight="1">
      <c r="H164" s="82" t="s">
        <v>3782</v>
      </c>
      <c r="I164" s="563" t="s">
        <v>4266</v>
      </c>
      <c r="J164" s="563" t="s">
        <v>4267</v>
      </c>
      <c r="N164" s="436">
        <v>15525795</v>
      </c>
      <c r="Q164" s="567" t="s">
        <v>3939</v>
      </c>
      <c r="R164" s="563" t="s">
        <v>3911</v>
      </c>
      <c r="W164" t="s">
        <v>29</v>
      </c>
      <c r="AC164" s="76" t="s">
        <v>141</v>
      </c>
      <c r="AE164" s="411" t="s">
        <v>208</v>
      </c>
      <c r="AF164" s="411">
        <v>43970</v>
      </c>
      <c r="AM164" s="82" t="s">
        <v>209</v>
      </c>
      <c r="AN164" s="411">
        <v>43972</v>
      </c>
      <c r="AO164" s="74" t="s">
        <v>59</v>
      </c>
      <c r="AP164" s="82"/>
      <c r="AQ164" s="74" t="s">
        <v>339</v>
      </c>
      <c r="AR164" s="82"/>
      <c r="AS164" s="82"/>
      <c r="AT164" s="82"/>
      <c r="AU164" s="82"/>
      <c r="AV164" s="82"/>
      <c r="AZ164" s="32">
        <f t="shared" si="7"/>
        <v>5</v>
      </c>
    </row>
    <row r="165" spans="8:52" ht="19.95" customHeight="1">
      <c r="H165" s="82" t="s">
        <v>3783</v>
      </c>
      <c r="I165" s="341" t="s">
        <v>4123</v>
      </c>
      <c r="J165" s="341" t="s">
        <v>4268</v>
      </c>
      <c r="N165" s="436">
        <v>15525860</v>
      </c>
      <c r="Q165" s="567" t="s">
        <v>3940</v>
      </c>
      <c r="R165" s="341" t="s">
        <v>3915</v>
      </c>
      <c r="W165" t="s">
        <v>29</v>
      </c>
      <c r="AC165" s="76" t="s">
        <v>141</v>
      </c>
      <c r="AE165" s="411" t="s">
        <v>208</v>
      </c>
      <c r="AF165" s="411">
        <v>43970</v>
      </c>
      <c r="AM165" s="82" t="s">
        <v>209</v>
      </c>
      <c r="AN165" s="411">
        <v>43972</v>
      </c>
      <c r="AO165" s="74" t="s">
        <v>56</v>
      </c>
      <c r="AP165" s="82"/>
      <c r="AQ165" s="74"/>
      <c r="AR165" s="82"/>
      <c r="AS165" s="82"/>
      <c r="AT165" s="82"/>
      <c r="AU165" s="82"/>
      <c r="AV165" s="82"/>
      <c r="AZ165" s="32">
        <f t="shared" si="7"/>
        <v>5</v>
      </c>
    </row>
    <row r="166" spans="8:52" ht="19.95" customHeight="1">
      <c r="H166" s="82" t="s">
        <v>3784</v>
      </c>
      <c r="I166" s="341" t="s">
        <v>4125</v>
      </c>
      <c r="J166" s="341" t="s">
        <v>4269</v>
      </c>
      <c r="N166" s="436">
        <v>15525860</v>
      </c>
      <c r="Q166" s="567" t="s">
        <v>3940</v>
      </c>
      <c r="R166" s="341" t="s">
        <v>3916</v>
      </c>
      <c r="W166" t="s">
        <v>29</v>
      </c>
      <c r="AC166" s="76" t="s">
        <v>141</v>
      </c>
      <c r="AE166" s="411" t="s">
        <v>208</v>
      </c>
      <c r="AF166" s="411">
        <v>43970</v>
      </c>
      <c r="AM166" s="82" t="s">
        <v>209</v>
      </c>
      <c r="AN166" s="411">
        <v>43972</v>
      </c>
      <c r="AO166" s="74" t="s">
        <v>59</v>
      </c>
      <c r="AP166" s="82"/>
      <c r="AQ166" s="74" t="s">
        <v>330</v>
      </c>
      <c r="AR166" s="82"/>
      <c r="AS166" s="82"/>
      <c r="AT166" s="82"/>
      <c r="AU166" s="82"/>
      <c r="AV166" s="82"/>
      <c r="AZ166" s="32">
        <f t="shared" si="7"/>
        <v>5</v>
      </c>
    </row>
    <row r="167" spans="8:52" ht="19.95" customHeight="1">
      <c r="H167" s="82" t="s">
        <v>3785</v>
      </c>
      <c r="I167" s="341" t="s">
        <v>4126</v>
      </c>
      <c r="J167" s="341" t="s">
        <v>4270</v>
      </c>
      <c r="N167" s="436">
        <v>15525860</v>
      </c>
      <c r="Q167" s="567" t="s">
        <v>3940</v>
      </c>
      <c r="R167" s="341" t="s">
        <v>3916</v>
      </c>
      <c r="W167" t="s">
        <v>29</v>
      </c>
      <c r="AC167" s="76" t="s">
        <v>141</v>
      </c>
      <c r="AE167" s="411" t="s">
        <v>208</v>
      </c>
      <c r="AF167" s="411">
        <v>43970</v>
      </c>
      <c r="AM167" s="82" t="s">
        <v>209</v>
      </c>
      <c r="AN167" s="411">
        <v>43972</v>
      </c>
      <c r="AO167" s="74" t="s">
        <v>56</v>
      </c>
      <c r="AP167" s="82"/>
      <c r="AQ167" s="74"/>
      <c r="AR167" s="82"/>
      <c r="AS167" s="82"/>
      <c r="AT167" s="82"/>
      <c r="AU167" s="82"/>
      <c r="AV167" s="82"/>
      <c r="AZ167" s="32">
        <f t="shared" si="7"/>
        <v>5</v>
      </c>
    </row>
    <row r="168" spans="8:52" ht="19.95" customHeight="1">
      <c r="H168" s="82" t="s">
        <v>3786</v>
      </c>
      <c r="I168" s="341" t="s">
        <v>4271</v>
      </c>
      <c r="J168" s="341" t="s">
        <v>4270</v>
      </c>
      <c r="N168" s="436">
        <v>15525860</v>
      </c>
      <c r="Q168" s="567" t="s">
        <v>3940</v>
      </c>
      <c r="R168" s="341" t="s">
        <v>3916</v>
      </c>
      <c r="W168" t="s">
        <v>29</v>
      </c>
      <c r="AC168" s="76" t="s">
        <v>141</v>
      </c>
      <c r="AE168" s="411" t="s">
        <v>208</v>
      </c>
      <c r="AF168" s="411">
        <v>43970</v>
      </c>
      <c r="AM168" s="82" t="s">
        <v>209</v>
      </c>
      <c r="AN168" s="411">
        <v>43972</v>
      </c>
      <c r="AO168" s="74" t="s">
        <v>56</v>
      </c>
      <c r="AP168" s="82"/>
      <c r="AQ168" s="74"/>
      <c r="AR168" s="82"/>
      <c r="AS168" s="82"/>
      <c r="AT168" s="82"/>
      <c r="AU168" s="82"/>
      <c r="AV168" s="82"/>
      <c r="AZ168" s="32">
        <f t="shared" si="7"/>
        <v>5</v>
      </c>
    </row>
    <row r="169" spans="8:52" ht="19.95" customHeight="1">
      <c r="H169" s="82" t="s">
        <v>3787</v>
      </c>
      <c r="I169" s="341" t="s">
        <v>4272</v>
      </c>
      <c r="J169" s="341" t="s">
        <v>4270</v>
      </c>
      <c r="N169" s="436">
        <v>15525860</v>
      </c>
      <c r="Q169" s="567" t="s">
        <v>3940</v>
      </c>
      <c r="R169" s="341" t="s">
        <v>3916</v>
      </c>
      <c r="W169" t="s">
        <v>29</v>
      </c>
      <c r="AC169" s="76" t="s">
        <v>141</v>
      </c>
      <c r="AE169" s="411" t="s">
        <v>208</v>
      </c>
      <c r="AF169" s="411">
        <v>43970</v>
      </c>
      <c r="AM169" s="82" t="s">
        <v>209</v>
      </c>
      <c r="AN169" s="411">
        <v>43972</v>
      </c>
      <c r="AO169" s="74" t="s">
        <v>56</v>
      </c>
      <c r="AP169" s="82"/>
      <c r="AQ169" s="74"/>
      <c r="AR169" s="82"/>
      <c r="AS169" s="82"/>
      <c r="AT169" s="82"/>
      <c r="AU169" s="82"/>
      <c r="AV169" s="82"/>
      <c r="AZ169" s="32">
        <f t="shared" ref="AZ169:AZ232" si="8">MONTH(AF169)</f>
        <v>5</v>
      </c>
    </row>
    <row r="170" spans="8:52" ht="19.95" customHeight="1">
      <c r="H170" s="82" t="s">
        <v>3788</v>
      </c>
      <c r="I170" s="564" t="s">
        <v>4273</v>
      </c>
      <c r="J170" s="564" t="s">
        <v>4270</v>
      </c>
      <c r="N170" s="436">
        <v>15525860</v>
      </c>
      <c r="Q170" s="564" t="s">
        <v>3940</v>
      </c>
      <c r="R170" s="564" t="s">
        <v>3916</v>
      </c>
      <c r="W170" t="s">
        <v>29</v>
      </c>
      <c r="AC170" s="76" t="s">
        <v>141</v>
      </c>
      <c r="AE170" s="412" t="s">
        <v>208</v>
      </c>
      <c r="AF170" s="412">
        <v>43970</v>
      </c>
      <c r="AM170" s="82" t="s">
        <v>209</v>
      </c>
      <c r="AN170" s="412">
        <v>43972</v>
      </c>
      <c r="AO170" s="420" t="s">
        <v>59</v>
      </c>
      <c r="AP170" s="415"/>
      <c r="AQ170" s="420" t="s">
        <v>338</v>
      </c>
      <c r="AR170" s="415"/>
      <c r="AS170" s="415"/>
      <c r="AT170" s="415"/>
      <c r="AU170" s="415"/>
      <c r="AV170" s="415"/>
      <c r="AZ170" s="32">
        <f t="shared" si="8"/>
        <v>5</v>
      </c>
    </row>
    <row r="171" spans="8:52" ht="19.95" customHeight="1">
      <c r="H171" s="82" t="s">
        <v>3789</v>
      </c>
      <c r="I171" s="563" t="s">
        <v>4274</v>
      </c>
      <c r="J171" s="563" t="s">
        <v>4275</v>
      </c>
      <c r="N171" s="436">
        <v>15525861</v>
      </c>
      <c r="Q171" s="567" t="s">
        <v>3940</v>
      </c>
      <c r="R171" s="341" t="s">
        <v>3915</v>
      </c>
      <c r="W171" t="s">
        <v>29</v>
      </c>
      <c r="AC171" s="76" t="s">
        <v>141</v>
      </c>
      <c r="AE171" s="411" t="s">
        <v>208</v>
      </c>
      <c r="AF171" s="411">
        <v>43970</v>
      </c>
      <c r="AM171" s="82" t="s">
        <v>209</v>
      </c>
      <c r="AN171" s="411">
        <v>43972</v>
      </c>
      <c r="AO171" s="74" t="s">
        <v>56</v>
      </c>
      <c r="AP171" s="82"/>
      <c r="AQ171" s="74"/>
      <c r="AR171" s="82"/>
      <c r="AS171" s="82"/>
      <c r="AT171" s="82"/>
      <c r="AU171" s="82"/>
      <c r="AV171" s="82"/>
      <c r="AZ171" s="32">
        <f t="shared" si="8"/>
        <v>5</v>
      </c>
    </row>
    <row r="172" spans="8:52" ht="19.95" customHeight="1">
      <c r="H172" s="82" t="s">
        <v>3790</v>
      </c>
      <c r="I172" s="563" t="s">
        <v>4276</v>
      </c>
      <c r="J172" s="563" t="s">
        <v>4277</v>
      </c>
      <c r="N172" s="436">
        <v>15525862</v>
      </c>
      <c r="Q172" s="567" t="s">
        <v>3940</v>
      </c>
      <c r="R172" s="341" t="s">
        <v>3917</v>
      </c>
      <c r="W172" t="s">
        <v>29</v>
      </c>
      <c r="AC172" s="76" t="s">
        <v>141</v>
      </c>
      <c r="AE172" s="411" t="s">
        <v>208</v>
      </c>
      <c r="AF172" s="411">
        <v>43970</v>
      </c>
      <c r="AM172" s="82" t="s">
        <v>209</v>
      </c>
      <c r="AN172" s="411">
        <v>43972</v>
      </c>
      <c r="AO172" s="74" t="s">
        <v>56</v>
      </c>
      <c r="AP172" s="82"/>
      <c r="AQ172" s="74"/>
      <c r="AR172" s="82"/>
      <c r="AS172" s="82"/>
      <c r="AT172" s="82"/>
      <c r="AU172" s="82"/>
      <c r="AV172" s="82"/>
      <c r="AZ172" s="32">
        <f t="shared" si="8"/>
        <v>5</v>
      </c>
    </row>
    <row r="173" spans="8:52" ht="19.95" customHeight="1">
      <c r="H173" s="82" t="s">
        <v>3791</v>
      </c>
      <c r="I173" s="563" t="s">
        <v>4123</v>
      </c>
      <c r="J173" s="563" t="s">
        <v>4278</v>
      </c>
      <c r="N173" s="436">
        <v>15525857</v>
      </c>
      <c r="Q173" s="567" t="s">
        <v>3941</v>
      </c>
      <c r="R173" s="563" t="s">
        <v>3898</v>
      </c>
      <c r="W173" t="s">
        <v>29</v>
      </c>
      <c r="AC173" s="76" t="s">
        <v>141</v>
      </c>
      <c r="AE173" s="411" t="s">
        <v>208</v>
      </c>
      <c r="AF173" s="411">
        <v>43970</v>
      </c>
      <c r="AM173" s="82" t="s">
        <v>209</v>
      </c>
      <c r="AN173" s="411">
        <v>43972</v>
      </c>
      <c r="AO173" s="74" t="s">
        <v>56</v>
      </c>
      <c r="AP173" s="82"/>
      <c r="AQ173" s="74"/>
      <c r="AR173" s="82"/>
      <c r="AS173" s="82"/>
      <c r="AT173" s="82"/>
      <c r="AU173" s="82"/>
      <c r="AV173" s="82"/>
      <c r="AZ173" s="32">
        <f t="shared" si="8"/>
        <v>5</v>
      </c>
    </row>
    <row r="174" spans="8:52" ht="19.95" customHeight="1">
      <c r="H174" s="82" t="s">
        <v>3792</v>
      </c>
      <c r="I174" s="563" t="s">
        <v>4125</v>
      </c>
      <c r="J174" s="563" t="s">
        <v>4278</v>
      </c>
      <c r="N174" s="436">
        <v>15525857</v>
      </c>
      <c r="Q174" s="567" t="s">
        <v>3941</v>
      </c>
      <c r="R174" s="563" t="s">
        <v>3898</v>
      </c>
      <c r="W174" t="s">
        <v>29</v>
      </c>
      <c r="AC174" s="76" t="s">
        <v>141</v>
      </c>
      <c r="AE174" s="411" t="s">
        <v>208</v>
      </c>
      <c r="AF174" s="411">
        <v>43970</v>
      </c>
      <c r="AM174" s="82" t="s">
        <v>209</v>
      </c>
      <c r="AN174" s="411">
        <v>43972</v>
      </c>
      <c r="AO174" s="74" t="s">
        <v>59</v>
      </c>
      <c r="AP174" s="82"/>
      <c r="AQ174" s="74" t="s">
        <v>330</v>
      </c>
      <c r="AR174" s="82"/>
      <c r="AS174" s="82"/>
      <c r="AT174" s="82"/>
      <c r="AU174" s="82"/>
      <c r="AV174" s="82"/>
      <c r="AZ174" s="32">
        <f t="shared" si="8"/>
        <v>5</v>
      </c>
    </row>
    <row r="175" spans="8:52" ht="19.95" customHeight="1">
      <c r="H175" s="82" t="s">
        <v>3793</v>
      </c>
      <c r="I175" s="563" t="s">
        <v>4126</v>
      </c>
      <c r="J175" s="563" t="s">
        <v>4278</v>
      </c>
      <c r="N175" s="436">
        <v>15525857</v>
      </c>
      <c r="Q175" s="567" t="s">
        <v>3941</v>
      </c>
      <c r="R175" s="563" t="s">
        <v>3898</v>
      </c>
      <c r="W175" t="s">
        <v>29</v>
      </c>
      <c r="AC175" s="76" t="s">
        <v>141</v>
      </c>
      <c r="AE175" s="411" t="s">
        <v>208</v>
      </c>
      <c r="AF175" s="411">
        <v>43970</v>
      </c>
      <c r="AM175" s="82" t="s">
        <v>209</v>
      </c>
      <c r="AN175" s="411">
        <v>43972</v>
      </c>
      <c r="AO175" s="74" t="s">
        <v>56</v>
      </c>
      <c r="AP175" s="82"/>
      <c r="AQ175" s="74"/>
      <c r="AR175" s="82"/>
      <c r="AS175" s="82"/>
      <c r="AT175" s="82"/>
      <c r="AU175" s="82"/>
      <c r="AV175" s="82"/>
      <c r="AZ175" s="32">
        <f t="shared" si="8"/>
        <v>5</v>
      </c>
    </row>
    <row r="176" spans="8:52" ht="19.95" customHeight="1">
      <c r="H176" s="82" t="s">
        <v>3794</v>
      </c>
      <c r="I176" s="563" t="s">
        <v>4279</v>
      </c>
      <c r="J176" s="563" t="s">
        <v>4278</v>
      </c>
      <c r="N176" s="436">
        <v>15525857</v>
      </c>
      <c r="Q176" s="567" t="s">
        <v>3941</v>
      </c>
      <c r="R176" s="563" t="s">
        <v>3898</v>
      </c>
      <c r="W176" t="s">
        <v>29</v>
      </c>
      <c r="AC176" s="76" t="s">
        <v>141</v>
      </c>
      <c r="AE176" s="411" t="s">
        <v>208</v>
      </c>
      <c r="AF176" s="411">
        <v>43970</v>
      </c>
      <c r="AM176" s="82" t="s">
        <v>209</v>
      </c>
      <c r="AN176" s="411">
        <v>43972</v>
      </c>
      <c r="AO176" s="74" t="s">
        <v>56</v>
      </c>
      <c r="AP176" s="82"/>
      <c r="AQ176" s="74"/>
      <c r="AR176" s="82"/>
      <c r="AS176" s="82"/>
      <c r="AT176" s="82"/>
      <c r="AU176" s="82"/>
      <c r="AV176" s="82"/>
      <c r="AZ176" s="32">
        <f t="shared" si="8"/>
        <v>5</v>
      </c>
    </row>
    <row r="177" spans="8:52" ht="19.95" customHeight="1">
      <c r="H177" s="82" t="s">
        <v>3795</v>
      </c>
      <c r="I177" s="563" t="s">
        <v>4280</v>
      </c>
      <c r="J177" s="563" t="s">
        <v>4278</v>
      </c>
      <c r="N177" s="436">
        <v>15525857</v>
      </c>
      <c r="Q177" s="567" t="s">
        <v>3941</v>
      </c>
      <c r="R177" s="563" t="s">
        <v>3898</v>
      </c>
      <c r="W177" t="s">
        <v>29</v>
      </c>
      <c r="AC177" s="76" t="s">
        <v>141</v>
      </c>
      <c r="AE177" s="411" t="s">
        <v>208</v>
      </c>
      <c r="AF177" s="411">
        <v>43970</v>
      </c>
      <c r="AM177" s="82" t="s">
        <v>209</v>
      </c>
      <c r="AN177" s="411">
        <v>43972</v>
      </c>
      <c r="AO177" s="74" t="s">
        <v>56</v>
      </c>
      <c r="AP177" s="82"/>
      <c r="AQ177" s="74"/>
      <c r="AR177" s="82"/>
      <c r="AS177" s="82"/>
      <c r="AT177" s="82"/>
      <c r="AU177" s="82"/>
      <c r="AV177" s="82"/>
      <c r="AZ177" s="32">
        <f t="shared" si="8"/>
        <v>5</v>
      </c>
    </row>
    <row r="178" spans="8:52" ht="19.95" customHeight="1">
      <c r="H178" s="82" t="s">
        <v>3796</v>
      </c>
      <c r="I178" s="563" t="s">
        <v>4281</v>
      </c>
      <c r="J178" s="563" t="s">
        <v>4282</v>
      </c>
      <c r="N178" s="436">
        <v>15525858</v>
      </c>
      <c r="Q178" s="567" t="s">
        <v>3941</v>
      </c>
      <c r="R178" s="563" t="s">
        <v>3898</v>
      </c>
      <c r="W178" t="s">
        <v>29</v>
      </c>
      <c r="AC178" s="76" t="s">
        <v>141</v>
      </c>
      <c r="AE178" s="411" t="s">
        <v>208</v>
      </c>
      <c r="AF178" s="411">
        <v>43970</v>
      </c>
      <c r="AM178" s="82" t="s">
        <v>209</v>
      </c>
      <c r="AN178" s="411">
        <v>43972</v>
      </c>
      <c r="AO178" s="74" t="s">
        <v>56</v>
      </c>
      <c r="AP178" s="82"/>
      <c r="AQ178" s="74"/>
      <c r="AR178" s="82"/>
      <c r="AS178" s="82"/>
      <c r="AT178" s="82"/>
      <c r="AU178" s="82"/>
      <c r="AV178" s="82"/>
      <c r="AZ178" s="32">
        <f t="shared" si="8"/>
        <v>5</v>
      </c>
    </row>
    <row r="179" spans="8:52" ht="19.95" customHeight="1">
      <c r="H179" s="82" t="s">
        <v>3797</v>
      </c>
      <c r="I179" s="563" t="s">
        <v>4283</v>
      </c>
      <c r="J179" s="563" t="s">
        <v>4282</v>
      </c>
      <c r="N179" s="436">
        <v>15525858</v>
      </c>
      <c r="Q179" s="567" t="s">
        <v>3941</v>
      </c>
      <c r="R179" s="563" t="s">
        <v>3898</v>
      </c>
      <c r="W179" t="s">
        <v>29</v>
      </c>
      <c r="AC179" s="76" t="s">
        <v>141</v>
      </c>
      <c r="AE179" s="411" t="s">
        <v>208</v>
      </c>
      <c r="AF179" s="411">
        <v>43970</v>
      </c>
      <c r="AM179" s="82" t="s">
        <v>209</v>
      </c>
      <c r="AN179" s="411">
        <v>43972</v>
      </c>
      <c r="AO179" s="74" t="s">
        <v>56</v>
      </c>
      <c r="AP179" s="82"/>
      <c r="AQ179" s="74"/>
      <c r="AR179" s="82"/>
      <c r="AS179" s="82"/>
      <c r="AT179" s="82"/>
      <c r="AU179" s="82"/>
      <c r="AV179" s="82"/>
      <c r="AZ179" s="32">
        <f t="shared" si="8"/>
        <v>5</v>
      </c>
    </row>
    <row r="180" spans="8:52" ht="19.95" customHeight="1">
      <c r="H180" s="82" t="s">
        <v>3798</v>
      </c>
      <c r="I180" s="563" t="s">
        <v>4123</v>
      </c>
      <c r="J180" s="563" t="s">
        <v>4284</v>
      </c>
      <c r="N180" s="436">
        <v>15525853</v>
      </c>
      <c r="Q180" s="567" t="s">
        <v>3942</v>
      </c>
      <c r="R180" s="563" t="s">
        <v>3898</v>
      </c>
      <c r="W180" t="s">
        <v>29</v>
      </c>
      <c r="AC180" s="76" t="s">
        <v>141</v>
      </c>
      <c r="AE180" s="411" t="s">
        <v>208</v>
      </c>
      <c r="AF180" s="411">
        <v>43970</v>
      </c>
      <c r="AM180" s="82" t="s">
        <v>209</v>
      </c>
      <c r="AN180" s="411">
        <v>43972</v>
      </c>
      <c r="AO180" s="74" t="s">
        <v>56</v>
      </c>
      <c r="AP180" s="82"/>
      <c r="AQ180" s="74"/>
      <c r="AR180" s="82"/>
      <c r="AS180" s="82"/>
      <c r="AT180" s="82"/>
      <c r="AU180" s="82"/>
      <c r="AV180" s="82"/>
      <c r="AZ180" s="32">
        <f t="shared" si="8"/>
        <v>5</v>
      </c>
    </row>
    <row r="181" spans="8:52" ht="19.95" customHeight="1">
      <c r="H181" s="82" t="s">
        <v>3799</v>
      </c>
      <c r="I181" s="563" t="s">
        <v>4125</v>
      </c>
      <c r="J181" s="563" t="s">
        <v>4284</v>
      </c>
      <c r="N181" s="436">
        <v>15525853</v>
      </c>
      <c r="Q181" s="567" t="s">
        <v>3942</v>
      </c>
      <c r="R181" s="563" t="s">
        <v>3898</v>
      </c>
      <c r="W181" t="s">
        <v>29</v>
      </c>
      <c r="AC181" s="76" t="s">
        <v>141</v>
      </c>
      <c r="AE181" s="411" t="s">
        <v>208</v>
      </c>
      <c r="AF181" s="411">
        <v>43970</v>
      </c>
      <c r="AM181" s="82" t="s">
        <v>209</v>
      </c>
      <c r="AN181" s="411">
        <v>43972</v>
      </c>
      <c r="AO181" s="74" t="s">
        <v>59</v>
      </c>
      <c r="AP181" s="82"/>
      <c r="AQ181" s="74" t="s">
        <v>330</v>
      </c>
      <c r="AR181" s="82"/>
      <c r="AS181" s="82"/>
      <c r="AT181" s="82"/>
      <c r="AU181" s="82"/>
      <c r="AV181" s="82"/>
      <c r="AZ181" s="32">
        <f t="shared" si="8"/>
        <v>5</v>
      </c>
    </row>
    <row r="182" spans="8:52" ht="19.95" customHeight="1">
      <c r="H182" s="82" t="s">
        <v>3800</v>
      </c>
      <c r="I182" s="563" t="s">
        <v>4126</v>
      </c>
      <c r="J182" s="563" t="s">
        <v>4284</v>
      </c>
      <c r="N182" s="436">
        <v>15525853</v>
      </c>
      <c r="Q182" s="567" t="s">
        <v>3942</v>
      </c>
      <c r="R182" s="563" t="s">
        <v>3898</v>
      </c>
      <c r="W182" t="s">
        <v>29</v>
      </c>
      <c r="AC182" s="76" t="s">
        <v>141</v>
      </c>
      <c r="AE182" s="411" t="s">
        <v>208</v>
      </c>
      <c r="AF182" s="411">
        <v>43970</v>
      </c>
      <c r="AM182" s="82" t="s">
        <v>209</v>
      </c>
      <c r="AN182" s="411">
        <v>43972</v>
      </c>
      <c r="AO182" s="74" t="s">
        <v>56</v>
      </c>
      <c r="AP182" s="82"/>
      <c r="AQ182" s="74"/>
      <c r="AR182" s="82" t="s">
        <v>195</v>
      </c>
      <c r="AS182" s="411">
        <v>43973</v>
      </c>
      <c r="AT182" s="74" t="s">
        <v>56</v>
      </c>
      <c r="AU182" s="82"/>
      <c r="AV182" s="82"/>
      <c r="AZ182" s="32">
        <f t="shared" si="8"/>
        <v>5</v>
      </c>
    </row>
    <row r="183" spans="8:52" ht="19.95" customHeight="1">
      <c r="H183" s="82" t="s">
        <v>3801</v>
      </c>
      <c r="I183" s="563" t="s">
        <v>4285</v>
      </c>
      <c r="J183" s="563" t="s">
        <v>4284</v>
      </c>
      <c r="N183" s="436">
        <v>15525853</v>
      </c>
      <c r="Q183" s="567" t="s">
        <v>3942</v>
      </c>
      <c r="R183" s="563" t="s">
        <v>3898</v>
      </c>
      <c r="W183" t="s">
        <v>29</v>
      </c>
      <c r="AC183" s="76" t="s">
        <v>141</v>
      </c>
      <c r="AE183" s="411" t="s">
        <v>208</v>
      </c>
      <c r="AF183" s="411">
        <v>43970</v>
      </c>
      <c r="AM183" s="82" t="s">
        <v>209</v>
      </c>
      <c r="AN183" s="411">
        <v>43972</v>
      </c>
      <c r="AO183" s="74" t="s">
        <v>56</v>
      </c>
      <c r="AP183" s="82"/>
      <c r="AQ183" s="74"/>
      <c r="AR183" s="82" t="s">
        <v>195</v>
      </c>
      <c r="AS183" s="411">
        <v>43973</v>
      </c>
      <c r="AT183" s="74" t="s">
        <v>56</v>
      </c>
      <c r="AU183" s="82"/>
      <c r="AV183" s="82"/>
      <c r="AZ183" s="32">
        <f t="shared" si="8"/>
        <v>5</v>
      </c>
    </row>
    <row r="184" spans="8:52" ht="19.95" customHeight="1">
      <c r="H184" s="82" t="s">
        <v>3802</v>
      </c>
      <c r="I184" s="563" t="s">
        <v>4286</v>
      </c>
      <c r="J184" s="563" t="s">
        <v>4284</v>
      </c>
      <c r="N184" s="436">
        <v>15525853</v>
      </c>
      <c r="Q184" s="567" t="s">
        <v>3942</v>
      </c>
      <c r="R184" s="563" t="s">
        <v>3898</v>
      </c>
      <c r="W184" t="s">
        <v>29</v>
      </c>
      <c r="AC184" s="76" t="s">
        <v>141</v>
      </c>
      <c r="AE184" s="411" t="s">
        <v>208</v>
      </c>
      <c r="AF184" s="411">
        <v>43970</v>
      </c>
      <c r="AM184" s="82" t="s">
        <v>209</v>
      </c>
      <c r="AN184" s="411">
        <v>43972</v>
      </c>
      <c r="AO184" s="74" t="s">
        <v>56</v>
      </c>
      <c r="AP184" s="82"/>
      <c r="AQ184" s="74"/>
      <c r="AR184" s="82" t="s">
        <v>195</v>
      </c>
      <c r="AS184" s="411">
        <v>43973</v>
      </c>
      <c r="AT184" s="74" t="s">
        <v>56</v>
      </c>
      <c r="AU184" s="82"/>
      <c r="AV184" s="82"/>
      <c r="AZ184" s="32">
        <f t="shared" si="8"/>
        <v>5</v>
      </c>
    </row>
    <row r="185" spans="8:52" ht="19.95" customHeight="1">
      <c r="H185" s="82" t="s">
        <v>3803</v>
      </c>
      <c r="I185" s="563" t="s">
        <v>4287</v>
      </c>
      <c r="J185" s="563" t="s">
        <v>4288</v>
      </c>
      <c r="N185" s="436">
        <v>15525854</v>
      </c>
      <c r="Q185" s="567" t="s">
        <v>3942</v>
      </c>
      <c r="R185" s="563" t="s">
        <v>3898</v>
      </c>
      <c r="W185" t="s">
        <v>29</v>
      </c>
      <c r="AC185" s="76" t="s">
        <v>141</v>
      </c>
      <c r="AE185" s="411" t="s">
        <v>208</v>
      </c>
      <c r="AF185" s="411">
        <v>43970</v>
      </c>
      <c r="AM185" s="82" t="s">
        <v>209</v>
      </c>
      <c r="AN185" s="411">
        <v>43972</v>
      </c>
      <c r="AO185" s="74" t="s">
        <v>335</v>
      </c>
      <c r="AP185" s="82"/>
      <c r="AQ185" s="74"/>
      <c r="AR185" s="82" t="s">
        <v>195</v>
      </c>
      <c r="AS185" s="411">
        <v>43973</v>
      </c>
      <c r="AT185" s="74" t="s">
        <v>56</v>
      </c>
      <c r="AU185" s="82"/>
      <c r="AV185" s="82"/>
      <c r="AZ185" s="32">
        <f t="shared" si="8"/>
        <v>5</v>
      </c>
    </row>
    <row r="186" spans="8:52" ht="19.95" customHeight="1">
      <c r="H186" s="82" t="s">
        <v>3804</v>
      </c>
      <c r="I186" s="563" t="s">
        <v>4289</v>
      </c>
      <c r="J186" s="563" t="s">
        <v>4288</v>
      </c>
      <c r="N186" s="436">
        <v>15525854</v>
      </c>
      <c r="Q186" s="567" t="s">
        <v>3942</v>
      </c>
      <c r="R186" s="563" t="s">
        <v>3898</v>
      </c>
      <c r="W186" t="s">
        <v>29</v>
      </c>
      <c r="AC186" s="76" t="s">
        <v>141</v>
      </c>
      <c r="AE186" s="411" t="s">
        <v>208</v>
      </c>
      <c r="AF186" s="411">
        <v>43970</v>
      </c>
      <c r="AM186" s="82" t="s">
        <v>209</v>
      </c>
      <c r="AN186" s="411">
        <v>43972</v>
      </c>
      <c r="AO186" s="74" t="s">
        <v>56</v>
      </c>
      <c r="AP186" s="82"/>
      <c r="AQ186" s="74"/>
      <c r="AR186" s="82" t="s">
        <v>195</v>
      </c>
      <c r="AS186" s="411">
        <v>43973</v>
      </c>
      <c r="AT186" s="74" t="s">
        <v>56</v>
      </c>
      <c r="AU186" s="82"/>
      <c r="AV186" s="82"/>
      <c r="AZ186" s="32">
        <f t="shared" si="8"/>
        <v>5</v>
      </c>
    </row>
    <row r="187" spans="8:52" ht="19.95" customHeight="1">
      <c r="H187" s="82" t="s">
        <v>3805</v>
      </c>
      <c r="I187" s="563" t="s">
        <v>4290</v>
      </c>
      <c r="J187" s="563" t="s">
        <v>4288</v>
      </c>
      <c r="N187" s="436">
        <v>15525854</v>
      </c>
      <c r="Q187" s="567" t="s">
        <v>3942</v>
      </c>
      <c r="R187" s="563" t="s">
        <v>3898</v>
      </c>
      <c r="W187" t="s">
        <v>29</v>
      </c>
      <c r="AC187" s="76" t="s">
        <v>141</v>
      </c>
      <c r="AE187" s="411" t="s">
        <v>208</v>
      </c>
      <c r="AF187" s="411">
        <v>43970</v>
      </c>
      <c r="AM187" s="82" t="s">
        <v>209</v>
      </c>
      <c r="AN187" s="411">
        <v>43972</v>
      </c>
      <c r="AO187" s="74" t="s">
        <v>56</v>
      </c>
      <c r="AP187" s="82"/>
      <c r="AQ187" s="74"/>
      <c r="AR187" s="82" t="s">
        <v>195</v>
      </c>
      <c r="AS187" s="411">
        <v>43973</v>
      </c>
      <c r="AT187" s="74" t="s">
        <v>56</v>
      </c>
      <c r="AU187" s="82"/>
      <c r="AV187" s="82"/>
      <c r="AZ187" s="32">
        <f t="shared" si="8"/>
        <v>5</v>
      </c>
    </row>
    <row r="188" spans="8:52" ht="19.95" customHeight="1">
      <c r="H188" s="82" t="s">
        <v>3806</v>
      </c>
      <c r="I188" s="563" t="s">
        <v>4291</v>
      </c>
      <c r="J188" s="563" t="s">
        <v>4288</v>
      </c>
      <c r="N188" s="436">
        <v>15525854</v>
      </c>
      <c r="Q188" s="567" t="s">
        <v>3942</v>
      </c>
      <c r="R188" s="563" t="s">
        <v>3898</v>
      </c>
      <c r="W188" t="s">
        <v>29</v>
      </c>
      <c r="AC188" s="76" t="s">
        <v>141</v>
      </c>
      <c r="AE188" s="411" t="s">
        <v>208</v>
      </c>
      <c r="AF188" s="411">
        <v>43970</v>
      </c>
      <c r="AM188" s="82" t="s">
        <v>209</v>
      </c>
      <c r="AN188" s="411">
        <v>43972</v>
      </c>
      <c r="AO188" s="74" t="s">
        <v>56</v>
      </c>
      <c r="AP188" s="82"/>
      <c r="AQ188" s="74"/>
      <c r="AR188" s="82" t="s">
        <v>195</v>
      </c>
      <c r="AS188" s="411">
        <v>43973</v>
      </c>
      <c r="AT188" s="74" t="s">
        <v>56</v>
      </c>
      <c r="AU188" s="82"/>
      <c r="AV188" s="82"/>
      <c r="AZ188" s="32">
        <f t="shared" si="8"/>
        <v>5</v>
      </c>
    </row>
    <row r="189" spans="8:52" ht="19.95" customHeight="1">
      <c r="H189" s="82" t="s">
        <v>3807</v>
      </c>
      <c r="I189" s="563" t="s">
        <v>4292</v>
      </c>
      <c r="J189" s="563" t="s">
        <v>4288</v>
      </c>
      <c r="N189" s="436">
        <v>15525854</v>
      </c>
      <c r="Q189" s="567" t="s">
        <v>3942</v>
      </c>
      <c r="R189" s="563" t="s">
        <v>3898</v>
      </c>
      <c r="W189" t="s">
        <v>29</v>
      </c>
      <c r="AC189" s="76" t="s">
        <v>141</v>
      </c>
      <c r="AE189" s="411" t="s">
        <v>208</v>
      </c>
      <c r="AF189" s="411">
        <v>43970</v>
      </c>
      <c r="AM189" s="82" t="s">
        <v>209</v>
      </c>
      <c r="AN189" s="411">
        <v>43972</v>
      </c>
      <c r="AO189" s="74" t="s">
        <v>56</v>
      </c>
      <c r="AP189" s="82"/>
      <c r="AQ189" s="74"/>
      <c r="AR189" s="82" t="s">
        <v>195</v>
      </c>
      <c r="AS189" s="411">
        <v>43973</v>
      </c>
      <c r="AT189" s="74" t="s">
        <v>56</v>
      </c>
      <c r="AU189" s="82"/>
      <c r="AV189" s="82"/>
      <c r="AZ189" s="32">
        <f t="shared" si="8"/>
        <v>5</v>
      </c>
    </row>
    <row r="190" spans="8:52" ht="19.95" customHeight="1">
      <c r="H190" s="82" t="s">
        <v>3808</v>
      </c>
      <c r="I190" s="563" t="s">
        <v>4123</v>
      </c>
      <c r="J190" s="563" t="s">
        <v>4293</v>
      </c>
      <c r="N190" s="436">
        <v>15525843</v>
      </c>
      <c r="Q190" s="567" t="s">
        <v>3943</v>
      </c>
      <c r="R190" s="563" t="s">
        <v>3898</v>
      </c>
      <c r="W190" t="s">
        <v>29</v>
      </c>
      <c r="AC190" s="76" t="s">
        <v>141</v>
      </c>
      <c r="AE190" s="411" t="s">
        <v>208</v>
      </c>
      <c r="AF190" s="411">
        <v>43970</v>
      </c>
      <c r="AM190" s="82" t="s">
        <v>209</v>
      </c>
      <c r="AN190" s="411">
        <v>43972</v>
      </c>
      <c r="AO190" s="74" t="s">
        <v>56</v>
      </c>
      <c r="AP190" s="82"/>
      <c r="AQ190" s="74"/>
      <c r="AR190" s="82" t="s">
        <v>195</v>
      </c>
      <c r="AS190" s="411">
        <v>43973</v>
      </c>
      <c r="AT190" s="74" t="s">
        <v>56</v>
      </c>
      <c r="AU190" s="82"/>
      <c r="AV190" s="82"/>
      <c r="AZ190" s="32">
        <f t="shared" si="8"/>
        <v>5</v>
      </c>
    </row>
    <row r="191" spans="8:52" ht="19.95" customHeight="1">
      <c r="H191" s="82" t="s">
        <v>3809</v>
      </c>
      <c r="I191" s="563" t="s">
        <v>4125</v>
      </c>
      <c r="J191" s="563" t="s">
        <v>4293</v>
      </c>
      <c r="N191" s="436">
        <v>15525843</v>
      </c>
      <c r="Q191" s="567" t="s">
        <v>3943</v>
      </c>
      <c r="R191" s="563" t="s">
        <v>3898</v>
      </c>
      <c r="W191" t="s">
        <v>29</v>
      </c>
      <c r="AC191" s="76" t="s">
        <v>141</v>
      </c>
      <c r="AE191" s="411" t="s">
        <v>208</v>
      </c>
      <c r="AF191" s="411">
        <v>43970</v>
      </c>
      <c r="AM191" s="82" t="s">
        <v>209</v>
      </c>
      <c r="AN191" s="411">
        <v>43972</v>
      </c>
      <c r="AO191" s="74" t="s">
        <v>59</v>
      </c>
      <c r="AP191" s="82"/>
      <c r="AQ191" s="74" t="s">
        <v>330</v>
      </c>
      <c r="AR191" s="82"/>
      <c r="AS191" s="82"/>
      <c r="AT191" s="82"/>
      <c r="AU191" s="82"/>
      <c r="AV191" s="82"/>
      <c r="AZ191" s="32">
        <f t="shared" si="8"/>
        <v>5</v>
      </c>
    </row>
    <row r="192" spans="8:52" ht="19.95" customHeight="1">
      <c r="H192" s="82" t="s">
        <v>3810</v>
      </c>
      <c r="I192" s="563" t="s">
        <v>4126</v>
      </c>
      <c r="J192" s="563" t="s">
        <v>4293</v>
      </c>
      <c r="N192" s="436">
        <v>15525843</v>
      </c>
      <c r="Q192" s="567" t="s">
        <v>3943</v>
      </c>
      <c r="R192" s="563" t="s">
        <v>3898</v>
      </c>
      <c r="W192" t="s">
        <v>29</v>
      </c>
      <c r="AC192" s="76" t="s">
        <v>141</v>
      </c>
      <c r="AE192" s="411" t="s">
        <v>208</v>
      </c>
      <c r="AF192" s="411">
        <v>43970</v>
      </c>
      <c r="AM192" s="82" t="s">
        <v>209</v>
      </c>
      <c r="AN192" s="411">
        <v>43972</v>
      </c>
      <c r="AO192" s="74" t="s">
        <v>56</v>
      </c>
      <c r="AP192" s="82"/>
      <c r="AQ192" s="74"/>
      <c r="AR192" s="82"/>
      <c r="AS192" s="82"/>
      <c r="AT192" s="82"/>
      <c r="AU192" s="82"/>
      <c r="AV192" s="82"/>
      <c r="AZ192" s="32">
        <f t="shared" si="8"/>
        <v>5</v>
      </c>
    </row>
    <row r="193" spans="8:52" ht="19.95" customHeight="1">
      <c r="H193" s="82" t="s">
        <v>3811</v>
      </c>
      <c r="I193" s="563" t="s">
        <v>4294</v>
      </c>
      <c r="J193" s="563" t="s">
        <v>4293</v>
      </c>
      <c r="N193" s="436">
        <v>15525843</v>
      </c>
      <c r="Q193" s="567" t="s">
        <v>3943</v>
      </c>
      <c r="R193" s="563" t="s">
        <v>3898</v>
      </c>
      <c r="W193" t="s">
        <v>29</v>
      </c>
      <c r="AC193" s="76" t="s">
        <v>141</v>
      </c>
      <c r="AE193" s="411" t="s">
        <v>208</v>
      </c>
      <c r="AF193" s="411">
        <v>43970</v>
      </c>
      <c r="AM193" s="82" t="s">
        <v>209</v>
      </c>
      <c r="AN193" s="411">
        <v>43972</v>
      </c>
      <c r="AO193" s="74" t="s">
        <v>56</v>
      </c>
      <c r="AP193" s="82"/>
      <c r="AQ193" s="74"/>
      <c r="AR193" s="82"/>
      <c r="AS193" s="82"/>
      <c r="AT193" s="82"/>
      <c r="AU193" s="82"/>
      <c r="AV193" s="82"/>
      <c r="AZ193" s="32">
        <f t="shared" si="8"/>
        <v>5</v>
      </c>
    </row>
    <row r="194" spans="8:52" ht="19.95" customHeight="1">
      <c r="H194" s="70" t="s">
        <v>3811</v>
      </c>
      <c r="I194" s="341" t="s">
        <v>4295</v>
      </c>
      <c r="J194" s="341" t="s">
        <v>4293</v>
      </c>
      <c r="N194" s="100">
        <v>15525843</v>
      </c>
      <c r="Q194" s="341" t="s">
        <v>3943</v>
      </c>
      <c r="R194" s="341" t="s">
        <v>3898</v>
      </c>
      <c r="W194" t="s">
        <v>29</v>
      </c>
      <c r="AC194" s="76" t="s">
        <v>141</v>
      </c>
      <c r="AE194" s="88" t="s">
        <v>208</v>
      </c>
      <c r="AF194" s="88">
        <v>43970</v>
      </c>
      <c r="AM194" s="70" t="s">
        <v>209</v>
      </c>
      <c r="AN194" s="88">
        <v>43972</v>
      </c>
      <c r="AO194" s="75" t="s">
        <v>56</v>
      </c>
      <c r="AP194" s="70"/>
      <c r="AQ194" s="75"/>
      <c r="AR194" s="70"/>
      <c r="AS194" s="70"/>
      <c r="AT194" s="70"/>
      <c r="AU194" s="70"/>
      <c r="AV194" s="70"/>
      <c r="AZ194" s="32">
        <f t="shared" si="8"/>
        <v>5</v>
      </c>
    </row>
    <row r="195" spans="8:52" ht="19.95" customHeight="1">
      <c r="H195" s="82" t="s">
        <v>3812</v>
      </c>
      <c r="I195" s="564" t="s">
        <v>4296</v>
      </c>
      <c r="J195" s="564" t="s">
        <v>4293</v>
      </c>
      <c r="N195" s="436">
        <v>15525843</v>
      </c>
      <c r="Q195" s="564" t="s">
        <v>3943</v>
      </c>
      <c r="R195" s="564" t="s">
        <v>3898</v>
      </c>
      <c r="W195" t="s">
        <v>29</v>
      </c>
      <c r="AC195" s="76" t="s">
        <v>141</v>
      </c>
      <c r="AE195" s="412" t="s">
        <v>208</v>
      </c>
      <c r="AF195" s="412">
        <v>43970</v>
      </c>
      <c r="AM195" s="82" t="s">
        <v>209</v>
      </c>
      <c r="AN195" s="412">
        <v>43972</v>
      </c>
      <c r="AO195" s="421" t="s">
        <v>59</v>
      </c>
      <c r="AP195" s="298"/>
      <c r="AQ195" s="421" t="s">
        <v>340</v>
      </c>
      <c r="AR195" s="415"/>
      <c r="AS195" s="415"/>
      <c r="AT195" s="415"/>
      <c r="AU195" s="415"/>
      <c r="AV195" s="415"/>
      <c r="AZ195" s="32">
        <f t="shared" si="8"/>
        <v>5</v>
      </c>
    </row>
    <row r="196" spans="8:52" ht="19.95" customHeight="1">
      <c r="H196" s="82" t="s">
        <v>3813</v>
      </c>
      <c r="I196" s="563" t="s">
        <v>4297</v>
      </c>
      <c r="J196" s="563" t="s">
        <v>4298</v>
      </c>
      <c r="N196" s="436">
        <v>15525844</v>
      </c>
      <c r="Q196" s="567" t="s">
        <v>3943</v>
      </c>
      <c r="R196" s="563" t="s">
        <v>3898</v>
      </c>
      <c r="W196" t="s">
        <v>29</v>
      </c>
      <c r="AC196" s="76" t="s">
        <v>141</v>
      </c>
      <c r="AE196" s="411" t="s">
        <v>208</v>
      </c>
      <c r="AF196" s="411">
        <v>43970</v>
      </c>
      <c r="AM196" s="82" t="s">
        <v>209</v>
      </c>
      <c r="AN196" s="411">
        <v>43972</v>
      </c>
      <c r="AO196" s="74" t="s">
        <v>56</v>
      </c>
      <c r="AP196" s="82"/>
      <c r="AQ196" s="74"/>
      <c r="AR196" s="82"/>
      <c r="AS196" s="82"/>
      <c r="AT196" s="82"/>
      <c r="AU196" s="82"/>
      <c r="AV196" s="82"/>
      <c r="AZ196" s="32">
        <f t="shared" si="8"/>
        <v>5</v>
      </c>
    </row>
    <row r="197" spans="8:52" ht="19.95" customHeight="1">
      <c r="H197" s="82" t="s">
        <v>3814</v>
      </c>
      <c r="I197" s="563" t="s">
        <v>4299</v>
      </c>
      <c r="J197" s="563" t="s">
        <v>4298</v>
      </c>
      <c r="N197" s="436">
        <v>15525844</v>
      </c>
      <c r="Q197" s="567" t="s">
        <v>3943</v>
      </c>
      <c r="R197" s="563" t="s">
        <v>3898</v>
      </c>
      <c r="W197" t="s">
        <v>29</v>
      </c>
      <c r="AC197" s="76" t="s">
        <v>141</v>
      </c>
      <c r="AE197" s="411" t="s">
        <v>208</v>
      </c>
      <c r="AF197" s="411">
        <v>43970</v>
      </c>
      <c r="AM197" s="82" t="s">
        <v>209</v>
      </c>
      <c r="AN197" s="411">
        <v>43972</v>
      </c>
      <c r="AO197" s="74" t="s">
        <v>56</v>
      </c>
      <c r="AP197" s="82"/>
      <c r="AQ197" s="74"/>
      <c r="AR197" s="82"/>
      <c r="AS197" s="82"/>
      <c r="AT197" s="82"/>
      <c r="AU197" s="82"/>
      <c r="AV197" s="82"/>
      <c r="AZ197" s="32">
        <f t="shared" si="8"/>
        <v>5</v>
      </c>
    </row>
    <row r="198" spans="8:52" ht="19.95" customHeight="1">
      <c r="H198" s="82" t="s">
        <v>3815</v>
      </c>
      <c r="I198" s="563" t="s">
        <v>4123</v>
      </c>
      <c r="J198" s="563" t="s">
        <v>4300</v>
      </c>
      <c r="N198" s="436">
        <v>15525845</v>
      </c>
      <c r="Q198" s="567" t="s">
        <v>3944</v>
      </c>
      <c r="R198" s="563" t="s">
        <v>3898</v>
      </c>
      <c r="W198" t="s">
        <v>29</v>
      </c>
      <c r="AC198" s="76" t="s">
        <v>141</v>
      </c>
      <c r="AE198" s="411" t="s">
        <v>208</v>
      </c>
      <c r="AF198" s="411">
        <v>43970</v>
      </c>
      <c r="AM198" s="82" t="s">
        <v>209</v>
      </c>
      <c r="AN198" s="411">
        <v>43972</v>
      </c>
      <c r="AO198" s="74" t="s">
        <v>56</v>
      </c>
      <c r="AP198" s="82"/>
      <c r="AQ198" s="74"/>
      <c r="AR198" s="82"/>
      <c r="AS198" s="82"/>
      <c r="AT198" s="82"/>
      <c r="AU198" s="82"/>
      <c r="AV198" s="82"/>
      <c r="AZ198" s="32">
        <f t="shared" si="8"/>
        <v>5</v>
      </c>
    </row>
    <row r="199" spans="8:52" ht="19.95" customHeight="1">
      <c r="H199" s="82" t="s">
        <v>3816</v>
      </c>
      <c r="I199" s="563" t="s">
        <v>4125</v>
      </c>
      <c r="J199" s="563" t="s">
        <v>4300</v>
      </c>
      <c r="N199" s="436">
        <v>15525845</v>
      </c>
      <c r="Q199" s="567" t="s">
        <v>3944</v>
      </c>
      <c r="R199" s="563" t="s">
        <v>3898</v>
      </c>
      <c r="W199" t="s">
        <v>29</v>
      </c>
      <c r="AC199" s="76" t="s">
        <v>141</v>
      </c>
      <c r="AE199" s="411" t="s">
        <v>208</v>
      </c>
      <c r="AF199" s="411">
        <v>43970</v>
      </c>
      <c r="AM199" s="82" t="s">
        <v>209</v>
      </c>
      <c r="AN199" s="411">
        <v>43972</v>
      </c>
      <c r="AO199" s="74" t="s">
        <v>59</v>
      </c>
      <c r="AP199" s="82"/>
      <c r="AQ199" s="74" t="s">
        <v>330</v>
      </c>
      <c r="AR199" s="82"/>
      <c r="AS199" s="82"/>
      <c r="AT199" s="82"/>
      <c r="AU199" s="82"/>
      <c r="AV199" s="82"/>
      <c r="AZ199" s="32">
        <f t="shared" si="8"/>
        <v>5</v>
      </c>
    </row>
    <row r="200" spans="8:52" ht="19.95" customHeight="1">
      <c r="H200" s="82" t="s">
        <v>3817</v>
      </c>
      <c r="I200" s="563" t="s">
        <v>4126</v>
      </c>
      <c r="J200" s="563" t="s">
        <v>4300</v>
      </c>
      <c r="N200" s="436">
        <v>15525845</v>
      </c>
      <c r="Q200" s="567" t="s">
        <v>3944</v>
      </c>
      <c r="R200" s="563" t="s">
        <v>3898</v>
      </c>
      <c r="W200" t="s">
        <v>29</v>
      </c>
      <c r="AC200" s="76" t="s">
        <v>141</v>
      </c>
      <c r="AE200" s="411" t="s">
        <v>208</v>
      </c>
      <c r="AF200" s="411">
        <v>43970</v>
      </c>
      <c r="AM200" s="82" t="s">
        <v>209</v>
      </c>
      <c r="AN200" s="411">
        <v>43972</v>
      </c>
      <c r="AO200" s="74" t="s">
        <v>335</v>
      </c>
      <c r="AP200" s="82"/>
      <c r="AQ200" s="74"/>
      <c r="AR200" s="82"/>
      <c r="AS200" s="82"/>
      <c r="AT200" s="82"/>
      <c r="AU200" s="82"/>
      <c r="AV200" s="82"/>
      <c r="AZ200" s="32">
        <f t="shared" si="8"/>
        <v>5</v>
      </c>
    </row>
    <row r="201" spans="8:52" ht="19.95" customHeight="1">
      <c r="H201" s="82" t="s">
        <v>3818</v>
      </c>
      <c r="I201" s="563" t="s">
        <v>4301</v>
      </c>
      <c r="J201" s="563" t="s">
        <v>4300</v>
      </c>
      <c r="N201" s="436">
        <v>15525845</v>
      </c>
      <c r="Q201" s="567" t="s">
        <v>3944</v>
      </c>
      <c r="R201" s="563" t="s">
        <v>3898</v>
      </c>
      <c r="W201" t="s">
        <v>29</v>
      </c>
      <c r="AC201" s="76" t="s">
        <v>141</v>
      </c>
      <c r="AE201" s="411" t="s">
        <v>208</v>
      </c>
      <c r="AF201" s="411">
        <v>43970</v>
      </c>
      <c r="AM201" s="82" t="s">
        <v>209</v>
      </c>
      <c r="AN201" s="411">
        <v>43972</v>
      </c>
      <c r="AO201" s="74" t="s">
        <v>335</v>
      </c>
      <c r="AP201" s="82"/>
      <c r="AQ201" s="74"/>
      <c r="AR201" s="82"/>
      <c r="AS201" s="82"/>
      <c r="AT201" s="82"/>
      <c r="AU201" s="82"/>
      <c r="AV201" s="82"/>
      <c r="AZ201" s="32">
        <f t="shared" si="8"/>
        <v>5</v>
      </c>
    </row>
    <row r="202" spans="8:52" ht="19.95" customHeight="1">
      <c r="H202" s="82" t="s">
        <v>3819</v>
      </c>
      <c r="I202" s="563" t="s">
        <v>4302</v>
      </c>
      <c r="J202" s="563" t="s">
        <v>4300</v>
      </c>
      <c r="N202" s="436">
        <v>15525845</v>
      </c>
      <c r="Q202" s="567" t="s">
        <v>3944</v>
      </c>
      <c r="R202" s="563" t="s">
        <v>3898</v>
      </c>
      <c r="W202" t="s">
        <v>29</v>
      </c>
      <c r="AC202" s="76" t="s">
        <v>141</v>
      </c>
      <c r="AE202" s="411" t="s">
        <v>208</v>
      </c>
      <c r="AF202" s="411">
        <v>43970</v>
      </c>
      <c r="AM202" s="82" t="s">
        <v>209</v>
      </c>
      <c r="AN202" s="411">
        <v>43972</v>
      </c>
      <c r="AO202" s="74" t="s">
        <v>56</v>
      </c>
      <c r="AP202" s="82"/>
      <c r="AQ202" s="74"/>
      <c r="AR202" s="82"/>
      <c r="AS202" s="82"/>
      <c r="AT202" s="82"/>
      <c r="AU202" s="82"/>
      <c r="AV202" s="82"/>
      <c r="AZ202" s="32">
        <f t="shared" si="8"/>
        <v>5</v>
      </c>
    </row>
    <row r="203" spans="8:52" ht="19.95" customHeight="1">
      <c r="H203" s="82" t="s">
        <v>3820</v>
      </c>
      <c r="I203" s="564" t="s">
        <v>4303</v>
      </c>
      <c r="J203" s="564" t="s">
        <v>4300</v>
      </c>
      <c r="N203" s="436">
        <v>15525845</v>
      </c>
      <c r="Q203" s="567" t="s">
        <v>3944</v>
      </c>
      <c r="R203" s="564" t="s">
        <v>3898</v>
      </c>
      <c r="W203" t="s">
        <v>29</v>
      </c>
      <c r="AC203" s="76" t="s">
        <v>141</v>
      </c>
      <c r="AE203" s="412" t="s">
        <v>208</v>
      </c>
      <c r="AF203" s="412">
        <v>43970</v>
      </c>
      <c r="AM203" s="82" t="s">
        <v>209</v>
      </c>
      <c r="AN203" s="412">
        <v>43972</v>
      </c>
      <c r="AO203" s="420" t="s">
        <v>341</v>
      </c>
      <c r="AP203" s="415"/>
      <c r="AQ203" s="420" t="s">
        <v>338</v>
      </c>
      <c r="AR203" s="415"/>
      <c r="AS203" s="415"/>
      <c r="AT203" s="415"/>
      <c r="AU203" s="415"/>
      <c r="AV203" s="415"/>
      <c r="AZ203" s="32">
        <f t="shared" si="8"/>
        <v>5</v>
      </c>
    </row>
    <row r="204" spans="8:52" ht="19.95" customHeight="1">
      <c r="H204" s="82" t="s">
        <v>3821</v>
      </c>
      <c r="I204" s="563" t="s">
        <v>4304</v>
      </c>
      <c r="J204" s="563" t="s">
        <v>4305</v>
      </c>
      <c r="N204" s="436">
        <v>15525846</v>
      </c>
      <c r="Q204" s="567" t="s">
        <v>3944</v>
      </c>
      <c r="R204" s="563" t="s">
        <v>3898</v>
      </c>
      <c r="W204" t="s">
        <v>29</v>
      </c>
      <c r="AC204" s="76" t="s">
        <v>141</v>
      </c>
      <c r="AE204" s="411" t="s">
        <v>208</v>
      </c>
      <c r="AF204" s="411">
        <v>43970</v>
      </c>
      <c r="AM204" s="82" t="s">
        <v>209</v>
      </c>
      <c r="AN204" s="411">
        <v>43972</v>
      </c>
      <c r="AO204" s="74" t="s">
        <v>335</v>
      </c>
      <c r="AP204" s="82"/>
      <c r="AQ204" s="74"/>
      <c r="AR204" s="82"/>
      <c r="AS204" s="82"/>
      <c r="AT204" s="82"/>
      <c r="AU204" s="82"/>
      <c r="AV204" s="82"/>
      <c r="AZ204" s="32">
        <f t="shared" si="8"/>
        <v>5</v>
      </c>
    </row>
    <row r="205" spans="8:52" ht="19.95" customHeight="1">
      <c r="H205" s="82" t="s">
        <v>3822</v>
      </c>
      <c r="I205" s="563" t="s">
        <v>4306</v>
      </c>
      <c r="J205" s="563" t="s">
        <v>4305</v>
      </c>
      <c r="N205" s="436">
        <v>15525846</v>
      </c>
      <c r="Q205" s="567" t="s">
        <v>3944</v>
      </c>
      <c r="R205" s="563" t="s">
        <v>3898</v>
      </c>
      <c r="W205" t="s">
        <v>29</v>
      </c>
      <c r="AC205" s="76" t="s">
        <v>141</v>
      </c>
      <c r="AE205" s="411" t="s">
        <v>208</v>
      </c>
      <c r="AF205" s="411">
        <v>43970</v>
      </c>
      <c r="AM205" s="82" t="s">
        <v>209</v>
      </c>
      <c r="AN205" s="411">
        <v>43972</v>
      </c>
      <c r="AO205" s="74" t="s">
        <v>56</v>
      </c>
      <c r="AP205" s="82"/>
      <c r="AQ205" s="74"/>
      <c r="AR205" s="82"/>
      <c r="AS205" s="82"/>
      <c r="AT205" s="82"/>
      <c r="AU205" s="82"/>
      <c r="AV205" s="82"/>
      <c r="AZ205" s="32">
        <f t="shared" si="8"/>
        <v>5</v>
      </c>
    </row>
    <row r="206" spans="8:52" ht="19.95" customHeight="1">
      <c r="H206" s="82" t="s">
        <v>3823</v>
      </c>
      <c r="I206" s="563" t="s">
        <v>4307</v>
      </c>
      <c r="J206" s="563" t="s">
        <v>4308</v>
      </c>
      <c r="N206" s="436">
        <v>15525757</v>
      </c>
      <c r="Q206" s="567" t="s">
        <v>3945</v>
      </c>
      <c r="R206" s="563" t="s">
        <v>3898</v>
      </c>
      <c r="W206" t="s">
        <v>29</v>
      </c>
      <c r="AC206" s="76" t="s">
        <v>141</v>
      </c>
      <c r="AE206" s="411" t="s">
        <v>208</v>
      </c>
      <c r="AF206" s="411">
        <v>43972</v>
      </c>
      <c r="AM206" s="82" t="s">
        <v>209</v>
      </c>
      <c r="AN206" s="411">
        <v>43972</v>
      </c>
      <c r="AO206" s="74" t="s">
        <v>56</v>
      </c>
      <c r="AP206" s="82"/>
      <c r="AQ206" s="82"/>
      <c r="AR206" s="82"/>
      <c r="AS206" s="82"/>
      <c r="AT206" s="82"/>
      <c r="AU206" s="82"/>
      <c r="AV206" s="82"/>
      <c r="AZ206" s="32">
        <f t="shared" si="8"/>
        <v>5</v>
      </c>
    </row>
    <row r="207" spans="8:52" ht="19.95" customHeight="1">
      <c r="H207" s="82" t="s">
        <v>3824</v>
      </c>
      <c r="I207" s="563" t="s">
        <v>4309</v>
      </c>
      <c r="J207" s="563" t="s">
        <v>3867</v>
      </c>
      <c r="N207" s="436">
        <v>15525855</v>
      </c>
      <c r="Q207" s="567" t="s">
        <v>3942</v>
      </c>
      <c r="R207" s="563" t="s">
        <v>3898</v>
      </c>
      <c r="W207" t="s">
        <v>29</v>
      </c>
      <c r="AC207" s="76" t="s">
        <v>141</v>
      </c>
      <c r="AE207" s="411" t="s">
        <v>208</v>
      </c>
      <c r="AF207" s="411">
        <v>43972</v>
      </c>
      <c r="AM207" s="82" t="s">
        <v>209</v>
      </c>
      <c r="AN207" s="411">
        <v>43972</v>
      </c>
      <c r="AO207" s="74" t="s">
        <v>56</v>
      </c>
      <c r="AP207" s="82"/>
      <c r="AQ207" s="82"/>
      <c r="AR207" s="82"/>
      <c r="AS207" s="82"/>
      <c r="AT207" s="82"/>
      <c r="AU207" s="82"/>
      <c r="AV207" s="82"/>
      <c r="AZ207" s="32">
        <f t="shared" si="8"/>
        <v>5</v>
      </c>
    </row>
    <row r="208" spans="8:52" ht="19.95" customHeight="1">
      <c r="H208" s="82" t="s">
        <v>3825</v>
      </c>
      <c r="I208" s="563" t="s">
        <v>4310</v>
      </c>
      <c r="J208" s="563" t="s">
        <v>3867</v>
      </c>
      <c r="N208" s="436">
        <v>15525855</v>
      </c>
      <c r="Q208" s="567" t="s">
        <v>3942</v>
      </c>
      <c r="R208" s="563" t="s">
        <v>3898</v>
      </c>
      <c r="W208" t="s">
        <v>29</v>
      </c>
      <c r="AC208" s="76" t="s">
        <v>141</v>
      </c>
      <c r="AE208" s="411" t="s">
        <v>208</v>
      </c>
      <c r="AF208" s="411">
        <v>43972</v>
      </c>
      <c r="AM208" s="82" t="s">
        <v>209</v>
      </c>
      <c r="AN208" s="411">
        <v>43972</v>
      </c>
      <c r="AO208" s="74" t="s">
        <v>56</v>
      </c>
      <c r="AP208" s="82"/>
      <c r="AQ208" s="82"/>
      <c r="AR208" s="82"/>
      <c r="AS208" s="82"/>
      <c r="AT208" s="82"/>
      <c r="AU208" s="82"/>
      <c r="AV208" s="82"/>
      <c r="AZ208" s="32">
        <f t="shared" si="8"/>
        <v>5</v>
      </c>
    </row>
    <row r="209" spans="8:52" ht="19.95" customHeight="1">
      <c r="H209" s="82" t="s">
        <v>3826</v>
      </c>
      <c r="I209" s="563" t="s">
        <v>4311</v>
      </c>
      <c r="J209" s="563" t="s">
        <v>3867</v>
      </c>
      <c r="N209" s="436">
        <v>15525855</v>
      </c>
      <c r="Q209" s="567" t="s">
        <v>3942</v>
      </c>
      <c r="R209" s="563" t="s">
        <v>3898</v>
      </c>
      <c r="W209" t="s">
        <v>29</v>
      </c>
      <c r="AC209" s="76" t="s">
        <v>141</v>
      </c>
      <c r="AE209" s="411" t="s">
        <v>208</v>
      </c>
      <c r="AF209" s="411">
        <v>43972</v>
      </c>
      <c r="AM209" s="82" t="s">
        <v>209</v>
      </c>
      <c r="AN209" s="411">
        <v>43972</v>
      </c>
      <c r="AO209" s="74" t="s">
        <v>56</v>
      </c>
      <c r="AP209" s="82"/>
      <c r="AQ209" s="82"/>
      <c r="AR209" s="82"/>
      <c r="AS209" s="82"/>
      <c r="AT209" s="82"/>
      <c r="AU209" s="82"/>
      <c r="AV209" s="82"/>
      <c r="AZ209" s="32">
        <f t="shared" si="8"/>
        <v>5</v>
      </c>
    </row>
    <row r="210" spans="8:52" ht="19.95" customHeight="1">
      <c r="H210" s="82" t="s">
        <v>3827</v>
      </c>
      <c r="I210" s="563" t="s">
        <v>4312</v>
      </c>
      <c r="J210" s="563" t="s">
        <v>3867</v>
      </c>
      <c r="N210" s="436">
        <v>15525855</v>
      </c>
      <c r="Q210" s="567" t="s">
        <v>3942</v>
      </c>
      <c r="R210" s="563" t="s">
        <v>3898</v>
      </c>
      <c r="W210" t="s">
        <v>29</v>
      </c>
      <c r="AC210" s="76" t="s">
        <v>141</v>
      </c>
      <c r="AE210" s="411" t="s">
        <v>208</v>
      </c>
      <c r="AF210" s="411">
        <v>43972</v>
      </c>
      <c r="AM210" s="82" t="s">
        <v>209</v>
      </c>
      <c r="AN210" s="411">
        <v>43972</v>
      </c>
      <c r="AO210" s="74" t="s">
        <v>56</v>
      </c>
      <c r="AP210" s="82"/>
      <c r="AQ210" s="82"/>
      <c r="AR210" s="82"/>
      <c r="AS210" s="82"/>
      <c r="AT210" s="82"/>
      <c r="AU210" s="82"/>
      <c r="AV210" s="82"/>
      <c r="AZ210" s="32">
        <f t="shared" si="8"/>
        <v>5</v>
      </c>
    </row>
    <row r="211" spans="8:52" ht="19.95" customHeight="1">
      <c r="H211" s="82" t="s">
        <v>3828</v>
      </c>
      <c r="I211" s="563" t="s">
        <v>4313</v>
      </c>
      <c r="J211" s="563" t="s">
        <v>3867</v>
      </c>
      <c r="N211" s="436">
        <v>15525855</v>
      </c>
      <c r="Q211" s="567" t="s">
        <v>3942</v>
      </c>
      <c r="R211" s="563" t="s">
        <v>3898</v>
      </c>
      <c r="W211" t="s">
        <v>29</v>
      </c>
      <c r="AC211" s="76" t="s">
        <v>141</v>
      </c>
      <c r="AE211" s="411" t="s">
        <v>208</v>
      </c>
      <c r="AF211" s="411">
        <v>43972</v>
      </c>
      <c r="AM211" s="82" t="s">
        <v>209</v>
      </c>
      <c r="AN211" s="411">
        <v>43972</v>
      </c>
      <c r="AO211" s="74" t="s">
        <v>56</v>
      </c>
      <c r="AP211" s="82"/>
      <c r="AQ211" s="82"/>
      <c r="AR211" s="82"/>
      <c r="AS211" s="82"/>
      <c r="AT211" s="82"/>
      <c r="AU211" s="82"/>
      <c r="AV211" s="82"/>
      <c r="AZ211" s="32">
        <f t="shared" si="8"/>
        <v>5</v>
      </c>
    </row>
    <row r="212" spans="8:52" ht="19.95" customHeight="1">
      <c r="H212" s="82" t="s">
        <v>3829</v>
      </c>
      <c r="I212" s="563" t="s">
        <v>4314</v>
      </c>
      <c r="J212" s="563" t="s">
        <v>3867</v>
      </c>
      <c r="N212" s="436">
        <v>15525855</v>
      </c>
      <c r="Q212" s="567" t="s">
        <v>3942</v>
      </c>
      <c r="R212" s="563" t="s">
        <v>3898</v>
      </c>
      <c r="W212" t="s">
        <v>29</v>
      </c>
      <c r="AC212" s="76" t="s">
        <v>141</v>
      </c>
      <c r="AE212" s="411" t="s">
        <v>208</v>
      </c>
      <c r="AF212" s="411">
        <v>43972</v>
      </c>
      <c r="AM212" s="82" t="s">
        <v>209</v>
      </c>
      <c r="AN212" s="411">
        <v>43972</v>
      </c>
      <c r="AO212" s="74" t="s">
        <v>56</v>
      </c>
      <c r="AP212" s="82"/>
      <c r="AQ212" s="82"/>
      <c r="AR212" s="82"/>
      <c r="AS212" s="82"/>
      <c r="AT212" s="82"/>
      <c r="AU212" s="82"/>
      <c r="AV212" s="82"/>
      <c r="AZ212" s="32">
        <f t="shared" si="8"/>
        <v>5</v>
      </c>
    </row>
    <row r="213" spans="8:52" ht="19.95" customHeight="1">
      <c r="H213" s="82" t="s">
        <v>3830</v>
      </c>
      <c r="I213" s="563" t="s">
        <v>4315</v>
      </c>
      <c r="J213" s="563" t="s">
        <v>3867</v>
      </c>
      <c r="N213" s="436">
        <v>15525855</v>
      </c>
      <c r="Q213" s="567" t="s">
        <v>3942</v>
      </c>
      <c r="R213" s="563" t="s">
        <v>3898</v>
      </c>
      <c r="W213" t="s">
        <v>29</v>
      </c>
      <c r="AC213" s="76" t="s">
        <v>141</v>
      </c>
      <c r="AE213" s="411" t="s">
        <v>208</v>
      </c>
      <c r="AF213" s="411">
        <v>43972</v>
      </c>
      <c r="AM213" s="82" t="s">
        <v>209</v>
      </c>
      <c r="AN213" s="411">
        <v>43972</v>
      </c>
      <c r="AO213" s="74" t="s">
        <v>56</v>
      </c>
      <c r="AP213" s="82"/>
      <c r="AQ213" s="82"/>
      <c r="AR213" s="82"/>
      <c r="AS213" s="82"/>
      <c r="AT213" s="82"/>
      <c r="AU213" s="82"/>
      <c r="AV213" s="82"/>
      <c r="AZ213" s="32">
        <f t="shared" si="8"/>
        <v>5</v>
      </c>
    </row>
    <row r="214" spans="8:52" ht="19.95" customHeight="1">
      <c r="H214" s="82" t="s">
        <v>3831</v>
      </c>
      <c r="I214" s="563" t="s">
        <v>4316</v>
      </c>
      <c r="J214" s="563" t="s">
        <v>3867</v>
      </c>
      <c r="N214" s="436">
        <v>15525855</v>
      </c>
      <c r="Q214" s="567" t="s">
        <v>3942</v>
      </c>
      <c r="R214" s="563" t="s">
        <v>3898</v>
      </c>
      <c r="W214" t="s">
        <v>29</v>
      </c>
      <c r="AC214" s="76" t="s">
        <v>141</v>
      </c>
      <c r="AE214" s="411" t="s">
        <v>208</v>
      </c>
      <c r="AF214" s="411">
        <v>43972</v>
      </c>
      <c r="AM214" s="82" t="s">
        <v>209</v>
      </c>
      <c r="AN214" s="411">
        <v>43972</v>
      </c>
      <c r="AO214" s="74" t="s">
        <v>56</v>
      </c>
      <c r="AP214" s="82"/>
      <c r="AQ214" s="82"/>
      <c r="AR214" s="82"/>
      <c r="AS214" s="82"/>
      <c r="AT214" s="82"/>
      <c r="AU214" s="82"/>
      <c r="AV214" s="82"/>
      <c r="AZ214" s="32">
        <f t="shared" si="8"/>
        <v>5</v>
      </c>
    </row>
    <row r="215" spans="8:52" ht="19.95" customHeight="1">
      <c r="H215" s="82" t="s">
        <v>3832</v>
      </c>
      <c r="I215" s="563" t="s">
        <v>4317</v>
      </c>
      <c r="J215" s="563" t="s">
        <v>3867</v>
      </c>
      <c r="N215" s="436">
        <v>15525855</v>
      </c>
      <c r="Q215" s="567" t="s">
        <v>3942</v>
      </c>
      <c r="R215" s="563" t="s">
        <v>3898</v>
      </c>
      <c r="W215" t="s">
        <v>29</v>
      </c>
      <c r="AC215" s="76" t="s">
        <v>141</v>
      </c>
      <c r="AE215" s="411" t="s">
        <v>208</v>
      </c>
      <c r="AF215" s="411">
        <v>43972</v>
      </c>
      <c r="AM215" s="82" t="s">
        <v>209</v>
      </c>
      <c r="AN215" s="411">
        <v>43972</v>
      </c>
      <c r="AO215" s="74" t="s">
        <v>56</v>
      </c>
      <c r="AP215" s="82"/>
      <c r="AQ215" s="82"/>
      <c r="AR215" s="82"/>
      <c r="AS215" s="82"/>
      <c r="AT215" s="82"/>
      <c r="AU215" s="82"/>
      <c r="AV215" s="82"/>
      <c r="AZ215" s="32">
        <f t="shared" si="8"/>
        <v>5</v>
      </c>
    </row>
    <row r="216" spans="8:52" ht="19.95" customHeight="1">
      <c r="H216" s="82" t="s">
        <v>3833</v>
      </c>
      <c r="I216" s="563" t="s">
        <v>4318</v>
      </c>
      <c r="J216" s="563" t="s">
        <v>3867</v>
      </c>
      <c r="N216" s="436">
        <v>15525855</v>
      </c>
      <c r="Q216" s="567" t="s">
        <v>3942</v>
      </c>
      <c r="R216" s="563" t="s">
        <v>3898</v>
      </c>
      <c r="W216" t="s">
        <v>29</v>
      </c>
      <c r="AC216" s="76" t="s">
        <v>141</v>
      </c>
      <c r="AE216" s="411" t="s">
        <v>208</v>
      </c>
      <c r="AF216" s="411">
        <v>43972</v>
      </c>
      <c r="AM216" s="82" t="s">
        <v>209</v>
      </c>
      <c r="AN216" s="411">
        <v>43972</v>
      </c>
      <c r="AO216" s="74" t="s">
        <v>56</v>
      </c>
      <c r="AP216" s="82"/>
      <c r="AQ216" s="82"/>
      <c r="AR216" s="82"/>
      <c r="AS216" s="82"/>
      <c r="AT216" s="82"/>
      <c r="AU216" s="82"/>
      <c r="AV216" s="82"/>
      <c r="AZ216" s="32">
        <f t="shared" si="8"/>
        <v>5</v>
      </c>
    </row>
    <row r="217" spans="8:52" ht="19.95" customHeight="1">
      <c r="H217" s="82" t="s">
        <v>3834</v>
      </c>
      <c r="I217" s="563" t="s">
        <v>4319</v>
      </c>
      <c r="J217" s="563" t="s">
        <v>3867</v>
      </c>
      <c r="N217" s="436">
        <v>15525855</v>
      </c>
      <c r="Q217" s="567" t="s">
        <v>3942</v>
      </c>
      <c r="R217" s="563" t="s">
        <v>3898</v>
      </c>
      <c r="W217" t="s">
        <v>29</v>
      </c>
      <c r="AC217" s="76" t="s">
        <v>141</v>
      </c>
      <c r="AE217" s="411" t="s">
        <v>208</v>
      </c>
      <c r="AF217" s="411">
        <v>43972</v>
      </c>
      <c r="AM217" s="82" t="s">
        <v>209</v>
      </c>
      <c r="AN217" s="411">
        <v>43972</v>
      </c>
      <c r="AO217" s="74" t="s">
        <v>56</v>
      </c>
      <c r="AP217" s="82"/>
      <c r="AQ217" s="82"/>
      <c r="AR217" s="82"/>
      <c r="AS217" s="82"/>
      <c r="AT217" s="82"/>
      <c r="AU217" s="82"/>
      <c r="AV217" s="82"/>
      <c r="AZ217" s="32">
        <f t="shared" si="8"/>
        <v>5</v>
      </c>
    </row>
    <row r="218" spans="8:52" ht="19.95" customHeight="1">
      <c r="H218" s="82" t="s">
        <v>3835</v>
      </c>
      <c r="I218" s="563" t="s">
        <v>4320</v>
      </c>
      <c r="J218" s="563" t="s">
        <v>3867</v>
      </c>
      <c r="N218" s="436">
        <v>15525855</v>
      </c>
      <c r="Q218" s="567" t="s">
        <v>3942</v>
      </c>
      <c r="R218" s="563" t="s">
        <v>3898</v>
      </c>
      <c r="W218" t="s">
        <v>29</v>
      </c>
      <c r="AC218" s="76" t="s">
        <v>141</v>
      </c>
      <c r="AE218" s="411" t="s">
        <v>208</v>
      </c>
      <c r="AF218" s="411">
        <v>43972</v>
      </c>
      <c r="AM218" s="82" t="s">
        <v>209</v>
      </c>
      <c r="AN218" s="411">
        <v>43972</v>
      </c>
      <c r="AO218" s="74" t="s">
        <v>56</v>
      </c>
      <c r="AP218" s="82"/>
      <c r="AQ218" s="82"/>
      <c r="AR218" s="82"/>
      <c r="AS218" s="82"/>
      <c r="AT218" s="82"/>
      <c r="AU218" s="82"/>
      <c r="AV218" s="82"/>
      <c r="AZ218" s="32">
        <f t="shared" si="8"/>
        <v>5</v>
      </c>
    </row>
    <row r="219" spans="8:52" ht="19.95" customHeight="1">
      <c r="H219" s="82" t="s">
        <v>3836</v>
      </c>
      <c r="I219" s="563" t="s">
        <v>3866</v>
      </c>
      <c r="J219" s="563" t="s">
        <v>3867</v>
      </c>
      <c r="N219" s="436">
        <v>15525855</v>
      </c>
      <c r="Q219" s="567" t="s">
        <v>3942</v>
      </c>
      <c r="R219" s="563" t="s">
        <v>3898</v>
      </c>
      <c r="W219" t="s">
        <v>29</v>
      </c>
      <c r="AC219" s="76" t="s">
        <v>141</v>
      </c>
      <c r="AE219" s="411" t="s">
        <v>208</v>
      </c>
      <c r="AF219" s="411">
        <v>43972</v>
      </c>
      <c r="AM219" s="82" t="s">
        <v>209</v>
      </c>
      <c r="AN219" s="411">
        <v>43972</v>
      </c>
      <c r="AO219" s="74" t="s">
        <v>56</v>
      </c>
      <c r="AP219" s="82"/>
      <c r="AQ219" s="82"/>
      <c r="AR219" s="82"/>
      <c r="AS219" s="82"/>
      <c r="AT219" s="82"/>
      <c r="AU219" s="82"/>
      <c r="AV219" s="82"/>
      <c r="AZ219" s="32">
        <f t="shared" si="8"/>
        <v>5</v>
      </c>
    </row>
    <row r="220" spans="8:52" ht="19.95" customHeight="1">
      <c r="H220" s="82" t="s">
        <v>3837</v>
      </c>
      <c r="I220" s="563" t="s">
        <v>3868</v>
      </c>
      <c r="J220" s="563" t="s">
        <v>3867</v>
      </c>
      <c r="N220" s="436">
        <v>15525855</v>
      </c>
      <c r="Q220" s="567" t="s">
        <v>3942</v>
      </c>
      <c r="R220" s="563" t="s">
        <v>3898</v>
      </c>
      <c r="W220" t="s">
        <v>29</v>
      </c>
      <c r="AC220" s="76" t="s">
        <v>141</v>
      </c>
      <c r="AE220" s="411" t="s">
        <v>208</v>
      </c>
      <c r="AF220" s="411">
        <v>43972</v>
      </c>
      <c r="AM220" s="82" t="s">
        <v>209</v>
      </c>
      <c r="AN220" s="411">
        <v>43972</v>
      </c>
      <c r="AO220" s="74" t="s">
        <v>56</v>
      </c>
      <c r="AP220" s="82"/>
      <c r="AQ220" s="82"/>
      <c r="AR220" s="82"/>
      <c r="AS220" s="82"/>
      <c r="AT220" s="82"/>
      <c r="AU220" s="82"/>
      <c r="AV220" s="82"/>
      <c r="AZ220" s="32">
        <f t="shared" si="8"/>
        <v>5</v>
      </c>
    </row>
    <row r="221" spans="8:52" ht="19.95" customHeight="1">
      <c r="H221" s="82" t="s">
        <v>3838</v>
      </c>
      <c r="I221" s="563" t="s">
        <v>3869</v>
      </c>
      <c r="J221" s="563" t="s">
        <v>3867</v>
      </c>
      <c r="N221" s="436">
        <v>15525855</v>
      </c>
      <c r="Q221" s="567" t="s">
        <v>3942</v>
      </c>
      <c r="R221" s="563" t="s">
        <v>3898</v>
      </c>
      <c r="W221" t="s">
        <v>29</v>
      </c>
      <c r="AC221" s="76" t="s">
        <v>141</v>
      </c>
      <c r="AE221" s="411" t="s">
        <v>208</v>
      </c>
      <c r="AF221" s="411">
        <v>43972</v>
      </c>
      <c r="AM221" s="82" t="s">
        <v>209</v>
      </c>
      <c r="AN221" s="411">
        <v>43972</v>
      </c>
      <c r="AO221" s="74" t="s">
        <v>56</v>
      </c>
      <c r="AP221" s="82"/>
      <c r="AQ221" s="82"/>
      <c r="AR221" s="82"/>
      <c r="AS221" s="82"/>
      <c r="AT221" s="82"/>
      <c r="AU221" s="82"/>
      <c r="AV221" s="82"/>
      <c r="AZ221" s="32">
        <f t="shared" si="8"/>
        <v>5</v>
      </c>
    </row>
    <row r="222" spans="8:52" ht="19.95" customHeight="1">
      <c r="H222" s="82" t="s">
        <v>3839</v>
      </c>
      <c r="I222" s="563" t="s">
        <v>3870</v>
      </c>
      <c r="J222" s="563" t="s">
        <v>3867</v>
      </c>
      <c r="N222" s="436">
        <v>15525855</v>
      </c>
      <c r="Q222" s="567" t="s">
        <v>3942</v>
      </c>
      <c r="R222" s="563" t="s">
        <v>3898</v>
      </c>
      <c r="W222" t="s">
        <v>29</v>
      </c>
      <c r="AC222" s="76" t="s">
        <v>141</v>
      </c>
      <c r="AE222" s="411" t="s">
        <v>208</v>
      </c>
      <c r="AF222" s="411">
        <v>43972</v>
      </c>
      <c r="AM222" s="82" t="s">
        <v>209</v>
      </c>
      <c r="AN222" s="411">
        <v>43972</v>
      </c>
      <c r="AO222" s="74" t="s">
        <v>56</v>
      </c>
      <c r="AP222" s="82"/>
      <c r="AQ222" s="82"/>
      <c r="AR222" s="82"/>
      <c r="AS222" s="82"/>
      <c r="AT222" s="82"/>
      <c r="AU222" s="82"/>
      <c r="AV222" s="82"/>
      <c r="AZ222" s="32">
        <f t="shared" si="8"/>
        <v>5</v>
      </c>
    </row>
    <row r="223" spans="8:52" ht="19.95" customHeight="1">
      <c r="H223" s="82" t="s">
        <v>3840</v>
      </c>
      <c r="I223" s="563" t="s">
        <v>3871</v>
      </c>
      <c r="J223" s="563" t="s">
        <v>3867</v>
      </c>
      <c r="N223" s="436">
        <v>15525855</v>
      </c>
      <c r="Q223" s="567" t="s">
        <v>3942</v>
      </c>
      <c r="R223" s="563" t="s">
        <v>3898</v>
      </c>
      <c r="W223" t="s">
        <v>29</v>
      </c>
      <c r="AC223" s="76" t="s">
        <v>141</v>
      </c>
      <c r="AE223" s="411" t="s">
        <v>208</v>
      </c>
      <c r="AF223" s="411">
        <v>43972</v>
      </c>
      <c r="AM223" s="82" t="s">
        <v>209</v>
      </c>
      <c r="AN223" s="411">
        <v>43972</v>
      </c>
      <c r="AO223" s="74" t="s">
        <v>56</v>
      </c>
      <c r="AP223" s="82"/>
      <c r="AQ223" s="82"/>
      <c r="AR223" s="82"/>
      <c r="AS223" s="82"/>
      <c r="AT223" s="82"/>
      <c r="AU223" s="82"/>
      <c r="AV223" s="82"/>
      <c r="AZ223" s="32">
        <f t="shared" si="8"/>
        <v>5</v>
      </c>
    </row>
    <row r="224" spans="8:52" ht="19.95" customHeight="1">
      <c r="H224" s="82" t="s">
        <v>3841</v>
      </c>
      <c r="I224" s="563" t="s">
        <v>3872</v>
      </c>
      <c r="J224" s="563" t="s">
        <v>3867</v>
      </c>
      <c r="N224" s="436">
        <v>15525855</v>
      </c>
      <c r="Q224" s="567" t="s">
        <v>3942</v>
      </c>
      <c r="R224" s="563" t="s">
        <v>3898</v>
      </c>
      <c r="W224" t="s">
        <v>29</v>
      </c>
      <c r="AC224" s="76" t="s">
        <v>141</v>
      </c>
      <c r="AE224" s="411" t="s">
        <v>208</v>
      </c>
      <c r="AF224" s="411">
        <v>43972</v>
      </c>
      <c r="AM224" s="82" t="s">
        <v>209</v>
      </c>
      <c r="AN224" s="411">
        <v>43972</v>
      </c>
      <c r="AO224" s="74" t="s">
        <v>56</v>
      </c>
      <c r="AP224" s="82"/>
      <c r="AQ224" s="82"/>
      <c r="AR224" s="82"/>
      <c r="AS224" s="82"/>
      <c r="AT224" s="82"/>
      <c r="AU224" s="82"/>
      <c r="AV224" s="82"/>
      <c r="AZ224" s="32">
        <f t="shared" si="8"/>
        <v>5</v>
      </c>
    </row>
    <row r="225" spans="8:52" ht="19.95" customHeight="1">
      <c r="H225" s="82" t="s">
        <v>3842</v>
      </c>
      <c r="I225" s="563" t="s">
        <v>3873</v>
      </c>
      <c r="J225" s="563" t="s">
        <v>3867</v>
      </c>
      <c r="N225" s="436">
        <v>15525855</v>
      </c>
      <c r="Q225" s="567" t="s">
        <v>3942</v>
      </c>
      <c r="R225" s="563" t="s">
        <v>3898</v>
      </c>
      <c r="W225" t="s">
        <v>29</v>
      </c>
      <c r="AC225" s="76" t="s">
        <v>141</v>
      </c>
      <c r="AE225" s="411" t="s">
        <v>208</v>
      </c>
      <c r="AF225" s="411">
        <v>43972</v>
      </c>
      <c r="AM225" s="82" t="s">
        <v>209</v>
      </c>
      <c r="AN225" s="411">
        <v>43972</v>
      </c>
      <c r="AO225" s="74" t="s">
        <v>56</v>
      </c>
      <c r="AP225" s="82"/>
      <c r="AQ225" s="82"/>
      <c r="AR225" s="82"/>
      <c r="AS225" s="82"/>
      <c r="AT225" s="82"/>
      <c r="AU225" s="82"/>
      <c r="AV225" s="82"/>
      <c r="AZ225" s="32">
        <f t="shared" si="8"/>
        <v>5</v>
      </c>
    </row>
    <row r="226" spans="8:52" ht="19.95" customHeight="1">
      <c r="H226" s="82" t="s">
        <v>3843</v>
      </c>
      <c r="I226" s="563" t="s">
        <v>3874</v>
      </c>
      <c r="J226" s="563" t="s">
        <v>3867</v>
      </c>
      <c r="N226" s="436">
        <v>15525855</v>
      </c>
      <c r="Q226" s="567" t="s">
        <v>3942</v>
      </c>
      <c r="R226" s="563" t="s">
        <v>3898</v>
      </c>
      <c r="W226" t="s">
        <v>29</v>
      </c>
      <c r="AC226" s="76" t="s">
        <v>141</v>
      </c>
      <c r="AE226" s="411" t="s">
        <v>208</v>
      </c>
      <c r="AF226" s="411">
        <v>43972</v>
      </c>
      <c r="AM226" s="82" t="s">
        <v>209</v>
      </c>
      <c r="AN226" s="411">
        <v>43972</v>
      </c>
      <c r="AO226" s="74" t="s">
        <v>56</v>
      </c>
      <c r="AP226" s="82"/>
      <c r="AQ226" s="82"/>
      <c r="AR226" s="82"/>
      <c r="AS226" s="82"/>
      <c r="AT226" s="82"/>
      <c r="AU226" s="82"/>
      <c r="AV226" s="82"/>
      <c r="AZ226" s="32">
        <f t="shared" si="8"/>
        <v>5</v>
      </c>
    </row>
    <row r="227" spans="8:52" ht="19.95" customHeight="1">
      <c r="H227" s="82" t="s">
        <v>3844</v>
      </c>
      <c r="I227" s="563" t="s">
        <v>3875</v>
      </c>
      <c r="J227" s="563" t="s">
        <v>3867</v>
      </c>
      <c r="N227" s="436">
        <v>15525855</v>
      </c>
      <c r="Q227" s="567" t="s">
        <v>3942</v>
      </c>
      <c r="R227" s="563" t="s">
        <v>3898</v>
      </c>
      <c r="W227" t="s">
        <v>29</v>
      </c>
      <c r="AC227" s="76" t="s">
        <v>141</v>
      </c>
      <c r="AE227" s="411" t="s">
        <v>208</v>
      </c>
      <c r="AF227" s="411">
        <v>43972</v>
      </c>
      <c r="AM227" s="82" t="s">
        <v>209</v>
      </c>
      <c r="AN227" s="411">
        <v>43972</v>
      </c>
      <c r="AO227" s="74" t="s">
        <v>56</v>
      </c>
      <c r="AP227" s="82"/>
      <c r="AQ227" s="82"/>
      <c r="AR227" s="82"/>
      <c r="AS227" s="82"/>
      <c r="AT227" s="82"/>
      <c r="AU227" s="82"/>
      <c r="AV227" s="82"/>
      <c r="AZ227" s="32">
        <f t="shared" si="8"/>
        <v>5</v>
      </c>
    </row>
    <row r="228" spans="8:52" ht="19.95" customHeight="1">
      <c r="H228" s="82" t="s">
        <v>3845</v>
      </c>
      <c r="I228" s="563" t="s">
        <v>3876</v>
      </c>
      <c r="J228" s="563" t="s">
        <v>3867</v>
      </c>
      <c r="N228" s="436">
        <v>15525855</v>
      </c>
      <c r="Q228" s="567" t="s">
        <v>3942</v>
      </c>
      <c r="R228" s="563" t="s">
        <v>3898</v>
      </c>
      <c r="W228" t="s">
        <v>29</v>
      </c>
      <c r="AC228" s="76" t="s">
        <v>141</v>
      </c>
      <c r="AE228" s="411" t="s">
        <v>208</v>
      </c>
      <c r="AF228" s="411">
        <v>43972</v>
      </c>
      <c r="AM228" s="82" t="s">
        <v>209</v>
      </c>
      <c r="AN228" s="411">
        <v>43972</v>
      </c>
      <c r="AO228" s="74" t="s">
        <v>56</v>
      </c>
      <c r="AP228" s="82"/>
      <c r="AQ228" s="82"/>
      <c r="AR228" s="82"/>
      <c r="AS228" s="82"/>
      <c r="AT228" s="82"/>
      <c r="AU228" s="82"/>
      <c r="AV228" s="82"/>
      <c r="AZ228" s="32">
        <f t="shared" si="8"/>
        <v>5</v>
      </c>
    </row>
    <row r="229" spans="8:52" ht="19.95" customHeight="1">
      <c r="H229" s="82" t="s">
        <v>3846</v>
      </c>
      <c r="I229" s="563" t="s">
        <v>3877</v>
      </c>
      <c r="J229" s="563" t="s">
        <v>3867</v>
      </c>
      <c r="N229" s="436">
        <v>15525855</v>
      </c>
      <c r="Q229" s="567" t="s">
        <v>3942</v>
      </c>
      <c r="R229" s="563" t="s">
        <v>3898</v>
      </c>
      <c r="W229" t="s">
        <v>29</v>
      </c>
      <c r="AC229" s="76" t="s">
        <v>141</v>
      </c>
      <c r="AE229" s="411" t="s">
        <v>208</v>
      </c>
      <c r="AF229" s="411">
        <v>43972</v>
      </c>
      <c r="AM229" s="82" t="s">
        <v>209</v>
      </c>
      <c r="AN229" s="411">
        <v>43972</v>
      </c>
      <c r="AO229" s="74" t="s">
        <v>56</v>
      </c>
      <c r="AP229" s="82"/>
      <c r="AQ229" s="82"/>
      <c r="AR229" s="82"/>
      <c r="AS229" s="82"/>
      <c r="AT229" s="82"/>
      <c r="AU229" s="82"/>
      <c r="AV229" s="82"/>
      <c r="AZ229" s="32">
        <f t="shared" si="8"/>
        <v>5</v>
      </c>
    </row>
    <row r="230" spans="8:52" ht="19.95" customHeight="1">
      <c r="H230" s="82" t="s">
        <v>3847</v>
      </c>
      <c r="I230" s="563" t="s">
        <v>3878</v>
      </c>
      <c r="J230" s="563" t="s">
        <v>3867</v>
      </c>
      <c r="N230" s="436">
        <v>15525855</v>
      </c>
      <c r="Q230" s="567" t="s">
        <v>3942</v>
      </c>
      <c r="R230" s="563" t="s">
        <v>3898</v>
      </c>
      <c r="W230" t="s">
        <v>29</v>
      </c>
      <c r="AC230" s="76" t="s">
        <v>141</v>
      </c>
      <c r="AE230" s="411" t="s">
        <v>208</v>
      </c>
      <c r="AF230" s="411">
        <v>43972</v>
      </c>
      <c r="AM230" s="82" t="s">
        <v>209</v>
      </c>
      <c r="AN230" s="411">
        <v>43972</v>
      </c>
      <c r="AO230" s="74" t="s">
        <v>56</v>
      </c>
      <c r="AP230" s="82"/>
      <c r="AQ230" s="82"/>
      <c r="AR230" s="82"/>
      <c r="AS230" s="82"/>
      <c r="AT230" s="82"/>
      <c r="AU230" s="82"/>
      <c r="AV230" s="82"/>
      <c r="AZ230" s="32">
        <f t="shared" si="8"/>
        <v>5</v>
      </c>
    </row>
    <row r="231" spans="8:52" ht="19.95" customHeight="1">
      <c r="H231" s="82" t="s">
        <v>3848</v>
      </c>
      <c r="I231" s="563" t="s">
        <v>3879</v>
      </c>
      <c r="J231" s="563" t="s">
        <v>3867</v>
      </c>
      <c r="N231" s="436">
        <v>15525855</v>
      </c>
      <c r="Q231" s="567" t="s">
        <v>3942</v>
      </c>
      <c r="R231" s="563" t="s">
        <v>3898</v>
      </c>
      <c r="W231" t="s">
        <v>29</v>
      </c>
      <c r="AC231" s="76" t="s">
        <v>141</v>
      </c>
      <c r="AE231" s="411" t="s">
        <v>208</v>
      </c>
      <c r="AF231" s="411">
        <v>43972</v>
      </c>
      <c r="AM231" s="82" t="s">
        <v>209</v>
      </c>
      <c r="AN231" s="411">
        <v>43972</v>
      </c>
      <c r="AO231" s="74" t="s">
        <v>56</v>
      </c>
      <c r="AP231" s="82"/>
      <c r="AQ231" s="82"/>
      <c r="AR231" s="82"/>
      <c r="AS231" s="82"/>
      <c r="AT231" s="82"/>
      <c r="AU231" s="82"/>
      <c r="AV231" s="82"/>
      <c r="AZ231" s="32">
        <f t="shared" si="8"/>
        <v>5</v>
      </c>
    </row>
    <row r="232" spans="8:52" ht="19.95" customHeight="1">
      <c r="H232" s="82" t="s">
        <v>3849</v>
      </c>
      <c r="I232" s="563" t="s">
        <v>3880</v>
      </c>
      <c r="J232" s="563" t="s">
        <v>3867</v>
      </c>
      <c r="N232" s="436">
        <v>15525855</v>
      </c>
      <c r="Q232" s="567" t="s">
        <v>3942</v>
      </c>
      <c r="R232" s="563" t="s">
        <v>3898</v>
      </c>
      <c r="W232" t="s">
        <v>29</v>
      </c>
      <c r="AC232" s="76" t="s">
        <v>141</v>
      </c>
      <c r="AE232" s="411" t="s">
        <v>208</v>
      </c>
      <c r="AF232" s="411">
        <v>43972</v>
      </c>
      <c r="AM232" s="82" t="s">
        <v>209</v>
      </c>
      <c r="AN232" s="411">
        <v>43972</v>
      </c>
      <c r="AO232" s="74" t="s">
        <v>56</v>
      </c>
      <c r="AP232" s="82"/>
      <c r="AQ232" s="82"/>
      <c r="AR232" s="82"/>
      <c r="AS232" s="82"/>
      <c r="AT232" s="82"/>
      <c r="AU232" s="82"/>
      <c r="AV232" s="82"/>
      <c r="AZ232" s="32">
        <f t="shared" si="8"/>
        <v>5</v>
      </c>
    </row>
    <row r="233" spans="8:52" ht="19.95" customHeight="1">
      <c r="H233" s="82" t="s">
        <v>3850</v>
      </c>
      <c r="I233" s="563" t="s">
        <v>3881</v>
      </c>
      <c r="J233" s="563" t="s">
        <v>3867</v>
      </c>
      <c r="N233" s="436">
        <v>15525855</v>
      </c>
      <c r="Q233" s="567" t="s">
        <v>3942</v>
      </c>
      <c r="R233" s="563" t="s">
        <v>3898</v>
      </c>
      <c r="W233" t="s">
        <v>29</v>
      </c>
      <c r="AC233" s="76" t="s">
        <v>141</v>
      </c>
      <c r="AE233" s="411" t="s">
        <v>208</v>
      </c>
      <c r="AF233" s="411">
        <v>43972</v>
      </c>
      <c r="AM233" s="82" t="s">
        <v>209</v>
      </c>
      <c r="AN233" s="411">
        <v>43972</v>
      </c>
      <c r="AO233" s="74" t="s">
        <v>56</v>
      </c>
      <c r="AP233" s="82"/>
      <c r="AQ233" s="82"/>
      <c r="AR233" s="82"/>
      <c r="AS233" s="82"/>
      <c r="AT233" s="82"/>
      <c r="AU233" s="82"/>
      <c r="AV233" s="82"/>
      <c r="AZ233" s="32">
        <f t="shared" ref="AZ233:AZ296" si="9">MONTH(AF233)</f>
        <v>5</v>
      </c>
    </row>
    <row r="234" spans="8:52" ht="19.95" customHeight="1">
      <c r="H234" s="82" t="s">
        <v>3851</v>
      </c>
      <c r="I234" s="563" t="s">
        <v>3882</v>
      </c>
      <c r="J234" s="563" t="s">
        <v>3867</v>
      </c>
      <c r="N234" s="436">
        <v>15525855</v>
      </c>
      <c r="Q234" s="567" t="s">
        <v>3942</v>
      </c>
      <c r="R234" s="563" t="s">
        <v>3898</v>
      </c>
      <c r="W234" t="s">
        <v>29</v>
      </c>
      <c r="AC234" s="76" t="s">
        <v>141</v>
      </c>
      <c r="AE234" s="411" t="s">
        <v>208</v>
      </c>
      <c r="AF234" s="411">
        <v>43972</v>
      </c>
      <c r="AM234" s="82" t="s">
        <v>209</v>
      </c>
      <c r="AN234" s="411">
        <v>43972</v>
      </c>
      <c r="AO234" s="74" t="s">
        <v>56</v>
      </c>
      <c r="AP234" s="82"/>
      <c r="AQ234" s="82"/>
      <c r="AR234" s="82"/>
      <c r="AS234" s="82"/>
      <c r="AT234" s="82"/>
      <c r="AU234" s="82"/>
      <c r="AV234" s="82"/>
      <c r="AZ234" s="32">
        <f t="shared" si="9"/>
        <v>5</v>
      </c>
    </row>
    <row r="235" spans="8:52" ht="19.95" customHeight="1">
      <c r="H235" s="82" t="s">
        <v>3852</v>
      </c>
      <c r="I235" s="563" t="s">
        <v>3883</v>
      </c>
      <c r="J235" s="563" t="s">
        <v>3867</v>
      </c>
      <c r="N235" s="436">
        <v>15525855</v>
      </c>
      <c r="Q235" s="567" t="s">
        <v>3942</v>
      </c>
      <c r="R235" s="563" t="s">
        <v>3898</v>
      </c>
      <c r="W235" t="s">
        <v>29</v>
      </c>
      <c r="AC235" s="76" t="s">
        <v>141</v>
      </c>
      <c r="AE235" s="411" t="s">
        <v>208</v>
      </c>
      <c r="AF235" s="411">
        <v>43972</v>
      </c>
      <c r="AM235" s="82" t="s">
        <v>209</v>
      </c>
      <c r="AN235" s="411">
        <v>43972</v>
      </c>
      <c r="AO235" s="74" t="s">
        <v>56</v>
      </c>
      <c r="AP235" s="82"/>
      <c r="AQ235" s="82"/>
      <c r="AR235" s="82"/>
      <c r="AS235" s="82"/>
      <c r="AT235" s="82"/>
      <c r="AU235" s="82"/>
      <c r="AV235" s="82"/>
      <c r="AZ235" s="32">
        <f t="shared" si="9"/>
        <v>5</v>
      </c>
    </row>
    <row r="236" spans="8:52" ht="19.95" customHeight="1">
      <c r="H236" s="82" t="s">
        <v>3853</v>
      </c>
      <c r="I236" s="563" t="s">
        <v>3884</v>
      </c>
      <c r="J236" s="563" t="s">
        <v>3867</v>
      </c>
      <c r="N236" s="436">
        <v>15525855</v>
      </c>
      <c r="Q236" s="567" t="s">
        <v>3942</v>
      </c>
      <c r="R236" s="563" t="s">
        <v>3898</v>
      </c>
      <c r="W236" t="s">
        <v>29</v>
      </c>
      <c r="AC236" s="76" t="s">
        <v>141</v>
      </c>
      <c r="AE236" s="411" t="s">
        <v>208</v>
      </c>
      <c r="AF236" s="411">
        <v>43972</v>
      </c>
      <c r="AM236" s="82" t="s">
        <v>209</v>
      </c>
      <c r="AN236" s="411">
        <v>43972</v>
      </c>
      <c r="AO236" s="74" t="s">
        <v>56</v>
      </c>
      <c r="AP236" s="82"/>
      <c r="AQ236" s="82"/>
      <c r="AR236" s="82"/>
      <c r="AS236" s="82"/>
      <c r="AT236" s="82"/>
      <c r="AU236" s="82"/>
      <c r="AV236" s="82"/>
      <c r="AZ236" s="32">
        <f t="shared" si="9"/>
        <v>5</v>
      </c>
    </row>
    <row r="237" spans="8:52" ht="19.95" customHeight="1">
      <c r="H237" s="82" t="s">
        <v>3854</v>
      </c>
      <c r="I237" s="563" t="s">
        <v>3885</v>
      </c>
      <c r="J237" s="563" t="s">
        <v>3867</v>
      </c>
      <c r="N237" s="436">
        <v>15525855</v>
      </c>
      <c r="Q237" s="567" t="s">
        <v>3942</v>
      </c>
      <c r="R237" s="563" t="s">
        <v>3898</v>
      </c>
      <c r="W237" t="s">
        <v>29</v>
      </c>
      <c r="AC237" s="76" t="s">
        <v>141</v>
      </c>
      <c r="AE237" s="411" t="s">
        <v>208</v>
      </c>
      <c r="AF237" s="411">
        <v>43972</v>
      </c>
      <c r="AM237" s="82" t="s">
        <v>209</v>
      </c>
      <c r="AN237" s="411">
        <v>43972</v>
      </c>
      <c r="AO237" s="74" t="s">
        <v>56</v>
      </c>
      <c r="AP237" s="82"/>
      <c r="AQ237" s="82"/>
      <c r="AR237" s="82"/>
      <c r="AS237" s="82"/>
      <c r="AT237" s="82"/>
      <c r="AU237" s="82"/>
      <c r="AV237" s="82"/>
      <c r="AZ237" s="32">
        <f t="shared" si="9"/>
        <v>5</v>
      </c>
    </row>
    <row r="238" spans="8:52" ht="19.95" customHeight="1">
      <c r="H238" s="82" t="s">
        <v>3855</v>
      </c>
      <c r="I238" s="563" t="s">
        <v>3886</v>
      </c>
      <c r="J238" s="563" t="s">
        <v>3867</v>
      </c>
      <c r="N238" s="436">
        <v>15525855</v>
      </c>
      <c r="Q238" s="567" t="s">
        <v>3942</v>
      </c>
      <c r="R238" s="563" t="s">
        <v>3898</v>
      </c>
      <c r="W238" t="s">
        <v>29</v>
      </c>
      <c r="AC238" s="76" t="s">
        <v>141</v>
      </c>
      <c r="AE238" s="411" t="s">
        <v>208</v>
      </c>
      <c r="AF238" s="411">
        <v>43972</v>
      </c>
      <c r="AM238" s="82" t="s">
        <v>209</v>
      </c>
      <c r="AN238" s="411">
        <v>43972</v>
      </c>
      <c r="AO238" s="74" t="s">
        <v>56</v>
      </c>
      <c r="AP238" s="82"/>
      <c r="AQ238" s="82"/>
      <c r="AR238" s="82"/>
      <c r="AS238" s="82"/>
      <c r="AT238" s="82"/>
      <c r="AU238" s="82"/>
      <c r="AV238" s="82"/>
      <c r="AZ238" s="32">
        <f t="shared" si="9"/>
        <v>5</v>
      </c>
    </row>
    <row r="239" spans="8:52" ht="19.95" customHeight="1">
      <c r="H239" s="82" t="s">
        <v>3856</v>
      </c>
      <c r="I239" s="563" t="s">
        <v>3887</v>
      </c>
      <c r="J239" s="563" t="s">
        <v>3867</v>
      </c>
      <c r="N239" s="436">
        <v>15525855</v>
      </c>
      <c r="Q239" s="567" t="s">
        <v>3942</v>
      </c>
      <c r="R239" s="563" t="s">
        <v>3898</v>
      </c>
      <c r="W239" t="s">
        <v>29</v>
      </c>
      <c r="AC239" s="76" t="s">
        <v>141</v>
      </c>
      <c r="AE239" s="411" t="s">
        <v>208</v>
      </c>
      <c r="AF239" s="411">
        <v>43972</v>
      </c>
      <c r="AM239" s="82" t="s">
        <v>209</v>
      </c>
      <c r="AN239" s="411">
        <v>43972</v>
      </c>
      <c r="AO239" s="74" t="s">
        <v>56</v>
      </c>
      <c r="AP239" s="82"/>
      <c r="AQ239" s="82"/>
      <c r="AR239" s="82"/>
      <c r="AS239" s="82"/>
      <c r="AT239" s="82"/>
      <c r="AU239" s="82"/>
      <c r="AV239" s="82"/>
      <c r="AZ239" s="32">
        <f t="shared" si="9"/>
        <v>5</v>
      </c>
    </row>
    <row r="240" spans="8:52" ht="19.95" customHeight="1">
      <c r="H240" s="82" t="s">
        <v>3857</v>
      </c>
      <c r="I240" s="563" t="s">
        <v>3888</v>
      </c>
      <c r="J240" s="563" t="s">
        <v>3867</v>
      </c>
      <c r="N240" s="436">
        <v>15525855</v>
      </c>
      <c r="Q240" s="567" t="s">
        <v>3942</v>
      </c>
      <c r="R240" s="563" t="s">
        <v>3898</v>
      </c>
      <c r="W240" t="s">
        <v>29</v>
      </c>
      <c r="AC240" s="76" t="s">
        <v>141</v>
      </c>
      <c r="AE240" s="411" t="s">
        <v>208</v>
      </c>
      <c r="AF240" s="411">
        <v>43972</v>
      </c>
      <c r="AM240" s="82" t="s">
        <v>209</v>
      </c>
      <c r="AN240" s="411">
        <v>43972</v>
      </c>
      <c r="AO240" s="74" t="s">
        <v>56</v>
      </c>
      <c r="AP240" s="82"/>
      <c r="AQ240" s="82"/>
      <c r="AR240" s="82"/>
      <c r="AS240" s="82"/>
      <c r="AT240" s="82"/>
      <c r="AU240" s="82"/>
      <c r="AV240" s="82"/>
      <c r="AZ240" s="32">
        <f t="shared" si="9"/>
        <v>5</v>
      </c>
    </row>
    <row r="241" spans="8:52" ht="19.95" customHeight="1">
      <c r="H241" s="82" t="s">
        <v>3858</v>
      </c>
      <c r="I241" s="82" t="s">
        <v>3889</v>
      </c>
      <c r="J241" s="563" t="s">
        <v>3867</v>
      </c>
      <c r="N241" s="82">
        <v>15525855</v>
      </c>
      <c r="Q241" s="82" t="s">
        <v>3942</v>
      </c>
      <c r="R241" s="563" t="s">
        <v>3898</v>
      </c>
      <c r="W241" t="s">
        <v>29</v>
      </c>
      <c r="AC241" s="76" t="s">
        <v>141</v>
      </c>
      <c r="AE241" s="411" t="s">
        <v>208</v>
      </c>
      <c r="AF241" s="411">
        <v>43972</v>
      </c>
      <c r="AM241" s="82" t="s">
        <v>209</v>
      </c>
      <c r="AN241" s="411">
        <v>43972</v>
      </c>
      <c r="AO241" s="74" t="s">
        <v>56</v>
      </c>
      <c r="AP241" s="82"/>
      <c r="AQ241" s="82"/>
      <c r="AR241" s="82"/>
      <c r="AS241" s="82"/>
      <c r="AT241" s="82"/>
      <c r="AU241" s="82"/>
      <c r="AV241" s="82"/>
      <c r="AZ241" s="32">
        <f t="shared" si="9"/>
        <v>5</v>
      </c>
    </row>
    <row r="242" spans="8:52" ht="19.95" customHeight="1">
      <c r="H242" s="82" t="s">
        <v>3859</v>
      </c>
      <c r="I242" s="563" t="s">
        <v>3890</v>
      </c>
      <c r="J242" s="563" t="s">
        <v>3867</v>
      </c>
      <c r="N242" s="436">
        <v>15525855</v>
      </c>
      <c r="Q242" s="567" t="s">
        <v>3942</v>
      </c>
      <c r="R242" s="563" t="s">
        <v>3898</v>
      </c>
      <c r="W242" t="s">
        <v>29</v>
      </c>
      <c r="AC242" s="76" t="s">
        <v>141</v>
      </c>
      <c r="AE242" s="411" t="s">
        <v>208</v>
      </c>
      <c r="AF242" s="411">
        <v>43972</v>
      </c>
      <c r="AM242" s="82" t="s">
        <v>209</v>
      </c>
      <c r="AN242" s="411">
        <v>43972</v>
      </c>
      <c r="AO242" s="74" t="s">
        <v>56</v>
      </c>
      <c r="AP242" s="82"/>
      <c r="AQ242" s="82"/>
      <c r="AR242" s="82"/>
      <c r="AS242" s="82"/>
      <c r="AT242" s="82"/>
      <c r="AU242" s="82"/>
      <c r="AV242" s="82"/>
      <c r="AZ242" s="32">
        <f t="shared" si="9"/>
        <v>5</v>
      </c>
    </row>
    <row r="243" spans="8:52" ht="19.95" customHeight="1">
      <c r="H243" s="82" t="s">
        <v>3860</v>
      </c>
      <c r="I243" s="563" t="s">
        <v>3891</v>
      </c>
      <c r="J243" s="563" t="s">
        <v>3867</v>
      </c>
      <c r="N243" s="436">
        <v>15525855</v>
      </c>
      <c r="Q243" s="567" t="s">
        <v>3942</v>
      </c>
      <c r="R243" s="563" t="s">
        <v>3898</v>
      </c>
      <c r="W243" t="s">
        <v>29</v>
      </c>
      <c r="AC243" s="76" t="s">
        <v>141</v>
      </c>
      <c r="AE243" s="411" t="s">
        <v>208</v>
      </c>
      <c r="AF243" s="411">
        <v>43972</v>
      </c>
      <c r="AM243" s="82" t="s">
        <v>209</v>
      </c>
      <c r="AN243" s="411">
        <v>43972</v>
      </c>
      <c r="AO243" s="74" t="s">
        <v>56</v>
      </c>
      <c r="AP243" s="82"/>
      <c r="AQ243" s="82"/>
      <c r="AR243" s="82"/>
      <c r="AS243" s="82"/>
      <c r="AT243" s="82"/>
      <c r="AU243" s="82"/>
      <c r="AV243" s="82"/>
      <c r="AZ243" s="32">
        <f t="shared" si="9"/>
        <v>5</v>
      </c>
    </row>
    <row r="244" spans="8:52" ht="19.95" customHeight="1">
      <c r="H244" s="82" t="s">
        <v>3861</v>
      </c>
      <c r="I244" s="563" t="s">
        <v>3892</v>
      </c>
      <c r="J244" s="563" t="s">
        <v>3867</v>
      </c>
      <c r="N244" s="436">
        <v>15525855</v>
      </c>
      <c r="Q244" s="567" t="s">
        <v>3942</v>
      </c>
      <c r="R244" s="563" t="s">
        <v>3898</v>
      </c>
      <c r="W244" t="s">
        <v>29</v>
      </c>
      <c r="AC244" s="76" t="s">
        <v>141</v>
      </c>
      <c r="AE244" s="411" t="s">
        <v>208</v>
      </c>
      <c r="AF244" s="411">
        <v>43972</v>
      </c>
      <c r="AM244" s="82" t="s">
        <v>209</v>
      </c>
      <c r="AN244" s="411">
        <v>43972</v>
      </c>
      <c r="AO244" s="74" t="s">
        <v>56</v>
      </c>
      <c r="AP244" s="82"/>
      <c r="AQ244" s="82"/>
      <c r="AR244" s="82"/>
      <c r="AS244" s="82"/>
      <c r="AT244" s="82"/>
      <c r="AU244" s="82"/>
      <c r="AV244" s="82"/>
      <c r="AZ244" s="32">
        <f t="shared" si="9"/>
        <v>5</v>
      </c>
    </row>
    <row r="245" spans="8:52" ht="19.95" customHeight="1">
      <c r="H245" s="82" t="s">
        <v>3862</v>
      </c>
      <c r="I245" s="563" t="s">
        <v>3893</v>
      </c>
      <c r="J245" s="563" t="s">
        <v>3867</v>
      </c>
      <c r="N245" s="436">
        <v>15525855</v>
      </c>
      <c r="Q245" s="567" t="s">
        <v>3942</v>
      </c>
      <c r="R245" s="563" t="s">
        <v>3898</v>
      </c>
      <c r="W245" t="s">
        <v>29</v>
      </c>
      <c r="AC245" s="76" t="s">
        <v>141</v>
      </c>
      <c r="AE245" s="411" t="s">
        <v>208</v>
      </c>
      <c r="AF245" s="411">
        <v>43972</v>
      </c>
      <c r="AM245" s="82" t="s">
        <v>209</v>
      </c>
      <c r="AN245" s="411">
        <v>43972</v>
      </c>
      <c r="AO245" s="74" t="s">
        <v>56</v>
      </c>
      <c r="AP245" s="82"/>
      <c r="AQ245" s="82"/>
      <c r="AR245" s="82"/>
      <c r="AS245" s="82"/>
      <c r="AT245" s="82"/>
      <c r="AU245" s="82"/>
      <c r="AV245" s="82"/>
      <c r="AZ245" s="32">
        <f t="shared" si="9"/>
        <v>5</v>
      </c>
    </row>
    <row r="246" spans="8:52" ht="19.95" customHeight="1">
      <c r="H246" s="82" t="s">
        <v>3863</v>
      </c>
      <c r="I246" s="563" t="s">
        <v>3894</v>
      </c>
      <c r="J246" s="563" t="s">
        <v>3867</v>
      </c>
      <c r="N246" s="436">
        <v>15525855</v>
      </c>
      <c r="Q246" s="567" t="s">
        <v>3942</v>
      </c>
      <c r="R246" s="563" t="s">
        <v>3898</v>
      </c>
      <c r="W246" t="s">
        <v>29</v>
      </c>
      <c r="AC246" s="76" t="s">
        <v>141</v>
      </c>
      <c r="AE246" s="411" t="s">
        <v>208</v>
      </c>
      <c r="AF246" s="411">
        <v>43972</v>
      </c>
      <c r="AM246" s="82" t="s">
        <v>209</v>
      </c>
      <c r="AN246" s="411">
        <v>43972</v>
      </c>
      <c r="AO246" s="74" t="s">
        <v>56</v>
      </c>
      <c r="AP246" s="82"/>
      <c r="AQ246" s="82"/>
      <c r="AR246" s="82"/>
      <c r="AS246" s="82"/>
      <c r="AT246" s="82"/>
      <c r="AU246" s="82"/>
      <c r="AV246" s="82"/>
      <c r="AZ246" s="32">
        <f t="shared" si="9"/>
        <v>5</v>
      </c>
    </row>
    <row r="247" spans="8:52" ht="19.95" customHeight="1">
      <c r="H247" s="82" t="s">
        <v>3864</v>
      </c>
      <c r="I247" s="563" t="s">
        <v>3895</v>
      </c>
      <c r="J247" s="563" t="s">
        <v>3867</v>
      </c>
      <c r="N247" s="436">
        <v>15525855</v>
      </c>
      <c r="Q247" s="567" t="s">
        <v>3942</v>
      </c>
      <c r="R247" s="563" t="s">
        <v>3898</v>
      </c>
      <c r="W247" t="s">
        <v>29</v>
      </c>
      <c r="AC247" s="76" t="s">
        <v>141</v>
      </c>
      <c r="AE247" s="411" t="s">
        <v>208</v>
      </c>
      <c r="AF247" s="411">
        <v>43972</v>
      </c>
      <c r="AM247" s="82" t="s">
        <v>209</v>
      </c>
      <c r="AN247" s="411">
        <v>43972</v>
      </c>
      <c r="AO247" s="74" t="s">
        <v>56</v>
      </c>
      <c r="AP247" s="82"/>
      <c r="AQ247" s="82"/>
      <c r="AR247" s="82"/>
      <c r="AS247" s="82"/>
      <c r="AT247" s="82"/>
      <c r="AU247" s="82"/>
      <c r="AV247" s="82"/>
      <c r="AZ247" s="32">
        <f t="shared" si="9"/>
        <v>5</v>
      </c>
    </row>
    <row r="248" spans="8:52" ht="19.95" customHeight="1">
      <c r="H248" s="82" t="s">
        <v>3865</v>
      </c>
      <c r="I248" s="563" t="s">
        <v>3896</v>
      </c>
      <c r="J248" s="563" t="s">
        <v>3867</v>
      </c>
      <c r="N248" s="436">
        <v>15525855</v>
      </c>
      <c r="Q248" s="567" t="s">
        <v>3942</v>
      </c>
      <c r="R248" s="563" t="s">
        <v>3898</v>
      </c>
      <c r="W248" t="s">
        <v>29</v>
      </c>
      <c r="AC248" s="76" t="s">
        <v>141</v>
      </c>
      <c r="AE248" s="411" t="s">
        <v>208</v>
      </c>
      <c r="AF248" s="411">
        <v>43972</v>
      </c>
      <c r="AM248" s="82" t="s">
        <v>209</v>
      </c>
      <c r="AN248" s="411">
        <v>43972</v>
      </c>
      <c r="AO248" s="74" t="s">
        <v>56</v>
      </c>
      <c r="AP248" s="82"/>
      <c r="AQ248" s="82"/>
      <c r="AR248" s="82"/>
      <c r="AS248" s="82"/>
      <c r="AT248" s="82"/>
      <c r="AU248" s="82"/>
      <c r="AV248" s="82"/>
      <c r="AZ248" s="32">
        <f t="shared" si="9"/>
        <v>5</v>
      </c>
    </row>
    <row r="249" spans="8:52" ht="19.95" customHeight="1">
      <c r="H249" s="428" t="s">
        <v>3823</v>
      </c>
      <c r="I249" s="570" t="s">
        <v>4406</v>
      </c>
      <c r="J249" s="570" t="s">
        <v>4407</v>
      </c>
      <c r="N249" s="438">
        <v>15525760</v>
      </c>
      <c r="Q249" s="570" t="s">
        <v>4553</v>
      </c>
      <c r="R249" s="570" t="s">
        <v>3909</v>
      </c>
      <c r="W249" s="428" t="s">
        <v>29</v>
      </c>
      <c r="AC249" s="76" t="s">
        <v>141</v>
      </c>
      <c r="AE249" s="422" t="s">
        <v>209</v>
      </c>
      <c r="AF249" s="422">
        <v>43970</v>
      </c>
      <c r="AM249" s="428" t="s">
        <v>208</v>
      </c>
      <c r="AN249" s="422">
        <v>43971</v>
      </c>
      <c r="AO249" s="428" t="s">
        <v>59</v>
      </c>
      <c r="AP249" s="428"/>
      <c r="AQ249" s="429" t="s">
        <v>342</v>
      </c>
      <c r="AR249" s="428"/>
      <c r="AS249" s="428"/>
      <c r="AT249" s="428"/>
      <c r="AU249" s="428"/>
      <c r="AV249" s="428"/>
      <c r="AZ249" s="32">
        <f t="shared" si="9"/>
        <v>5</v>
      </c>
    </row>
    <row r="250" spans="8:52" ht="19.95" customHeight="1">
      <c r="H250" s="428" t="s">
        <v>3824</v>
      </c>
      <c r="I250" s="570" t="s">
        <v>4408</v>
      </c>
      <c r="J250" s="570" t="s">
        <v>4407</v>
      </c>
      <c r="N250" s="438">
        <v>15525760</v>
      </c>
      <c r="Q250" s="570" t="s">
        <v>4554</v>
      </c>
      <c r="R250" s="570" t="s">
        <v>3909</v>
      </c>
      <c r="W250" s="428" t="s">
        <v>29</v>
      </c>
      <c r="AC250" s="76" t="s">
        <v>141</v>
      </c>
      <c r="AE250" s="422" t="s">
        <v>209</v>
      </c>
      <c r="AF250" s="422">
        <v>43970</v>
      </c>
      <c r="AM250" s="428" t="s">
        <v>208</v>
      </c>
      <c r="AN250" s="422">
        <v>43971</v>
      </c>
      <c r="AO250" s="428" t="s">
        <v>59</v>
      </c>
      <c r="AP250" s="428"/>
      <c r="AQ250" s="429" t="s">
        <v>342</v>
      </c>
      <c r="AR250" s="428"/>
      <c r="AS250" s="428"/>
      <c r="AT250" s="428"/>
      <c r="AU250" s="428"/>
      <c r="AV250" s="428"/>
      <c r="AZ250" s="32">
        <f t="shared" si="9"/>
        <v>5</v>
      </c>
    </row>
    <row r="251" spans="8:52" ht="19.95" customHeight="1">
      <c r="H251" s="428" t="s">
        <v>3825</v>
      </c>
      <c r="I251" s="570" t="s">
        <v>4409</v>
      </c>
      <c r="J251" s="570" t="s">
        <v>4410</v>
      </c>
      <c r="N251" s="438">
        <v>15525761</v>
      </c>
      <c r="Q251" s="570" t="s">
        <v>4554</v>
      </c>
      <c r="R251" s="570" t="s">
        <v>3898</v>
      </c>
      <c r="W251" s="428" t="s">
        <v>29</v>
      </c>
      <c r="AC251" s="76" t="s">
        <v>141</v>
      </c>
      <c r="AE251" s="422" t="s">
        <v>209</v>
      </c>
      <c r="AF251" s="422">
        <v>43970</v>
      </c>
      <c r="AM251" s="428" t="s">
        <v>208</v>
      </c>
      <c r="AN251" s="422">
        <v>43971</v>
      </c>
      <c r="AO251" s="428" t="s">
        <v>56</v>
      </c>
      <c r="AP251" s="428"/>
      <c r="AQ251" s="429"/>
      <c r="AR251" s="428" t="s">
        <v>195</v>
      </c>
      <c r="AS251" s="422">
        <v>43883</v>
      </c>
      <c r="AT251" s="428" t="s">
        <v>56</v>
      </c>
      <c r="AU251" s="428"/>
      <c r="AV251" s="428"/>
      <c r="AZ251" s="32">
        <f t="shared" si="9"/>
        <v>5</v>
      </c>
    </row>
    <row r="252" spans="8:52" ht="19.95" customHeight="1">
      <c r="H252" s="428" t="s">
        <v>3826</v>
      </c>
      <c r="I252" s="570" t="s">
        <v>4411</v>
      </c>
      <c r="J252" s="570" t="s">
        <v>4410</v>
      </c>
      <c r="N252" s="438">
        <v>15525761</v>
      </c>
      <c r="Q252" s="570" t="s">
        <v>4554</v>
      </c>
      <c r="R252" s="570" t="s">
        <v>3909</v>
      </c>
      <c r="W252" s="428" t="s">
        <v>29</v>
      </c>
      <c r="AC252" s="76" t="s">
        <v>141</v>
      </c>
      <c r="AE252" s="422" t="s">
        <v>209</v>
      </c>
      <c r="AF252" s="422">
        <v>43970</v>
      </c>
      <c r="AM252" s="428" t="s">
        <v>208</v>
      </c>
      <c r="AN252" s="422">
        <v>43971</v>
      </c>
      <c r="AO252" s="428" t="s">
        <v>56</v>
      </c>
      <c r="AP252" s="428"/>
      <c r="AQ252" s="429"/>
      <c r="AR252" s="428" t="s">
        <v>195</v>
      </c>
      <c r="AS252" s="422">
        <v>43883</v>
      </c>
      <c r="AT252" s="428" t="s">
        <v>56</v>
      </c>
      <c r="AU252" s="428"/>
      <c r="AV252" s="428"/>
      <c r="AZ252" s="32">
        <f t="shared" si="9"/>
        <v>5</v>
      </c>
    </row>
    <row r="253" spans="8:52" ht="19.95" customHeight="1">
      <c r="H253" s="428" t="s">
        <v>3827</v>
      </c>
      <c r="I253" s="570" t="s">
        <v>4412</v>
      </c>
      <c r="J253" s="570" t="s">
        <v>4410</v>
      </c>
      <c r="N253" s="438">
        <v>15525761</v>
      </c>
      <c r="Q253" s="570" t="s">
        <v>4554</v>
      </c>
      <c r="R253" s="570" t="s">
        <v>3898</v>
      </c>
      <c r="W253" s="428" t="s">
        <v>29</v>
      </c>
      <c r="AC253" s="76" t="s">
        <v>141</v>
      </c>
      <c r="AE253" s="422" t="s">
        <v>209</v>
      </c>
      <c r="AF253" s="422">
        <v>43970</v>
      </c>
      <c r="AM253" s="428" t="s">
        <v>208</v>
      </c>
      <c r="AN253" s="422">
        <v>43971</v>
      </c>
      <c r="AO253" s="428" t="s">
        <v>56</v>
      </c>
      <c r="AP253" s="428"/>
      <c r="AQ253" s="429"/>
      <c r="AR253" s="428" t="s">
        <v>195</v>
      </c>
      <c r="AS253" s="422">
        <v>43883</v>
      </c>
      <c r="AT253" s="428" t="s">
        <v>56</v>
      </c>
      <c r="AU253" s="428"/>
      <c r="AV253" s="428"/>
      <c r="AZ253" s="32">
        <f t="shared" si="9"/>
        <v>5</v>
      </c>
    </row>
    <row r="254" spans="8:52" ht="19.95" customHeight="1">
      <c r="H254" s="428" t="s">
        <v>3828</v>
      </c>
      <c r="I254" s="570" t="s">
        <v>4413</v>
      </c>
      <c r="J254" s="570" t="s">
        <v>4410</v>
      </c>
      <c r="N254" s="438">
        <v>15525761</v>
      </c>
      <c r="Q254" s="570" t="s">
        <v>4554</v>
      </c>
      <c r="R254" s="570" t="s">
        <v>3898</v>
      </c>
      <c r="W254" s="428" t="s">
        <v>29</v>
      </c>
      <c r="AC254" s="76" t="s">
        <v>141</v>
      </c>
      <c r="AE254" s="422" t="s">
        <v>209</v>
      </c>
      <c r="AF254" s="422">
        <v>43970</v>
      </c>
      <c r="AM254" s="428" t="s">
        <v>208</v>
      </c>
      <c r="AN254" s="422">
        <v>43971</v>
      </c>
      <c r="AO254" s="428" t="s">
        <v>56</v>
      </c>
      <c r="AP254" s="428"/>
      <c r="AQ254" s="429"/>
      <c r="AR254" s="428" t="s">
        <v>195</v>
      </c>
      <c r="AS254" s="422">
        <v>43883</v>
      </c>
      <c r="AT254" s="428" t="s">
        <v>56</v>
      </c>
      <c r="AU254" s="428"/>
      <c r="AV254" s="428"/>
      <c r="AZ254" s="32">
        <f t="shared" si="9"/>
        <v>5</v>
      </c>
    </row>
    <row r="255" spans="8:52" ht="19.95" customHeight="1">
      <c r="H255" s="428" t="s">
        <v>3829</v>
      </c>
      <c r="I255" s="570" t="s">
        <v>4414</v>
      </c>
      <c r="J255" s="570" t="s">
        <v>4410</v>
      </c>
      <c r="N255" s="438">
        <v>15525761</v>
      </c>
      <c r="Q255" s="570" t="s">
        <v>4554</v>
      </c>
      <c r="R255" s="570" t="s">
        <v>3898</v>
      </c>
      <c r="W255" s="428" t="s">
        <v>29</v>
      </c>
      <c r="AC255" s="76" t="s">
        <v>141</v>
      </c>
      <c r="AE255" s="422" t="s">
        <v>209</v>
      </c>
      <c r="AF255" s="422">
        <v>43970</v>
      </c>
      <c r="AM255" s="428" t="s">
        <v>208</v>
      </c>
      <c r="AN255" s="422">
        <v>43971</v>
      </c>
      <c r="AO255" s="428" t="s">
        <v>56</v>
      </c>
      <c r="AP255" s="428"/>
      <c r="AQ255" s="429"/>
      <c r="AR255" s="428" t="s">
        <v>195</v>
      </c>
      <c r="AS255" s="422">
        <v>43883</v>
      </c>
      <c r="AT255" s="428" t="s">
        <v>56</v>
      </c>
      <c r="AU255" s="428"/>
      <c r="AV255" s="428"/>
      <c r="AZ255" s="32">
        <f t="shared" si="9"/>
        <v>5</v>
      </c>
    </row>
    <row r="256" spans="8:52" ht="19.95" customHeight="1">
      <c r="H256" s="428" t="s">
        <v>3830</v>
      </c>
      <c r="I256" s="570" t="s">
        <v>4415</v>
      </c>
      <c r="J256" s="570" t="s">
        <v>4410</v>
      </c>
      <c r="N256" s="438">
        <v>15525761</v>
      </c>
      <c r="Q256" s="570" t="s">
        <v>4554</v>
      </c>
      <c r="R256" s="570" t="s">
        <v>3898</v>
      </c>
      <c r="W256" s="428" t="s">
        <v>29</v>
      </c>
      <c r="AC256" s="76" t="s">
        <v>141</v>
      </c>
      <c r="AE256" s="422" t="s">
        <v>209</v>
      </c>
      <c r="AF256" s="422">
        <v>43970</v>
      </c>
      <c r="AM256" s="428" t="s">
        <v>208</v>
      </c>
      <c r="AN256" s="422">
        <v>43971</v>
      </c>
      <c r="AO256" s="428" t="s">
        <v>56</v>
      </c>
      <c r="AP256" s="428"/>
      <c r="AQ256" s="429"/>
      <c r="AR256" s="428" t="s">
        <v>195</v>
      </c>
      <c r="AS256" s="422">
        <v>43883</v>
      </c>
      <c r="AT256" s="428" t="s">
        <v>56</v>
      </c>
      <c r="AU256" s="428"/>
      <c r="AV256" s="428"/>
      <c r="AZ256" s="32">
        <f t="shared" si="9"/>
        <v>5</v>
      </c>
    </row>
    <row r="257" spans="8:52" ht="19.95" customHeight="1">
      <c r="H257" s="428" t="s">
        <v>3831</v>
      </c>
      <c r="I257" s="570" t="s">
        <v>4416</v>
      </c>
      <c r="J257" s="570" t="s">
        <v>4410</v>
      </c>
      <c r="N257" s="438">
        <v>15525761</v>
      </c>
      <c r="Q257" s="570" t="s">
        <v>4554</v>
      </c>
      <c r="R257" s="570" t="s">
        <v>3898</v>
      </c>
      <c r="W257" s="428" t="s">
        <v>29</v>
      </c>
      <c r="AC257" s="76" t="s">
        <v>141</v>
      </c>
      <c r="AE257" s="422" t="s">
        <v>209</v>
      </c>
      <c r="AF257" s="422">
        <v>43970</v>
      </c>
      <c r="AM257" s="428" t="s">
        <v>208</v>
      </c>
      <c r="AN257" s="422">
        <v>43971</v>
      </c>
      <c r="AO257" s="428" t="s">
        <v>56</v>
      </c>
      <c r="AP257" s="428"/>
      <c r="AQ257" s="429"/>
      <c r="AR257" s="428" t="s">
        <v>195</v>
      </c>
      <c r="AS257" s="422">
        <v>43883</v>
      </c>
      <c r="AT257" s="428" t="s">
        <v>56</v>
      </c>
      <c r="AU257" s="428"/>
      <c r="AV257" s="428"/>
      <c r="AZ257" s="32">
        <f t="shared" si="9"/>
        <v>5</v>
      </c>
    </row>
    <row r="258" spans="8:52" ht="19.95" customHeight="1">
      <c r="H258" s="428" t="s">
        <v>3832</v>
      </c>
      <c r="I258" s="570" t="s">
        <v>4417</v>
      </c>
      <c r="J258" s="570" t="s">
        <v>4410</v>
      </c>
      <c r="N258" s="438">
        <v>15525761</v>
      </c>
      <c r="Q258" s="570" t="s">
        <v>4554</v>
      </c>
      <c r="R258" s="570" t="s">
        <v>3898</v>
      </c>
      <c r="W258" s="428" t="s">
        <v>29</v>
      </c>
      <c r="AC258" s="76" t="s">
        <v>141</v>
      </c>
      <c r="AE258" s="422" t="s">
        <v>209</v>
      </c>
      <c r="AF258" s="422">
        <v>43970</v>
      </c>
      <c r="AM258" s="428" t="s">
        <v>208</v>
      </c>
      <c r="AN258" s="422">
        <v>43971</v>
      </c>
      <c r="AO258" s="428" t="s">
        <v>56</v>
      </c>
      <c r="AP258" s="428"/>
      <c r="AQ258" s="429"/>
      <c r="AR258" s="428" t="s">
        <v>195</v>
      </c>
      <c r="AS258" s="422">
        <v>43883</v>
      </c>
      <c r="AT258" s="428" t="s">
        <v>56</v>
      </c>
      <c r="AU258" s="428"/>
      <c r="AV258" s="428"/>
      <c r="AZ258" s="32">
        <f t="shared" si="9"/>
        <v>5</v>
      </c>
    </row>
    <row r="259" spans="8:52" ht="19.95" customHeight="1">
      <c r="H259" s="82" t="s">
        <v>3833</v>
      </c>
      <c r="I259" s="563" t="s">
        <v>4418</v>
      </c>
      <c r="J259" s="563" t="s">
        <v>4419</v>
      </c>
      <c r="N259" s="100">
        <v>15525762</v>
      </c>
      <c r="Q259" s="563" t="s">
        <v>4554</v>
      </c>
      <c r="R259" s="563" t="s">
        <v>3898</v>
      </c>
      <c r="W259" s="82" t="s">
        <v>29</v>
      </c>
      <c r="AC259" s="76" t="s">
        <v>141</v>
      </c>
      <c r="AE259" s="411" t="s">
        <v>209</v>
      </c>
      <c r="AF259" s="411">
        <v>43970</v>
      </c>
      <c r="AM259" s="82" t="s">
        <v>208</v>
      </c>
      <c r="AN259" s="411">
        <v>43971</v>
      </c>
      <c r="AO259" s="82" t="s">
        <v>57</v>
      </c>
      <c r="AP259" s="74" t="s">
        <v>59</v>
      </c>
      <c r="AQ259" s="74" t="s">
        <v>343</v>
      </c>
      <c r="AR259" s="82"/>
      <c r="AS259" s="82"/>
      <c r="AT259" s="82"/>
      <c r="AU259" s="82"/>
      <c r="AV259" s="82"/>
      <c r="AZ259" s="32">
        <f t="shared" si="9"/>
        <v>5</v>
      </c>
    </row>
    <row r="260" spans="8:52" ht="19.95" customHeight="1">
      <c r="H260" s="82" t="s">
        <v>3834</v>
      </c>
      <c r="I260" s="563" t="s">
        <v>4420</v>
      </c>
      <c r="J260" s="563" t="s">
        <v>4419</v>
      </c>
      <c r="N260" s="100">
        <v>15525762</v>
      </c>
      <c r="Q260" s="563" t="s">
        <v>4554</v>
      </c>
      <c r="R260" s="563" t="s">
        <v>3898</v>
      </c>
      <c r="W260" s="82" t="s">
        <v>29</v>
      </c>
      <c r="AC260" s="76" t="s">
        <v>141</v>
      </c>
      <c r="AE260" s="411" t="s">
        <v>209</v>
      </c>
      <c r="AF260" s="411">
        <v>43970</v>
      </c>
      <c r="AM260" s="82" t="s">
        <v>208</v>
      </c>
      <c r="AN260" s="411">
        <v>43971</v>
      </c>
      <c r="AO260" s="82" t="s">
        <v>59</v>
      </c>
      <c r="AP260" s="82"/>
      <c r="AQ260" s="74" t="s">
        <v>340</v>
      </c>
      <c r="AR260" s="82"/>
      <c r="AS260" s="82"/>
      <c r="AT260" s="82"/>
      <c r="AU260" s="82"/>
      <c r="AV260" s="82"/>
      <c r="AZ260" s="32">
        <f t="shared" si="9"/>
        <v>5</v>
      </c>
    </row>
    <row r="261" spans="8:52" ht="19.95" customHeight="1">
      <c r="H261" s="82" t="s">
        <v>3835</v>
      </c>
      <c r="I261" s="563" t="s">
        <v>4421</v>
      </c>
      <c r="J261" s="563" t="s">
        <v>4419</v>
      </c>
      <c r="N261" s="100">
        <v>15525762</v>
      </c>
      <c r="Q261" s="563" t="s">
        <v>4554</v>
      </c>
      <c r="R261" s="563" t="s">
        <v>3898</v>
      </c>
      <c r="W261" s="82" t="s">
        <v>29</v>
      </c>
      <c r="AC261" s="76" t="s">
        <v>141</v>
      </c>
      <c r="AE261" s="411" t="s">
        <v>209</v>
      </c>
      <c r="AF261" s="411">
        <v>43970</v>
      </c>
      <c r="AM261" s="82" t="s">
        <v>208</v>
      </c>
      <c r="AN261" s="411">
        <v>43971</v>
      </c>
      <c r="AO261" s="82" t="s">
        <v>59</v>
      </c>
      <c r="AP261" s="82"/>
      <c r="AQ261" s="74" t="s">
        <v>340</v>
      </c>
      <c r="AR261" s="82"/>
      <c r="AS261" s="82"/>
      <c r="AT261" s="82"/>
      <c r="AU261" s="82"/>
      <c r="AV261" s="82"/>
      <c r="AZ261" s="32">
        <f t="shared" si="9"/>
        <v>5</v>
      </c>
    </row>
    <row r="262" spans="8:52" ht="19.95" customHeight="1">
      <c r="H262" s="82" t="s">
        <v>3836</v>
      </c>
      <c r="I262" s="563" t="s">
        <v>4422</v>
      </c>
      <c r="J262" s="563" t="s">
        <v>4419</v>
      </c>
      <c r="N262" s="100">
        <v>15525762</v>
      </c>
      <c r="Q262" s="563" t="s">
        <v>4554</v>
      </c>
      <c r="R262" s="563" t="s">
        <v>3898</v>
      </c>
      <c r="W262" s="82" t="s">
        <v>29</v>
      </c>
      <c r="AC262" s="76" t="s">
        <v>141</v>
      </c>
      <c r="AE262" s="411" t="s">
        <v>209</v>
      </c>
      <c r="AF262" s="411">
        <v>43970</v>
      </c>
      <c r="AM262" s="82" t="s">
        <v>208</v>
      </c>
      <c r="AN262" s="411">
        <v>43971</v>
      </c>
      <c r="AO262" s="82" t="s">
        <v>59</v>
      </c>
      <c r="AP262" s="82"/>
      <c r="AQ262" s="74" t="s">
        <v>340</v>
      </c>
      <c r="AR262" s="82"/>
      <c r="AS262" s="82"/>
      <c r="AT262" s="82"/>
      <c r="AU262" s="82"/>
      <c r="AV262" s="82"/>
      <c r="AZ262" s="32">
        <f t="shared" si="9"/>
        <v>5</v>
      </c>
    </row>
    <row r="263" spans="8:52" ht="19.95" customHeight="1">
      <c r="H263" s="82" t="s">
        <v>3837</v>
      </c>
      <c r="I263" s="563" t="s">
        <v>4423</v>
      </c>
      <c r="J263" s="563" t="s">
        <v>4419</v>
      </c>
      <c r="N263" s="100">
        <v>15525762</v>
      </c>
      <c r="Q263" s="563" t="s">
        <v>4554</v>
      </c>
      <c r="R263" s="563" t="s">
        <v>3898</v>
      </c>
      <c r="W263" s="82" t="s">
        <v>29</v>
      </c>
      <c r="AC263" s="76" t="s">
        <v>141</v>
      </c>
      <c r="AE263" s="411" t="s">
        <v>209</v>
      </c>
      <c r="AF263" s="411">
        <v>43970</v>
      </c>
      <c r="AM263" s="82" t="s">
        <v>208</v>
      </c>
      <c r="AN263" s="411">
        <v>43971</v>
      </c>
      <c r="AO263" s="82" t="s">
        <v>59</v>
      </c>
      <c r="AP263" s="82"/>
      <c r="AQ263" s="74" t="s">
        <v>340</v>
      </c>
      <c r="AR263" s="82"/>
      <c r="AS263" s="82"/>
      <c r="AT263" s="82"/>
      <c r="AU263" s="82"/>
      <c r="AV263" s="82"/>
      <c r="AZ263" s="32">
        <f t="shared" si="9"/>
        <v>5</v>
      </c>
    </row>
    <row r="264" spans="8:52" ht="19.95" customHeight="1">
      <c r="H264" s="82" t="s">
        <v>3838</v>
      </c>
      <c r="I264" s="563" t="s">
        <v>4424</v>
      </c>
      <c r="J264" s="563" t="s">
        <v>4425</v>
      </c>
      <c r="N264" s="100">
        <v>15525764</v>
      </c>
      <c r="Q264" s="563" t="s">
        <v>4555</v>
      </c>
      <c r="R264" s="563" t="s">
        <v>3898</v>
      </c>
      <c r="W264" s="82" t="s">
        <v>29</v>
      </c>
      <c r="AC264" s="76" t="s">
        <v>141</v>
      </c>
      <c r="AE264" s="411" t="s">
        <v>209</v>
      </c>
      <c r="AF264" s="411">
        <v>43970</v>
      </c>
      <c r="AM264" s="82" t="s">
        <v>208</v>
      </c>
      <c r="AN264" s="411">
        <v>43971</v>
      </c>
      <c r="AO264" s="82" t="s">
        <v>56</v>
      </c>
      <c r="AP264" s="82"/>
      <c r="AQ264" s="74"/>
      <c r="AR264" s="82"/>
      <c r="AS264" s="82"/>
      <c r="AT264" s="82"/>
      <c r="AU264" s="82"/>
      <c r="AV264" s="82"/>
      <c r="AZ264" s="32">
        <f t="shared" si="9"/>
        <v>5</v>
      </c>
    </row>
    <row r="265" spans="8:52" ht="19.95" customHeight="1">
      <c r="H265" s="82" t="s">
        <v>3839</v>
      </c>
      <c r="I265" s="563" t="s">
        <v>4426</v>
      </c>
      <c r="J265" s="563" t="s">
        <v>4425</v>
      </c>
      <c r="N265" s="100">
        <v>15525764</v>
      </c>
      <c r="Q265" s="563" t="s">
        <v>4555</v>
      </c>
      <c r="R265" s="563" t="s">
        <v>3898</v>
      </c>
      <c r="W265" s="82" t="s">
        <v>29</v>
      </c>
      <c r="AC265" s="76" t="s">
        <v>141</v>
      </c>
      <c r="AE265" s="411" t="s">
        <v>209</v>
      </c>
      <c r="AF265" s="411">
        <v>43970</v>
      </c>
      <c r="AM265" s="82" t="s">
        <v>208</v>
      </c>
      <c r="AN265" s="411">
        <v>43971</v>
      </c>
      <c r="AO265" s="82" t="s">
        <v>56</v>
      </c>
      <c r="AP265" s="82"/>
      <c r="AQ265" s="74"/>
      <c r="AR265" s="82"/>
      <c r="AS265" s="82"/>
      <c r="AT265" s="82"/>
      <c r="AU265" s="82"/>
      <c r="AV265" s="82"/>
      <c r="AZ265" s="32">
        <f t="shared" si="9"/>
        <v>5</v>
      </c>
    </row>
    <row r="266" spans="8:52" ht="19.95" customHeight="1">
      <c r="H266" s="82" t="s">
        <v>3840</v>
      </c>
      <c r="I266" s="563" t="s">
        <v>4427</v>
      </c>
      <c r="J266" s="563" t="s">
        <v>4428</v>
      </c>
      <c r="N266" s="100">
        <v>15525766</v>
      </c>
      <c r="Q266" s="563" t="s">
        <v>4556</v>
      </c>
      <c r="R266" s="563" t="s">
        <v>3898</v>
      </c>
      <c r="W266" s="82" t="s">
        <v>29</v>
      </c>
      <c r="AC266" s="76" t="s">
        <v>141</v>
      </c>
      <c r="AE266" s="411" t="s">
        <v>209</v>
      </c>
      <c r="AF266" s="411">
        <v>43970</v>
      </c>
      <c r="AM266" s="82" t="s">
        <v>208</v>
      </c>
      <c r="AN266" s="411">
        <v>43971</v>
      </c>
      <c r="AO266" s="82" t="s">
        <v>56</v>
      </c>
      <c r="AP266" s="82"/>
      <c r="AQ266" s="74"/>
      <c r="AR266" s="82"/>
      <c r="AS266" s="82"/>
      <c r="AT266" s="82"/>
      <c r="AU266" s="82"/>
      <c r="AV266" s="82"/>
      <c r="AZ266" s="32">
        <f t="shared" si="9"/>
        <v>5</v>
      </c>
    </row>
    <row r="267" spans="8:52" ht="19.95" customHeight="1">
      <c r="H267" s="428" t="s">
        <v>3841</v>
      </c>
      <c r="I267" s="570" t="s">
        <v>4429</v>
      </c>
      <c r="J267" s="570" t="s">
        <v>4430</v>
      </c>
      <c r="N267" s="438">
        <v>15525770</v>
      </c>
      <c r="Q267" s="570" t="s">
        <v>4557</v>
      </c>
      <c r="R267" s="570" t="s">
        <v>3898</v>
      </c>
      <c r="W267" s="428" t="s">
        <v>29</v>
      </c>
      <c r="AC267" s="76" t="s">
        <v>141</v>
      </c>
      <c r="AE267" s="422" t="s">
        <v>209</v>
      </c>
      <c r="AF267" s="422">
        <v>43970</v>
      </c>
      <c r="AM267" s="428" t="s">
        <v>208</v>
      </c>
      <c r="AN267" s="422">
        <v>43971</v>
      </c>
      <c r="AO267" s="428" t="s">
        <v>56</v>
      </c>
      <c r="AP267" s="428"/>
      <c r="AQ267" s="429"/>
      <c r="AR267" s="428" t="s">
        <v>195</v>
      </c>
      <c r="AS267" s="422">
        <v>43883</v>
      </c>
      <c r="AT267" s="428" t="s">
        <v>56</v>
      </c>
      <c r="AU267" s="428"/>
      <c r="AV267" s="428"/>
      <c r="AZ267" s="32">
        <f t="shared" si="9"/>
        <v>5</v>
      </c>
    </row>
    <row r="268" spans="8:52" ht="19.95" customHeight="1">
      <c r="H268" s="428" t="s">
        <v>3842</v>
      </c>
      <c r="I268" s="570" t="s">
        <v>4431</v>
      </c>
      <c r="J268" s="570" t="s">
        <v>4430</v>
      </c>
      <c r="N268" s="438">
        <v>15525770</v>
      </c>
      <c r="Q268" s="570" t="s">
        <v>4557</v>
      </c>
      <c r="R268" s="570" t="s">
        <v>3898</v>
      </c>
      <c r="W268" s="428" t="s">
        <v>29</v>
      </c>
      <c r="AC268" s="76" t="s">
        <v>141</v>
      </c>
      <c r="AE268" s="422" t="s">
        <v>209</v>
      </c>
      <c r="AF268" s="422">
        <v>43970</v>
      </c>
      <c r="AM268" s="428" t="s">
        <v>208</v>
      </c>
      <c r="AN268" s="422">
        <v>43971</v>
      </c>
      <c r="AO268" s="428" t="s">
        <v>56</v>
      </c>
      <c r="AP268" s="428"/>
      <c r="AQ268" s="429"/>
      <c r="AR268" s="428" t="s">
        <v>195</v>
      </c>
      <c r="AS268" s="422">
        <v>43883</v>
      </c>
      <c r="AT268" s="428" t="s">
        <v>56</v>
      </c>
      <c r="AU268" s="428"/>
      <c r="AV268" s="428"/>
      <c r="AZ268" s="32">
        <f t="shared" si="9"/>
        <v>5</v>
      </c>
    </row>
    <row r="269" spans="8:52" ht="19.95" customHeight="1">
      <c r="H269" s="428" t="s">
        <v>3843</v>
      </c>
      <c r="I269" s="570" t="s">
        <v>4432</v>
      </c>
      <c r="J269" s="570" t="s">
        <v>4430</v>
      </c>
      <c r="N269" s="438">
        <v>15525770</v>
      </c>
      <c r="Q269" s="570" t="s">
        <v>4557</v>
      </c>
      <c r="R269" s="570" t="s">
        <v>3898</v>
      </c>
      <c r="W269" s="428" t="s">
        <v>29</v>
      </c>
      <c r="AC269" s="76" t="s">
        <v>141</v>
      </c>
      <c r="AE269" s="422" t="s">
        <v>209</v>
      </c>
      <c r="AF269" s="422">
        <v>43970</v>
      </c>
      <c r="AM269" s="428" t="s">
        <v>208</v>
      </c>
      <c r="AN269" s="422">
        <v>43971</v>
      </c>
      <c r="AO269" s="428" t="s">
        <v>56</v>
      </c>
      <c r="AP269" s="428"/>
      <c r="AQ269" s="429"/>
      <c r="AR269" s="428" t="s">
        <v>195</v>
      </c>
      <c r="AS269" s="422">
        <v>43883</v>
      </c>
      <c r="AT269" s="428" t="s">
        <v>56</v>
      </c>
      <c r="AU269" s="428"/>
      <c r="AV269" s="428"/>
      <c r="AZ269" s="32">
        <f t="shared" si="9"/>
        <v>5</v>
      </c>
    </row>
    <row r="270" spans="8:52" ht="19.95" customHeight="1">
      <c r="H270" s="428" t="s">
        <v>3844</v>
      </c>
      <c r="I270" s="570" t="s">
        <v>4433</v>
      </c>
      <c r="J270" s="570" t="s">
        <v>4430</v>
      </c>
      <c r="N270" s="438">
        <v>15525770</v>
      </c>
      <c r="Q270" s="570" t="s">
        <v>4557</v>
      </c>
      <c r="R270" s="570" t="s">
        <v>3898</v>
      </c>
      <c r="W270" s="428" t="s">
        <v>29</v>
      </c>
      <c r="AC270" s="76" t="s">
        <v>141</v>
      </c>
      <c r="AE270" s="422" t="s">
        <v>209</v>
      </c>
      <c r="AF270" s="422">
        <v>43970</v>
      </c>
      <c r="AM270" s="428" t="s">
        <v>208</v>
      </c>
      <c r="AN270" s="422">
        <v>43971</v>
      </c>
      <c r="AO270" s="428" t="s">
        <v>56</v>
      </c>
      <c r="AP270" s="428"/>
      <c r="AQ270" s="429"/>
      <c r="AR270" s="428" t="s">
        <v>195</v>
      </c>
      <c r="AS270" s="422">
        <v>43883</v>
      </c>
      <c r="AT270" s="428" t="s">
        <v>56</v>
      </c>
      <c r="AU270" s="428"/>
      <c r="AV270" s="428"/>
      <c r="AZ270" s="32">
        <f t="shared" si="9"/>
        <v>5</v>
      </c>
    </row>
    <row r="271" spans="8:52" ht="19.95" customHeight="1">
      <c r="H271" s="428" t="s">
        <v>3845</v>
      </c>
      <c r="I271" s="570" t="s">
        <v>4434</v>
      </c>
      <c r="J271" s="570" t="s">
        <v>4430</v>
      </c>
      <c r="N271" s="438">
        <v>15525770</v>
      </c>
      <c r="Q271" s="570" t="s">
        <v>4557</v>
      </c>
      <c r="R271" s="570" t="s">
        <v>3898</v>
      </c>
      <c r="W271" s="428" t="s">
        <v>29</v>
      </c>
      <c r="AC271" s="76" t="s">
        <v>141</v>
      </c>
      <c r="AE271" s="422" t="s">
        <v>209</v>
      </c>
      <c r="AF271" s="422">
        <v>43970</v>
      </c>
      <c r="AM271" s="428" t="s">
        <v>208</v>
      </c>
      <c r="AN271" s="422">
        <v>43972</v>
      </c>
      <c r="AO271" s="428" t="s">
        <v>56</v>
      </c>
      <c r="AP271" s="428"/>
      <c r="AQ271" s="429"/>
      <c r="AR271" s="428" t="s">
        <v>195</v>
      </c>
      <c r="AS271" s="422">
        <v>43883</v>
      </c>
      <c r="AT271" s="428" t="s">
        <v>56</v>
      </c>
      <c r="AU271" s="428"/>
      <c r="AV271" s="428"/>
      <c r="AZ271" s="32">
        <f t="shared" si="9"/>
        <v>5</v>
      </c>
    </row>
    <row r="272" spans="8:52" ht="19.95" customHeight="1">
      <c r="H272" s="416" t="s">
        <v>3846</v>
      </c>
      <c r="I272" s="565" t="s">
        <v>4435</v>
      </c>
      <c r="J272" s="565" t="s">
        <v>4430</v>
      </c>
      <c r="N272" s="435">
        <v>15525770</v>
      </c>
      <c r="Q272" s="565" t="s">
        <v>4557</v>
      </c>
      <c r="R272" s="565" t="s">
        <v>3898</v>
      </c>
      <c r="W272" s="416" t="s">
        <v>29</v>
      </c>
      <c r="AC272" s="76" t="s">
        <v>141</v>
      </c>
      <c r="AE272" s="413" t="s">
        <v>209</v>
      </c>
      <c r="AF272" s="413">
        <v>43970</v>
      </c>
      <c r="AM272" s="416" t="s">
        <v>208</v>
      </c>
      <c r="AN272" s="413">
        <v>43971</v>
      </c>
      <c r="AO272" s="416" t="s">
        <v>56</v>
      </c>
      <c r="AP272" s="416"/>
      <c r="AQ272" s="417"/>
      <c r="AR272" s="416" t="s">
        <v>195</v>
      </c>
      <c r="AS272" s="413">
        <v>43883</v>
      </c>
      <c r="AT272" s="416" t="s">
        <v>56</v>
      </c>
      <c r="AU272" s="416"/>
      <c r="AV272" s="416"/>
      <c r="AZ272" s="32">
        <f t="shared" si="9"/>
        <v>5</v>
      </c>
    </row>
    <row r="273" spans="8:52" ht="19.95" customHeight="1">
      <c r="H273" s="416" t="s">
        <v>3847</v>
      </c>
      <c r="I273" s="565" t="s">
        <v>4436</v>
      </c>
      <c r="J273" s="565" t="s">
        <v>4430</v>
      </c>
      <c r="N273" s="435">
        <v>15525770</v>
      </c>
      <c r="Q273" s="565" t="s">
        <v>4557</v>
      </c>
      <c r="R273" s="565" t="s">
        <v>3898</v>
      </c>
      <c r="W273" s="416" t="s">
        <v>29</v>
      </c>
      <c r="AC273" s="76" t="s">
        <v>141</v>
      </c>
      <c r="AE273" s="413" t="s">
        <v>209</v>
      </c>
      <c r="AF273" s="413">
        <v>43970</v>
      </c>
      <c r="AM273" s="416" t="s">
        <v>208</v>
      </c>
      <c r="AN273" s="413">
        <v>43971</v>
      </c>
      <c r="AO273" s="416" t="s">
        <v>56</v>
      </c>
      <c r="AP273" s="416"/>
      <c r="AQ273" s="417"/>
      <c r="AR273" s="416" t="s">
        <v>195</v>
      </c>
      <c r="AS273" s="413">
        <v>43883</v>
      </c>
      <c r="AT273" s="416" t="s">
        <v>56</v>
      </c>
      <c r="AU273" s="416"/>
      <c r="AV273" s="416"/>
      <c r="AZ273" s="32">
        <f t="shared" si="9"/>
        <v>5</v>
      </c>
    </row>
    <row r="274" spans="8:52" ht="19.95" customHeight="1">
      <c r="H274" s="416" t="s">
        <v>3848</v>
      </c>
      <c r="I274" s="565" t="s">
        <v>4437</v>
      </c>
      <c r="J274" s="565" t="s">
        <v>4430</v>
      </c>
      <c r="N274" s="435">
        <v>15525770</v>
      </c>
      <c r="Q274" s="565" t="s">
        <v>4557</v>
      </c>
      <c r="R274" s="565" t="s">
        <v>3898</v>
      </c>
      <c r="W274" s="416" t="s">
        <v>29</v>
      </c>
      <c r="AC274" s="76" t="s">
        <v>141</v>
      </c>
      <c r="AE274" s="413" t="s">
        <v>209</v>
      </c>
      <c r="AF274" s="413">
        <v>43970</v>
      </c>
      <c r="AM274" s="416" t="s">
        <v>208</v>
      </c>
      <c r="AN274" s="413">
        <v>43971</v>
      </c>
      <c r="AO274" s="416" t="s">
        <v>56</v>
      </c>
      <c r="AP274" s="416"/>
      <c r="AQ274" s="417"/>
      <c r="AR274" s="416" t="s">
        <v>195</v>
      </c>
      <c r="AS274" s="413">
        <v>43883</v>
      </c>
      <c r="AT274" s="416" t="s">
        <v>56</v>
      </c>
      <c r="AU274" s="416"/>
      <c r="AV274" s="416"/>
      <c r="AZ274" s="32">
        <f t="shared" si="9"/>
        <v>5</v>
      </c>
    </row>
    <row r="275" spans="8:52" ht="19.95" customHeight="1">
      <c r="H275" s="416" t="s">
        <v>3849</v>
      </c>
      <c r="I275" s="565" t="s">
        <v>4438</v>
      </c>
      <c r="J275" s="565" t="s">
        <v>4430</v>
      </c>
      <c r="N275" s="435">
        <v>15525770</v>
      </c>
      <c r="Q275" s="565" t="s">
        <v>4557</v>
      </c>
      <c r="R275" s="565" t="s">
        <v>3898</v>
      </c>
      <c r="W275" s="416" t="s">
        <v>29</v>
      </c>
      <c r="AC275" s="76" t="s">
        <v>141</v>
      </c>
      <c r="AE275" s="413" t="s">
        <v>209</v>
      </c>
      <c r="AF275" s="413">
        <v>43970</v>
      </c>
      <c r="AM275" s="416" t="s">
        <v>208</v>
      </c>
      <c r="AN275" s="413">
        <v>43971</v>
      </c>
      <c r="AO275" s="416" t="s">
        <v>56</v>
      </c>
      <c r="AP275" s="416"/>
      <c r="AQ275" s="417"/>
      <c r="AR275" s="416" t="s">
        <v>195</v>
      </c>
      <c r="AS275" s="413">
        <v>43883</v>
      </c>
      <c r="AT275" s="416" t="s">
        <v>56</v>
      </c>
      <c r="AU275" s="416"/>
      <c r="AV275" s="416"/>
      <c r="AZ275" s="32">
        <f t="shared" si="9"/>
        <v>5</v>
      </c>
    </row>
    <row r="276" spans="8:52" ht="19.95" customHeight="1">
      <c r="H276" s="416" t="s">
        <v>3850</v>
      </c>
      <c r="I276" s="565" t="s">
        <v>4439</v>
      </c>
      <c r="J276" s="565" t="s">
        <v>4430</v>
      </c>
      <c r="N276" s="435">
        <v>15525770</v>
      </c>
      <c r="Q276" s="565" t="s">
        <v>4557</v>
      </c>
      <c r="R276" s="565" t="s">
        <v>3898</v>
      </c>
      <c r="W276" s="416" t="s">
        <v>29</v>
      </c>
      <c r="AC276" s="76" t="s">
        <v>141</v>
      </c>
      <c r="AE276" s="413" t="s">
        <v>209</v>
      </c>
      <c r="AF276" s="413">
        <v>43970</v>
      </c>
      <c r="AM276" s="416" t="s">
        <v>208</v>
      </c>
      <c r="AN276" s="413">
        <v>43971</v>
      </c>
      <c r="AO276" s="416" t="s">
        <v>56</v>
      </c>
      <c r="AP276" s="416"/>
      <c r="AQ276" s="417"/>
      <c r="AR276" s="416" t="s">
        <v>195</v>
      </c>
      <c r="AS276" s="413">
        <v>43883</v>
      </c>
      <c r="AT276" s="416" t="s">
        <v>56</v>
      </c>
      <c r="AU276" s="416"/>
      <c r="AV276" s="416"/>
      <c r="AZ276" s="32">
        <f t="shared" si="9"/>
        <v>5</v>
      </c>
    </row>
    <row r="277" spans="8:52" ht="19.95" customHeight="1">
      <c r="H277" s="416" t="s">
        <v>3851</v>
      </c>
      <c r="I277" s="565" t="s">
        <v>4440</v>
      </c>
      <c r="J277" s="565" t="s">
        <v>4430</v>
      </c>
      <c r="N277" s="435">
        <v>15525770</v>
      </c>
      <c r="Q277" s="565" t="s">
        <v>4557</v>
      </c>
      <c r="R277" s="565" t="s">
        <v>3898</v>
      </c>
      <c r="W277" s="416" t="s">
        <v>29</v>
      </c>
      <c r="AC277" s="76" t="s">
        <v>141</v>
      </c>
      <c r="AE277" s="413" t="s">
        <v>209</v>
      </c>
      <c r="AF277" s="413">
        <v>43970</v>
      </c>
      <c r="AM277" s="416" t="s">
        <v>208</v>
      </c>
      <c r="AN277" s="413">
        <v>43971</v>
      </c>
      <c r="AO277" s="416" t="s">
        <v>56</v>
      </c>
      <c r="AP277" s="416"/>
      <c r="AQ277" s="417"/>
      <c r="AR277" s="416" t="s">
        <v>195</v>
      </c>
      <c r="AS277" s="413">
        <v>43883</v>
      </c>
      <c r="AT277" s="416" t="s">
        <v>56</v>
      </c>
      <c r="AU277" s="416"/>
      <c r="AV277" s="416"/>
      <c r="AZ277" s="32">
        <f t="shared" si="9"/>
        <v>5</v>
      </c>
    </row>
    <row r="278" spans="8:52" ht="19.95" customHeight="1">
      <c r="H278" s="416" t="s">
        <v>3852</v>
      </c>
      <c r="I278" s="565" t="s">
        <v>4441</v>
      </c>
      <c r="J278" s="565" t="s">
        <v>4430</v>
      </c>
      <c r="N278" s="435">
        <v>15525770</v>
      </c>
      <c r="Q278" s="565" t="s">
        <v>4557</v>
      </c>
      <c r="R278" s="565" t="s">
        <v>3898</v>
      </c>
      <c r="W278" s="416" t="s">
        <v>29</v>
      </c>
      <c r="AC278" s="76" t="s">
        <v>141</v>
      </c>
      <c r="AE278" s="413" t="s">
        <v>209</v>
      </c>
      <c r="AF278" s="413">
        <v>43970</v>
      </c>
      <c r="AM278" s="416" t="s">
        <v>208</v>
      </c>
      <c r="AN278" s="413">
        <v>43971</v>
      </c>
      <c r="AO278" s="416" t="s">
        <v>56</v>
      </c>
      <c r="AP278" s="416"/>
      <c r="AQ278" s="417"/>
      <c r="AR278" s="416" t="s">
        <v>195</v>
      </c>
      <c r="AS278" s="413">
        <v>43883</v>
      </c>
      <c r="AT278" s="416" t="s">
        <v>56</v>
      </c>
      <c r="AU278" s="416"/>
      <c r="AV278" s="416"/>
      <c r="AZ278" s="32">
        <f t="shared" si="9"/>
        <v>5</v>
      </c>
    </row>
    <row r="279" spans="8:52" ht="19.95" customHeight="1">
      <c r="H279" s="416" t="s">
        <v>3853</v>
      </c>
      <c r="I279" s="565" t="s">
        <v>4442</v>
      </c>
      <c r="J279" s="565" t="s">
        <v>4430</v>
      </c>
      <c r="N279" s="435">
        <v>15525770</v>
      </c>
      <c r="Q279" s="565" t="s">
        <v>4557</v>
      </c>
      <c r="R279" s="565" t="s">
        <v>3898</v>
      </c>
      <c r="W279" s="416" t="s">
        <v>29</v>
      </c>
      <c r="AC279" s="76" t="s">
        <v>141</v>
      </c>
      <c r="AE279" s="413" t="s">
        <v>209</v>
      </c>
      <c r="AF279" s="413">
        <v>43970</v>
      </c>
      <c r="AM279" s="416" t="s">
        <v>208</v>
      </c>
      <c r="AN279" s="413">
        <v>43971</v>
      </c>
      <c r="AO279" s="416" t="s">
        <v>56</v>
      </c>
      <c r="AP279" s="416"/>
      <c r="AQ279" s="417"/>
      <c r="AR279" s="416" t="s">
        <v>195</v>
      </c>
      <c r="AS279" s="413">
        <v>43883</v>
      </c>
      <c r="AT279" s="416" t="s">
        <v>56</v>
      </c>
      <c r="AU279" s="416"/>
      <c r="AV279" s="416"/>
      <c r="AZ279" s="32">
        <f t="shared" si="9"/>
        <v>5</v>
      </c>
    </row>
    <row r="280" spans="8:52" ht="19.95" customHeight="1">
      <c r="H280" s="416" t="s">
        <v>3854</v>
      </c>
      <c r="I280" s="565" t="s">
        <v>4443</v>
      </c>
      <c r="J280" s="565" t="s">
        <v>4430</v>
      </c>
      <c r="N280" s="435">
        <v>15525770</v>
      </c>
      <c r="Q280" s="565" t="s">
        <v>4557</v>
      </c>
      <c r="R280" s="565" t="s">
        <v>3898</v>
      </c>
      <c r="W280" s="416" t="s">
        <v>29</v>
      </c>
      <c r="AC280" s="76" t="s">
        <v>141</v>
      </c>
      <c r="AE280" s="413" t="s">
        <v>209</v>
      </c>
      <c r="AF280" s="413">
        <v>43970</v>
      </c>
      <c r="AM280" s="416" t="s">
        <v>208</v>
      </c>
      <c r="AN280" s="413">
        <v>43971</v>
      </c>
      <c r="AO280" s="416" t="s">
        <v>56</v>
      </c>
      <c r="AP280" s="416"/>
      <c r="AQ280" s="417"/>
      <c r="AR280" s="416" t="s">
        <v>195</v>
      </c>
      <c r="AS280" s="413">
        <v>43883</v>
      </c>
      <c r="AT280" s="416" t="s">
        <v>56</v>
      </c>
      <c r="AU280" s="416"/>
      <c r="AV280" s="416"/>
      <c r="AZ280" s="32">
        <f t="shared" si="9"/>
        <v>5</v>
      </c>
    </row>
    <row r="281" spans="8:52" ht="19.95" customHeight="1">
      <c r="H281" s="416" t="s">
        <v>3855</v>
      </c>
      <c r="I281" s="565" t="s">
        <v>4444</v>
      </c>
      <c r="J281" s="565" t="s">
        <v>4430</v>
      </c>
      <c r="N281" s="435">
        <v>15525770</v>
      </c>
      <c r="Q281" s="565" t="s">
        <v>4557</v>
      </c>
      <c r="R281" s="565" t="s">
        <v>3898</v>
      </c>
      <c r="W281" s="416" t="s">
        <v>29</v>
      </c>
      <c r="AC281" s="76" t="s">
        <v>141</v>
      </c>
      <c r="AE281" s="413" t="s">
        <v>209</v>
      </c>
      <c r="AF281" s="413">
        <v>43970</v>
      </c>
      <c r="AM281" s="416" t="s">
        <v>208</v>
      </c>
      <c r="AN281" s="413">
        <v>43971</v>
      </c>
      <c r="AO281" s="416" t="s">
        <v>56</v>
      </c>
      <c r="AP281" s="416"/>
      <c r="AQ281" s="417"/>
      <c r="AR281" s="416" t="s">
        <v>195</v>
      </c>
      <c r="AS281" s="413">
        <v>43883</v>
      </c>
      <c r="AT281" s="416" t="s">
        <v>56</v>
      </c>
      <c r="AU281" s="416"/>
      <c r="AV281" s="416"/>
      <c r="AZ281" s="32">
        <f t="shared" si="9"/>
        <v>5</v>
      </c>
    </row>
    <row r="282" spans="8:52" ht="19.95" customHeight="1">
      <c r="H282" s="416" t="s">
        <v>3856</v>
      </c>
      <c r="I282" s="565" t="s">
        <v>4445</v>
      </c>
      <c r="J282" s="565" t="s">
        <v>4430</v>
      </c>
      <c r="N282" s="435">
        <v>15525770</v>
      </c>
      <c r="Q282" s="565" t="s">
        <v>4557</v>
      </c>
      <c r="R282" s="565" t="s">
        <v>3898</v>
      </c>
      <c r="W282" s="416" t="s">
        <v>29</v>
      </c>
      <c r="AC282" s="76" t="s">
        <v>141</v>
      </c>
      <c r="AE282" s="413" t="s">
        <v>209</v>
      </c>
      <c r="AF282" s="413">
        <v>43970</v>
      </c>
      <c r="AM282" s="416" t="s">
        <v>208</v>
      </c>
      <c r="AN282" s="413">
        <v>43971</v>
      </c>
      <c r="AO282" s="416" t="s">
        <v>56</v>
      </c>
      <c r="AP282" s="416"/>
      <c r="AQ282" s="417"/>
      <c r="AR282" s="416" t="s">
        <v>195</v>
      </c>
      <c r="AS282" s="413">
        <v>43883</v>
      </c>
      <c r="AT282" s="416" t="s">
        <v>56</v>
      </c>
      <c r="AU282" s="416"/>
      <c r="AV282" s="416"/>
      <c r="AZ282" s="32">
        <f t="shared" si="9"/>
        <v>5</v>
      </c>
    </row>
    <row r="283" spans="8:52" ht="19.95" customHeight="1">
      <c r="H283" s="416" t="s">
        <v>3857</v>
      </c>
      <c r="I283" s="565" t="s">
        <v>4446</v>
      </c>
      <c r="J283" s="565" t="s">
        <v>4430</v>
      </c>
      <c r="N283" s="435">
        <v>15525770</v>
      </c>
      <c r="Q283" s="565" t="s">
        <v>4557</v>
      </c>
      <c r="R283" s="565" t="s">
        <v>3898</v>
      </c>
      <c r="W283" s="416" t="s">
        <v>29</v>
      </c>
      <c r="AC283" s="76" t="s">
        <v>141</v>
      </c>
      <c r="AE283" s="413" t="s">
        <v>209</v>
      </c>
      <c r="AF283" s="413">
        <v>43970</v>
      </c>
      <c r="AM283" s="416" t="s">
        <v>208</v>
      </c>
      <c r="AN283" s="413">
        <v>43971</v>
      </c>
      <c r="AO283" s="416" t="s">
        <v>56</v>
      </c>
      <c r="AP283" s="416"/>
      <c r="AQ283" s="417"/>
      <c r="AR283" s="416" t="s">
        <v>195</v>
      </c>
      <c r="AS283" s="413">
        <v>43883</v>
      </c>
      <c r="AT283" s="416" t="s">
        <v>56</v>
      </c>
      <c r="AU283" s="416"/>
      <c r="AV283" s="416"/>
      <c r="AZ283" s="32">
        <f t="shared" si="9"/>
        <v>5</v>
      </c>
    </row>
    <row r="284" spans="8:52" ht="19.95" customHeight="1">
      <c r="H284" s="416" t="s">
        <v>3858</v>
      </c>
      <c r="I284" s="565" t="s">
        <v>4447</v>
      </c>
      <c r="J284" s="565" t="s">
        <v>4430</v>
      </c>
      <c r="N284" s="435">
        <v>15525770</v>
      </c>
      <c r="Q284" s="565" t="s">
        <v>4557</v>
      </c>
      <c r="R284" s="565" t="s">
        <v>3898</v>
      </c>
      <c r="W284" s="416" t="s">
        <v>29</v>
      </c>
      <c r="AC284" s="76" t="s">
        <v>141</v>
      </c>
      <c r="AE284" s="413" t="s">
        <v>209</v>
      </c>
      <c r="AF284" s="413">
        <v>43970</v>
      </c>
      <c r="AM284" s="416" t="s">
        <v>208</v>
      </c>
      <c r="AN284" s="413">
        <v>43971</v>
      </c>
      <c r="AO284" s="416" t="s">
        <v>56</v>
      </c>
      <c r="AP284" s="416"/>
      <c r="AQ284" s="417"/>
      <c r="AR284" s="416" t="s">
        <v>195</v>
      </c>
      <c r="AS284" s="413">
        <v>43883</v>
      </c>
      <c r="AT284" s="416" t="s">
        <v>56</v>
      </c>
      <c r="AU284" s="416"/>
      <c r="AV284" s="416"/>
      <c r="AZ284" s="32">
        <f t="shared" si="9"/>
        <v>5</v>
      </c>
    </row>
    <row r="285" spans="8:52" ht="19.95" customHeight="1">
      <c r="H285" s="416" t="s">
        <v>3859</v>
      </c>
      <c r="I285" s="565" t="s">
        <v>4448</v>
      </c>
      <c r="J285" s="565" t="s">
        <v>4430</v>
      </c>
      <c r="N285" s="435">
        <v>15525770</v>
      </c>
      <c r="Q285" s="565" t="s">
        <v>4557</v>
      </c>
      <c r="R285" s="565" t="s">
        <v>3898</v>
      </c>
      <c r="W285" s="416" t="s">
        <v>29</v>
      </c>
      <c r="AC285" s="76" t="s">
        <v>141</v>
      </c>
      <c r="AE285" s="413" t="s">
        <v>209</v>
      </c>
      <c r="AF285" s="413">
        <v>43970</v>
      </c>
      <c r="AM285" s="416" t="s">
        <v>208</v>
      </c>
      <c r="AN285" s="413">
        <v>43971</v>
      </c>
      <c r="AO285" s="416" t="s">
        <v>56</v>
      </c>
      <c r="AP285" s="416"/>
      <c r="AQ285" s="417"/>
      <c r="AR285" s="416" t="s">
        <v>195</v>
      </c>
      <c r="AS285" s="413">
        <v>43883</v>
      </c>
      <c r="AT285" s="416" t="s">
        <v>56</v>
      </c>
      <c r="AU285" s="416"/>
      <c r="AV285" s="416"/>
      <c r="AZ285" s="32">
        <f t="shared" si="9"/>
        <v>5</v>
      </c>
    </row>
    <row r="286" spans="8:52" ht="19.95" customHeight="1">
      <c r="H286" s="416" t="s">
        <v>3860</v>
      </c>
      <c r="I286" s="571" t="s">
        <v>4449</v>
      </c>
      <c r="J286" s="571" t="s">
        <v>4430</v>
      </c>
      <c r="N286" s="439">
        <v>15525770</v>
      </c>
      <c r="Q286" s="571" t="s">
        <v>4557</v>
      </c>
      <c r="R286" s="571" t="s">
        <v>3898</v>
      </c>
      <c r="W286" s="434" t="s">
        <v>29</v>
      </c>
      <c r="AC286" s="76" t="s">
        <v>141</v>
      </c>
      <c r="AE286" s="413" t="s">
        <v>209</v>
      </c>
      <c r="AF286" s="413">
        <v>43970</v>
      </c>
      <c r="AM286" s="416" t="s">
        <v>208</v>
      </c>
      <c r="AN286" s="413">
        <v>43971</v>
      </c>
      <c r="AO286" s="416" t="s">
        <v>56</v>
      </c>
      <c r="AP286" s="416"/>
      <c r="AQ286" s="417"/>
      <c r="AR286" s="416" t="s">
        <v>195</v>
      </c>
      <c r="AS286" s="413">
        <v>43883</v>
      </c>
      <c r="AT286" s="416" t="s">
        <v>56</v>
      </c>
      <c r="AU286" s="416"/>
      <c r="AV286" s="416"/>
      <c r="AZ286" s="32">
        <f t="shared" si="9"/>
        <v>5</v>
      </c>
    </row>
    <row r="287" spans="8:52" ht="19.95" customHeight="1">
      <c r="H287" s="82" t="s">
        <v>3861</v>
      </c>
      <c r="I287" s="563" t="s">
        <v>4123</v>
      </c>
      <c r="J287" s="571" t="s">
        <v>4450</v>
      </c>
      <c r="N287" s="100">
        <v>15525776</v>
      </c>
      <c r="Q287" s="574" t="s">
        <v>4558</v>
      </c>
      <c r="R287" s="563" t="s">
        <v>3898</v>
      </c>
      <c r="W287" s="82" t="s">
        <v>29</v>
      </c>
      <c r="AC287" s="76" t="s">
        <v>141</v>
      </c>
      <c r="AE287" s="411" t="s">
        <v>209</v>
      </c>
      <c r="AF287" s="411">
        <v>43970</v>
      </c>
      <c r="AM287" s="82" t="s">
        <v>208</v>
      </c>
      <c r="AN287" s="411">
        <v>43971</v>
      </c>
      <c r="AO287" s="82" t="s">
        <v>56</v>
      </c>
      <c r="AP287" s="82"/>
      <c r="AQ287" s="74"/>
      <c r="AR287" s="416" t="s">
        <v>195</v>
      </c>
      <c r="AS287" s="413">
        <v>43883</v>
      </c>
      <c r="AT287" s="416" t="s">
        <v>56</v>
      </c>
      <c r="AU287" s="82"/>
      <c r="AV287" s="82"/>
      <c r="AZ287" s="32">
        <f t="shared" si="9"/>
        <v>5</v>
      </c>
    </row>
    <row r="288" spans="8:52" ht="19.95" customHeight="1">
      <c r="H288" s="82" t="s">
        <v>3862</v>
      </c>
      <c r="I288" s="563" t="s">
        <v>4125</v>
      </c>
      <c r="J288" s="571" t="s">
        <v>4451</v>
      </c>
      <c r="N288" s="100">
        <v>15525776</v>
      </c>
      <c r="Q288" s="574" t="s">
        <v>4558</v>
      </c>
      <c r="R288" s="563" t="s">
        <v>3898</v>
      </c>
      <c r="W288" s="82" t="s">
        <v>29</v>
      </c>
      <c r="AC288" s="76" t="s">
        <v>141</v>
      </c>
      <c r="AE288" s="411" t="s">
        <v>209</v>
      </c>
      <c r="AF288" s="411">
        <v>43970</v>
      </c>
      <c r="AM288" s="82" t="s">
        <v>208</v>
      </c>
      <c r="AN288" s="411">
        <v>43971</v>
      </c>
      <c r="AO288" s="82" t="s">
        <v>59</v>
      </c>
      <c r="AP288" s="82"/>
      <c r="AQ288" s="74" t="s">
        <v>344</v>
      </c>
      <c r="AR288" s="82"/>
      <c r="AS288" s="82"/>
      <c r="AT288" s="82"/>
      <c r="AU288" s="82"/>
      <c r="AV288" s="82"/>
      <c r="AZ288" s="32">
        <f t="shared" si="9"/>
        <v>5</v>
      </c>
    </row>
    <row r="289" spans="8:52" ht="19.95" customHeight="1">
      <c r="H289" s="82" t="s">
        <v>3863</v>
      </c>
      <c r="I289" s="563" t="s">
        <v>4126</v>
      </c>
      <c r="J289" s="571" t="s">
        <v>4452</v>
      </c>
      <c r="N289" s="100">
        <v>15525776</v>
      </c>
      <c r="Q289" s="574" t="s">
        <v>4558</v>
      </c>
      <c r="R289" s="563" t="s">
        <v>3898</v>
      </c>
      <c r="W289" s="82" t="s">
        <v>29</v>
      </c>
      <c r="AC289" s="76" t="s">
        <v>141</v>
      </c>
      <c r="AE289" s="411" t="s">
        <v>209</v>
      </c>
      <c r="AF289" s="411">
        <v>43970</v>
      </c>
      <c r="AM289" s="82" t="s">
        <v>208</v>
      </c>
      <c r="AN289" s="411">
        <v>43971</v>
      </c>
      <c r="AO289" s="82" t="s">
        <v>56</v>
      </c>
      <c r="AP289" s="82"/>
      <c r="AQ289" s="74"/>
      <c r="AR289" s="82"/>
      <c r="AS289" s="82"/>
      <c r="AT289" s="82"/>
      <c r="AU289" s="82"/>
      <c r="AV289" s="82"/>
      <c r="AZ289" s="32">
        <f t="shared" si="9"/>
        <v>5</v>
      </c>
    </row>
    <row r="290" spans="8:52" ht="19.95" customHeight="1">
      <c r="H290" s="82" t="s">
        <v>3864</v>
      </c>
      <c r="I290" s="563" t="s">
        <v>4453</v>
      </c>
      <c r="J290" s="571" t="s">
        <v>4452</v>
      </c>
      <c r="N290" s="100">
        <v>15525776</v>
      </c>
      <c r="Q290" s="574" t="s">
        <v>4558</v>
      </c>
      <c r="R290" s="563" t="s">
        <v>3898</v>
      </c>
      <c r="W290" s="82" t="s">
        <v>29</v>
      </c>
      <c r="AC290" s="76" t="s">
        <v>141</v>
      </c>
      <c r="AE290" s="411" t="s">
        <v>209</v>
      </c>
      <c r="AF290" s="411">
        <v>43970</v>
      </c>
      <c r="AM290" s="82" t="s">
        <v>208</v>
      </c>
      <c r="AN290" s="411">
        <v>43971</v>
      </c>
      <c r="AO290" s="82" t="s">
        <v>56</v>
      </c>
      <c r="AP290" s="82"/>
      <c r="AQ290" s="74"/>
      <c r="AR290" s="82"/>
      <c r="AS290" s="82"/>
      <c r="AT290" s="82"/>
      <c r="AU290" s="82"/>
      <c r="AV290" s="82"/>
      <c r="AZ290" s="32">
        <f t="shared" si="9"/>
        <v>5</v>
      </c>
    </row>
    <row r="291" spans="8:52" ht="19.95" customHeight="1">
      <c r="H291" s="82" t="s">
        <v>3865</v>
      </c>
      <c r="I291" s="564" t="s">
        <v>4454</v>
      </c>
      <c r="J291" s="571" t="s">
        <v>4452</v>
      </c>
      <c r="N291" s="100">
        <v>15525776</v>
      </c>
      <c r="Q291" s="574" t="s">
        <v>4558</v>
      </c>
      <c r="R291" s="563" t="s">
        <v>3898</v>
      </c>
      <c r="W291" s="82" t="s">
        <v>29</v>
      </c>
      <c r="AC291" s="76" t="s">
        <v>141</v>
      </c>
      <c r="AE291" s="411" t="s">
        <v>209</v>
      </c>
      <c r="AF291" s="411">
        <v>43970</v>
      </c>
      <c r="AM291" s="82" t="s">
        <v>208</v>
      </c>
      <c r="AN291" s="411">
        <v>43971</v>
      </c>
      <c r="AO291" s="82" t="s">
        <v>59</v>
      </c>
      <c r="AP291" s="74" t="s">
        <v>56</v>
      </c>
      <c r="AQ291" s="74" t="s">
        <v>345</v>
      </c>
      <c r="AR291" s="82"/>
      <c r="AS291" s="82"/>
      <c r="AT291" s="82"/>
      <c r="AU291" s="82"/>
      <c r="AV291" s="82"/>
      <c r="AZ291" s="32">
        <f t="shared" si="9"/>
        <v>5</v>
      </c>
    </row>
    <row r="292" spans="8:52" ht="19.95" customHeight="1">
      <c r="H292" s="82" t="s">
        <v>4321</v>
      </c>
      <c r="I292" s="563" t="s">
        <v>4455</v>
      </c>
      <c r="J292" s="563" t="s">
        <v>4456</v>
      </c>
      <c r="N292" s="100">
        <v>15525777</v>
      </c>
      <c r="Q292" s="574" t="s">
        <v>4558</v>
      </c>
      <c r="R292" s="563" t="s">
        <v>3898</v>
      </c>
      <c r="W292" s="82" t="s">
        <v>29</v>
      </c>
      <c r="AC292" s="76" t="s">
        <v>141</v>
      </c>
      <c r="AE292" s="411" t="s">
        <v>209</v>
      </c>
      <c r="AF292" s="411">
        <v>43970</v>
      </c>
      <c r="AM292" s="82" t="s">
        <v>208</v>
      </c>
      <c r="AN292" s="411">
        <v>43971</v>
      </c>
      <c r="AO292" s="82" t="s">
        <v>56</v>
      </c>
      <c r="AP292" s="82"/>
      <c r="AQ292" s="74"/>
      <c r="AR292" s="82"/>
      <c r="AS292" s="82"/>
      <c r="AT292" s="82"/>
      <c r="AU292" s="82"/>
      <c r="AV292" s="82"/>
      <c r="AZ292" s="32">
        <f t="shared" si="9"/>
        <v>5</v>
      </c>
    </row>
    <row r="293" spans="8:52" ht="19.95" customHeight="1">
      <c r="H293" s="82" t="s">
        <v>4322</v>
      </c>
      <c r="I293" s="564" t="s">
        <v>4457</v>
      </c>
      <c r="J293" s="564" t="s">
        <v>4456</v>
      </c>
      <c r="N293" s="436">
        <v>15525777</v>
      </c>
      <c r="Q293" s="575" t="s">
        <v>4558</v>
      </c>
      <c r="R293" s="564" t="s">
        <v>3898</v>
      </c>
      <c r="W293" s="415" t="s">
        <v>29</v>
      </c>
      <c r="AC293" s="76" t="s">
        <v>141</v>
      </c>
      <c r="AE293" s="411" t="s">
        <v>209</v>
      </c>
      <c r="AF293" s="411">
        <v>43970</v>
      </c>
      <c r="AM293" s="82" t="s">
        <v>208</v>
      </c>
      <c r="AN293" s="411">
        <v>43971</v>
      </c>
      <c r="AO293" s="82" t="s">
        <v>56</v>
      </c>
      <c r="AP293" s="82"/>
      <c r="AQ293" s="74" t="s">
        <v>346</v>
      </c>
      <c r="AR293" s="82"/>
      <c r="AS293" s="82"/>
      <c r="AT293" s="82"/>
      <c r="AU293" s="82"/>
      <c r="AV293" s="82"/>
      <c r="AZ293" s="32">
        <f t="shared" si="9"/>
        <v>5</v>
      </c>
    </row>
    <row r="294" spans="8:52" ht="19.95" customHeight="1">
      <c r="H294" s="82" t="s">
        <v>4323</v>
      </c>
      <c r="I294" s="563" t="s">
        <v>4458</v>
      </c>
      <c r="J294" s="564" t="s">
        <v>4459</v>
      </c>
      <c r="N294" s="100">
        <v>15525779</v>
      </c>
      <c r="Q294" s="567" t="s">
        <v>4559</v>
      </c>
      <c r="R294" s="563" t="s">
        <v>3908</v>
      </c>
      <c r="W294" s="82" t="s">
        <v>29</v>
      </c>
      <c r="AC294" s="76" t="s">
        <v>141</v>
      </c>
      <c r="AE294" s="411" t="s">
        <v>209</v>
      </c>
      <c r="AF294" s="411">
        <v>43970</v>
      </c>
      <c r="AM294" s="82" t="s">
        <v>208</v>
      </c>
      <c r="AN294" s="411">
        <v>43971</v>
      </c>
      <c r="AO294" s="82" t="s">
        <v>56</v>
      </c>
      <c r="AP294" s="82"/>
      <c r="AQ294" s="74" t="s">
        <v>347</v>
      </c>
      <c r="AR294" s="82"/>
      <c r="AS294" s="82"/>
      <c r="AT294" s="82"/>
      <c r="AU294" s="82"/>
      <c r="AV294" s="82"/>
      <c r="AZ294" s="32">
        <f t="shared" si="9"/>
        <v>5</v>
      </c>
    </row>
    <row r="295" spans="8:52" ht="19.95" customHeight="1">
      <c r="H295" s="82" t="s">
        <v>4324</v>
      </c>
      <c r="I295" s="563" t="s">
        <v>4460</v>
      </c>
      <c r="J295" s="564" t="s">
        <v>4459</v>
      </c>
      <c r="N295" s="100">
        <v>15525779</v>
      </c>
      <c r="Q295" s="567" t="s">
        <v>4559</v>
      </c>
      <c r="R295" s="563" t="s">
        <v>3908</v>
      </c>
      <c r="W295" s="82" t="s">
        <v>29</v>
      </c>
      <c r="AC295" s="76" t="s">
        <v>141</v>
      </c>
      <c r="AE295" s="411" t="s">
        <v>209</v>
      </c>
      <c r="AF295" s="411">
        <v>43970</v>
      </c>
      <c r="AM295" s="82" t="s">
        <v>208</v>
      </c>
      <c r="AN295" s="411">
        <v>43971</v>
      </c>
      <c r="AO295" s="82" t="s">
        <v>56</v>
      </c>
      <c r="AP295" s="82"/>
      <c r="AQ295" s="74" t="s">
        <v>347</v>
      </c>
      <c r="AR295" s="82"/>
      <c r="AS295" s="82"/>
      <c r="AT295" s="82"/>
      <c r="AU295" s="82"/>
      <c r="AV295" s="82"/>
      <c r="AZ295" s="32">
        <f t="shared" si="9"/>
        <v>5</v>
      </c>
    </row>
    <row r="296" spans="8:52" ht="19.95" customHeight="1">
      <c r="H296" s="82" t="s">
        <v>4325</v>
      </c>
      <c r="I296" s="563" t="s">
        <v>4461</v>
      </c>
      <c r="J296" s="564" t="s">
        <v>4462</v>
      </c>
      <c r="N296" s="100">
        <v>15525779</v>
      </c>
      <c r="Q296" s="567" t="s">
        <v>4559</v>
      </c>
      <c r="R296" s="563" t="s">
        <v>4544</v>
      </c>
      <c r="W296" s="82" t="s">
        <v>29</v>
      </c>
      <c r="AC296" s="76" t="s">
        <v>141</v>
      </c>
      <c r="AE296" s="411" t="s">
        <v>209</v>
      </c>
      <c r="AF296" s="411">
        <v>43970</v>
      </c>
      <c r="AM296" s="82" t="s">
        <v>208</v>
      </c>
      <c r="AN296" s="411">
        <v>43971</v>
      </c>
      <c r="AO296" s="82" t="s">
        <v>56</v>
      </c>
      <c r="AP296" s="82"/>
      <c r="AQ296" s="74" t="s">
        <v>347</v>
      </c>
      <c r="AR296" s="82"/>
      <c r="AS296" s="82"/>
      <c r="AT296" s="82"/>
      <c r="AU296" s="82"/>
      <c r="AV296" s="82"/>
      <c r="AZ296" s="32">
        <f t="shared" si="9"/>
        <v>5</v>
      </c>
    </row>
    <row r="297" spans="8:52" ht="19.95" customHeight="1">
      <c r="H297" s="82" t="s">
        <v>4326</v>
      </c>
      <c r="I297" s="563" t="s">
        <v>4463</v>
      </c>
      <c r="J297" s="564" t="s">
        <v>4462</v>
      </c>
      <c r="N297" s="100">
        <v>15525779</v>
      </c>
      <c r="Q297" s="567" t="s">
        <v>4559</v>
      </c>
      <c r="R297" s="563" t="s">
        <v>4544</v>
      </c>
      <c r="W297" s="82" t="s">
        <v>29</v>
      </c>
      <c r="AC297" s="76" t="s">
        <v>141</v>
      </c>
      <c r="AE297" s="411" t="s">
        <v>209</v>
      </c>
      <c r="AF297" s="411">
        <v>43970</v>
      </c>
      <c r="AM297" s="82" t="s">
        <v>208</v>
      </c>
      <c r="AN297" s="411">
        <v>43971</v>
      </c>
      <c r="AO297" s="82" t="s">
        <v>56</v>
      </c>
      <c r="AP297" s="82"/>
      <c r="AQ297" s="74" t="s">
        <v>347</v>
      </c>
      <c r="AR297" s="82"/>
      <c r="AS297" s="82"/>
      <c r="AT297" s="82"/>
      <c r="AU297" s="82"/>
      <c r="AV297" s="82"/>
      <c r="AZ297" s="32">
        <f t="shared" ref="AZ297:AZ360" si="10">MONTH(AF297)</f>
        <v>5</v>
      </c>
    </row>
    <row r="298" spans="8:52" ht="19.95" customHeight="1">
      <c r="H298" s="430" t="s">
        <v>4327</v>
      </c>
      <c r="I298" s="572" t="s">
        <v>4464</v>
      </c>
      <c r="J298" s="572" t="s">
        <v>4465</v>
      </c>
      <c r="N298" s="440">
        <v>15525779</v>
      </c>
      <c r="Q298" s="572" t="s">
        <v>4559</v>
      </c>
      <c r="R298" s="572" t="s">
        <v>3898</v>
      </c>
      <c r="W298" s="430" t="s">
        <v>29</v>
      </c>
      <c r="AC298" s="76" t="s">
        <v>141</v>
      </c>
      <c r="AE298" s="423" t="s">
        <v>209</v>
      </c>
      <c r="AF298" s="423">
        <v>43970</v>
      </c>
      <c r="AM298" s="430" t="s">
        <v>208</v>
      </c>
      <c r="AN298" s="423">
        <v>43971</v>
      </c>
      <c r="AO298" s="430" t="s">
        <v>59</v>
      </c>
      <c r="AP298" s="430"/>
      <c r="AQ298" s="431" t="s">
        <v>348</v>
      </c>
      <c r="AR298" s="430"/>
      <c r="AS298" s="430"/>
      <c r="AT298" s="430"/>
      <c r="AU298" s="430"/>
      <c r="AV298" s="430"/>
      <c r="AZ298" s="32">
        <f t="shared" si="10"/>
        <v>5</v>
      </c>
    </row>
    <row r="299" spans="8:52" ht="19.95" customHeight="1">
      <c r="H299" s="428" t="s">
        <v>4328</v>
      </c>
      <c r="I299" s="570" t="s">
        <v>4123</v>
      </c>
      <c r="J299" s="570" t="s">
        <v>4466</v>
      </c>
      <c r="N299" s="438">
        <v>15525822</v>
      </c>
      <c r="Q299" s="570" t="s">
        <v>4560</v>
      </c>
      <c r="R299" s="570" t="s">
        <v>3898</v>
      </c>
      <c r="W299" s="428" t="s">
        <v>29</v>
      </c>
      <c r="AC299" s="76" t="s">
        <v>141</v>
      </c>
      <c r="AE299" s="422" t="s">
        <v>209</v>
      </c>
      <c r="AF299" s="422">
        <v>43970</v>
      </c>
      <c r="AM299" s="428" t="s">
        <v>208</v>
      </c>
      <c r="AN299" s="422">
        <v>43971</v>
      </c>
      <c r="AO299" s="428" t="s">
        <v>56</v>
      </c>
      <c r="AP299" s="428"/>
      <c r="AQ299" s="429"/>
      <c r="AR299" s="428"/>
      <c r="AS299" s="428"/>
      <c r="AT299" s="428"/>
      <c r="AU299" s="428"/>
      <c r="AV299" s="428"/>
      <c r="AZ299" s="32">
        <f t="shared" si="10"/>
        <v>5</v>
      </c>
    </row>
    <row r="300" spans="8:52" ht="19.95" customHeight="1">
      <c r="H300" s="432" t="s">
        <v>4329</v>
      </c>
      <c r="I300" s="573" t="s">
        <v>4125</v>
      </c>
      <c r="J300" s="573" t="s">
        <v>4466</v>
      </c>
      <c r="N300" s="441">
        <v>15525822</v>
      </c>
      <c r="Q300" s="573" t="s">
        <v>4560</v>
      </c>
      <c r="R300" s="573" t="s">
        <v>3898</v>
      </c>
      <c r="W300" s="432" t="s">
        <v>29</v>
      </c>
      <c r="AC300" s="76" t="s">
        <v>141</v>
      </c>
      <c r="AE300" s="424" t="s">
        <v>209</v>
      </c>
      <c r="AF300" s="424">
        <v>43970</v>
      </c>
      <c r="AM300" s="432" t="s">
        <v>208</v>
      </c>
      <c r="AN300" s="424">
        <v>43971</v>
      </c>
      <c r="AO300" s="432" t="s">
        <v>59</v>
      </c>
      <c r="AP300" s="432"/>
      <c r="AQ300" s="433" t="s">
        <v>344</v>
      </c>
      <c r="AR300" s="432"/>
      <c r="AS300" s="432"/>
      <c r="AT300" s="432"/>
      <c r="AU300" s="432"/>
      <c r="AV300" s="432"/>
      <c r="AZ300" s="32">
        <f t="shared" si="10"/>
        <v>5</v>
      </c>
    </row>
    <row r="301" spans="8:52" ht="19.95" customHeight="1">
      <c r="H301" s="432" t="s">
        <v>4330</v>
      </c>
      <c r="I301" s="573" t="s">
        <v>4126</v>
      </c>
      <c r="J301" s="573" t="s">
        <v>4466</v>
      </c>
      <c r="N301" s="441">
        <v>15525822</v>
      </c>
      <c r="Q301" s="573" t="s">
        <v>4560</v>
      </c>
      <c r="R301" s="573" t="s">
        <v>3898</v>
      </c>
      <c r="W301" s="432" t="s">
        <v>29</v>
      </c>
      <c r="AC301" s="76" t="s">
        <v>141</v>
      </c>
      <c r="AE301" s="424" t="s">
        <v>209</v>
      </c>
      <c r="AF301" s="424">
        <v>43970</v>
      </c>
      <c r="AM301" s="432" t="s">
        <v>208</v>
      </c>
      <c r="AN301" s="424">
        <v>43971</v>
      </c>
      <c r="AO301" s="432" t="s">
        <v>56</v>
      </c>
      <c r="AP301" s="432"/>
      <c r="AQ301" s="433"/>
      <c r="AR301" s="432" t="s">
        <v>195</v>
      </c>
      <c r="AS301" s="424">
        <v>43883</v>
      </c>
      <c r="AT301" s="432" t="s">
        <v>56</v>
      </c>
      <c r="AU301" s="432"/>
      <c r="AV301" s="432"/>
      <c r="AZ301" s="32">
        <f t="shared" si="10"/>
        <v>5</v>
      </c>
    </row>
    <row r="302" spans="8:52" ht="19.95" customHeight="1">
      <c r="H302" s="82" t="s">
        <v>4331</v>
      </c>
      <c r="I302" s="563" t="s">
        <v>4467</v>
      </c>
      <c r="J302" s="563" t="s">
        <v>4466</v>
      </c>
      <c r="N302" s="100">
        <v>15525822</v>
      </c>
      <c r="Q302" s="567" t="s">
        <v>4560</v>
      </c>
      <c r="R302" s="563" t="s">
        <v>3898</v>
      </c>
      <c r="W302" s="82" t="s">
        <v>29</v>
      </c>
      <c r="AC302" s="76" t="s">
        <v>141</v>
      </c>
      <c r="AE302" s="411" t="s">
        <v>209</v>
      </c>
      <c r="AF302" s="411">
        <v>43970</v>
      </c>
      <c r="AM302" s="82" t="s">
        <v>208</v>
      </c>
      <c r="AN302" s="411">
        <v>43971</v>
      </c>
      <c r="AO302" s="82" t="s">
        <v>56</v>
      </c>
      <c r="AP302" s="82"/>
      <c r="AQ302" s="74"/>
      <c r="AR302" s="416" t="s">
        <v>195</v>
      </c>
      <c r="AS302" s="413">
        <v>43883</v>
      </c>
      <c r="AT302" s="416" t="s">
        <v>56</v>
      </c>
      <c r="AU302" s="82"/>
      <c r="AV302" s="82"/>
      <c r="AZ302" s="32">
        <f t="shared" si="10"/>
        <v>5</v>
      </c>
    </row>
    <row r="303" spans="8:52" ht="19.95" customHeight="1">
      <c r="H303" s="82" t="s">
        <v>4332</v>
      </c>
      <c r="I303" s="563" t="s">
        <v>4468</v>
      </c>
      <c r="J303" s="563" t="s">
        <v>4466</v>
      </c>
      <c r="N303" s="100">
        <v>15525822</v>
      </c>
      <c r="Q303" s="567" t="s">
        <v>4560</v>
      </c>
      <c r="R303" s="563" t="s">
        <v>3898</v>
      </c>
      <c r="W303" s="82" t="s">
        <v>29</v>
      </c>
      <c r="AC303" s="76" t="s">
        <v>141</v>
      </c>
      <c r="AE303" s="411" t="s">
        <v>209</v>
      </c>
      <c r="AF303" s="411">
        <v>43970</v>
      </c>
      <c r="AM303" s="82" t="s">
        <v>208</v>
      </c>
      <c r="AN303" s="411">
        <v>43971</v>
      </c>
      <c r="AO303" s="82" t="s">
        <v>56</v>
      </c>
      <c r="AP303" s="82"/>
      <c r="AQ303" s="74"/>
      <c r="AR303" s="416" t="s">
        <v>195</v>
      </c>
      <c r="AS303" s="413">
        <v>43883</v>
      </c>
      <c r="AT303" s="416" t="s">
        <v>56</v>
      </c>
      <c r="AU303" s="82"/>
      <c r="AV303" s="82"/>
      <c r="AZ303" s="32">
        <f t="shared" si="10"/>
        <v>5</v>
      </c>
    </row>
    <row r="304" spans="8:52" ht="19.95" customHeight="1">
      <c r="H304" s="82" t="s">
        <v>4333</v>
      </c>
      <c r="I304" s="563" t="s">
        <v>4469</v>
      </c>
      <c r="J304" s="563" t="s">
        <v>4470</v>
      </c>
      <c r="N304" s="100">
        <v>15525823</v>
      </c>
      <c r="Q304" s="567" t="s">
        <v>4560</v>
      </c>
      <c r="R304" s="563" t="s">
        <v>3898</v>
      </c>
      <c r="W304" s="82" t="s">
        <v>29</v>
      </c>
      <c r="AC304" s="76" t="s">
        <v>141</v>
      </c>
      <c r="AE304" s="411" t="s">
        <v>209</v>
      </c>
      <c r="AF304" s="411">
        <v>43970</v>
      </c>
      <c r="AM304" s="82" t="s">
        <v>208</v>
      </c>
      <c r="AN304" s="411">
        <v>43971</v>
      </c>
      <c r="AO304" s="82" t="s">
        <v>56</v>
      </c>
      <c r="AP304" s="82"/>
      <c r="AQ304" s="74"/>
      <c r="AR304" s="416" t="s">
        <v>195</v>
      </c>
      <c r="AS304" s="413">
        <v>43883</v>
      </c>
      <c r="AT304" s="416" t="s">
        <v>56</v>
      </c>
      <c r="AU304" s="82"/>
      <c r="AV304" s="82"/>
      <c r="AZ304" s="32">
        <f t="shared" si="10"/>
        <v>5</v>
      </c>
    </row>
    <row r="305" spans="8:52" ht="19.95" customHeight="1">
      <c r="H305" s="82" t="s">
        <v>4334</v>
      </c>
      <c r="I305" s="563" t="s">
        <v>4471</v>
      </c>
      <c r="J305" s="563" t="s">
        <v>4472</v>
      </c>
      <c r="N305" s="100">
        <v>15525824</v>
      </c>
      <c r="Q305" s="567" t="s">
        <v>4560</v>
      </c>
      <c r="R305" s="563" t="s">
        <v>3898</v>
      </c>
      <c r="W305" s="82" t="s">
        <v>29</v>
      </c>
      <c r="AC305" s="76" t="s">
        <v>141</v>
      </c>
      <c r="AE305" s="411" t="s">
        <v>209</v>
      </c>
      <c r="AF305" s="411">
        <v>43970</v>
      </c>
      <c r="AM305" s="82" t="s">
        <v>208</v>
      </c>
      <c r="AN305" s="411">
        <v>43971</v>
      </c>
      <c r="AO305" s="82" t="s">
        <v>56</v>
      </c>
      <c r="AP305" s="82"/>
      <c r="AQ305" s="74"/>
      <c r="AR305" s="416" t="s">
        <v>195</v>
      </c>
      <c r="AS305" s="413">
        <v>43883</v>
      </c>
      <c r="AT305" s="416" t="s">
        <v>56</v>
      </c>
      <c r="AU305" s="82"/>
      <c r="AV305" s="82"/>
      <c r="AZ305" s="32">
        <f t="shared" si="10"/>
        <v>5</v>
      </c>
    </row>
    <row r="306" spans="8:52" ht="19.95" customHeight="1">
      <c r="H306" s="82" t="s">
        <v>4335</v>
      </c>
      <c r="I306" s="563" t="s">
        <v>4123</v>
      </c>
      <c r="J306" s="563" t="s">
        <v>4473</v>
      </c>
      <c r="N306" s="100">
        <v>15525825</v>
      </c>
      <c r="Q306" s="567" t="s">
        <v>4561</v>
      </c>
      <c r="R306" s="563" t="s">
        <v>3898</v>
      </c>
      <c r="W306" s="82" t="s">
        <v>29</v>
      </c>
      <c r="AC306" s="76" t="s">
        <v>141</v>
      </c>
      <c r="AE306" s="411" t="s">
        <v>209</v>
      </c>
      <c r="AF306" s="411">
        <v>43970</v>
      </c>
      <c r="AM306" s="82" t="s">
        <v>208</v>
      </c>
      <c r="AN306" s="411">
        <v>43971</v>
      </c>
      <c r="AO306" s="82" t="s">
        <v>56</v>
      </c>
      <c r="AP306" s="82"/>
      <c r="AQ306" s="74"/>
      <c r="AR306" s="416" t="s">
        <v>195</v>
      </c>
      <c r="AS306" s="413">
        <v>43883</v>
      </c>
      <c r="AT306" s="416" t="s">
        <v>56</v>
      </c>
      <c r="AU306" s="82"/>
      <c r="AV306" s="82"/>
      <c r="AZ306" s="32">
        <f t="shared" si="10"/>
        <v>5</v>
      </c>
    </row>
    <row r="307" spans="8:52" ht="19.95" customHeight="1">
      <c r="H307" s="82" t="s">
        <v>4336</v>
      </c>
      <c r="I307" s="563" t="s">
        <v>4125</v>
      </c>
      <c r="J307" s="563" t="s">
        <v>4473</v>
      </c>
      <c r="N307" s="100">
        <v>15525825</v>
      </c>
      <c r="Q307" s="567" t="s">
        <v>4561</v>
      </c>
      <c r="R307" s="563" t="s">
        <v>3898</v>
      </c>
      <c r="W307" s="82" t="s">
        <v>29</v>
      </c>
      <c r="AC307" s="76" t="s">
        <v>141</v>
      </c>
      <c r="AE307" s="411" t="s">
        <v>209</v>
      </c>
      <c r="AF307" s="411">
        <v>43970</v>
      </c>
      <c r="AM307" s="82" t="s">
        <v>208</v>
      </c>
      <c r="AN307" s="411">
        <v>43971</v>
      </c>
      <c r="AO307" s="82" t="s">
        <v>59</v>
      </c>
      <c r="AP307" s="82"/>
      <c r="AQ307" s="74" t="s">
        <v>344</v>
      </c>
      <c r="AR307" s="82"/>
      <c r="AS307" s="82"/>
      <c r="AT307" s="82"/>
      <c r="AU307" s="82"/>
      <c r="AV307" s="82"/>
      <c r="AZ307" s="32">
        <f t="shared" si="10"/>
        <v>5</v>
      </c>
    </row>
    <row r="308" spans="8:52" ht="19.95" customHeight="1">
      <c r="H308" s="82" t="s">
        <v>4337</v>
      </c>
      <c r="I308" s="563" t="s">
        <v>4126</v>
      </c>
      <c r="J308" s="563" t="s">
        <v>4473</v>
      </c>
      <c r="N308" s="100">
        <v>15525825</v>
      </c>
      <c r="Q308" s="567" t="s">
        <v>4561</v>
      </c>
      <c r="R308" s="563" t="s">
        <v>3898</v>
      </c>
      <c r="W308" s="82" t="s">
        <v>29</v>
      </c>
      <c r="AC308" s="76" t="s">
        <v>141</v>
      </c>
      <c r="AE308" s="411" t="s">
        <v>209</v>
      </c>
      <c r="AF308" s="411">
        <v>43970</v>
      </c>
      <c r="AM308" s="82" t="s">
        <v>208</v>
      </c>
      <c r="AN308" s="411">
        <v>43971</v>
      </c>
      <c r="AO308" s="82" t="s">
        <v>56</v>
      </c>
      <c r="AP308" s="82"/>
      <c r="AQ308" s="74"/>
      <c r="AR308" s="416" t="s">
        <v>195</v>
      </c>
      <c r="AS308" s="413">
        <v>43883</v>
      </c>
      <c r="AT308" s="416" t="s">
        <v>56</v>
      </c>
      <c r="AU308" s="82"/>
      <c r="AV308" s="82"/>
      <c r="AZ308" s="32">
        <f t="shared" si="10"/>
        <v>5</v>
      </c>
    </row>
    <row r="309" spans="8:52" ht="19.95" customHeight="1">
      <c r="H309" s="82" t="s">
        <v>4338</v>
      </c>
      <c r="I309" s="563" t="s">
        <v>4474</v>
      </c>
      <c r="J309" s="563" t="s">
        <v>4473</v>
      </c>
      <c r="N309" s="100">
        <v>15525825</v>
      </c>
      <c r="Q309" s="567" t="s">
        <v>4561</v>
      </c>
      <c r="R309" s="563" t="s">
        <v>3898</v>
      </c>
      <c r="W309" s="82" t="s">
        <v>29</v>
      </c>
      <c r="AC309" s="76" t="s">
        <v>141</v>
      </c>
      <c r="AE309" s="411" t="s">
        <v>209</v>
      </c>
      <c r="AF309" s="411">
        <v>43970</v>
      </c>
      <c r="AM309" s="82" t="s">
        <v>208</v>
      </c>
      <c r="AN309" s="411">
        <v>43971</v>
      </c>
      <c r="AO309" s="82" t="s">
        <v>56</v>
      </c>
      <c r="AP309" s="82"/>
      <c r="AQ309" s="74"/>
      <c r="AR309" s="416" t="s">
        <v>195</v>
      </c>
      <c r="AS309" s="413">
        <v>43883</v>
      </c>
      <c r="AT309" s="416" t="s">
        <v>56</v>
      </c>
      <c r="AU309" s="82"/>
      <c r="AV309" s="82"/>
      <c r="AZ309" s="32">
        <f t="shared" si="10"/>
        <v>5</v>
      </c>
    </row>
    <row r="310" spans="8:52" ht="19.95" customHeight="1">
      <c r="H310" s="82" t="s">
        <v>4339</v>
      </c>
      <c r="I310" s="563" t="s">
        <v>4475</v>
      </c>
      <c r="J310" s="563" t="s">
        <v>4473</v>
      </c>
      <c r="N310" s="100">
        <v>15525825</v>
      </c>
      <c r="Q310" s="567" t="s">
        <v>4561</v>
      </c>
      <c r="R310" s="563" t="s">
        <v>3898</v>
      </c>
      <c r="W310" s="82" t="s">
        <v>29</v>
      </c>
      <c r="AC310" s="76" t="s">
        <v>141</v>
      </c>
      <c r="AE310" s="411" t="s">
        <v>209</v>
      </c>
      <c r="AF310" s="411">
        <v>43970</v>
      </c>
      <c r="AM310" s="82" t="s">
        <v>208</v>
      </c>
      <c r="AN310" s="411">
        <v>43971</v>
      </c>
      <c r="AO310" s="82" t="s">
        <v>56</v>
      </c>
      <c r="AP310" s="82"/>
      <c r="AQ310" s="74"/>
      <c r="AR310" s="416" t="s">
        <v>195</v>
      </c>
      <c r="AS310" s="413">
        <v>43883</v>
      </c>
      <c r="AT310" s="416" t="s">
        <v>56</v>
      </c>
      <c r="AU310" s="82"/>
      <c r="AV310" s="82"/>
      <c r="AZ310" s="32">
        <f t="shared" si="10"/>
        <v>5</v>
      </c>
    </row>
    <row r="311" spans="8:52" ht="19.95" customHeight="1">
      <c r="H311" s="82" t="s">
        <v>4340</v>
      </c>
      <c r="I311" s="563" t="s">
        <v>4476</v>
      </c>
      <c r="J311" s="563" t="s">
        <v>4473</v>
      </c>
      <c r="N311" s="100">
        <v>15525825</v>
      </c>
      <c r="Q311" s="567" t="s">
        <v>4561</v>
      </c>
      <c r="R311" s="563" t="s">
        <v>3898</v>
      </c>
      <c r="W311" s="82" t="s">
        <v>29</v>
      </c>
      <c r="AC311" s="76" t="s">
        <v>141</v>
      </c>
      <c r="AE311" s="411" t="s">
        <v>209</v>
      </c>
      <c r="AF311" s="411">
        <v>43970</v>
      </c>
      <c r="AM311" s="82" t="s">
        <v>208</v>
      </c>
      <c r="AN311" s="411">
        <v>43971</v>
      </c>
      <c r="AO311" s="82" t="s">
        <v>59</v>
      </c>
      <c r="AP311" s="82"/>
      <c r="AQ311" s="74" t="s">
        <v>344</v>
      </c>
      <c r="AR311" s="82"/>
      <c r="AS311" s="82"/>
      <c r="AT311" s="82"/>
      <c r="AU311" s="82"/>
      <c r="AV311" s="82"/>
      <c r="AZ311" s="32">
        <f t="shared" si="10"/>
        <v>5</v>
      </c>
    </row>
    <row r="312" spans="8:52" ht="19.95" customHeight="1">
      <c r="H312" s="82" t="s">
        <v>4341</v>
      </c>
      <c r="I312" s="563" t="s">
        <v>4123</v>
      </c>
      <c r="J312" s="563" t="s">
        <v>4477</v>
      </c>
      <c r="N312" s="100">
        <v>15525830</v>
      </c>
      <c r="Q312" s="567" t="s">
        <v>4562</v>
      </c>
      <c r="R312" s="563" t="s">
        <v>3898</v>
      </c>
      <c r="W312" s="82" t="s">
        <v>29</v>
      </c>
      <c r="AC312" s="76" t="s">
        <v>141</v>
      </c>
      <c r="AE312" s="411" t="s">
        <v>209</v>
      </c>
      <c r="AF312" s="411">
        <v>43970</v>
      </c>
      <c r="AM312" s="82" t="s">
        <v>208</v>
      </c>
      <c r="AN312" s="411">
        <v>43971</v>
      </c>
      <c r="AO312" s="82" t="s">
        <v>56</v>
      </c>
      <c r="AP312" s="82"/>
      <c r="AQ312" s="74"/>
      <c r="AR312" s="82"/>
      <c r="AS312" s="82"/>
      <c r="AT312" s="82"/>
      <c r="AU312" s="82"/>
      <c r="AV312" s="82"/>
      <c r="AZ312" s="32">
        <f t="shared" si="10"/>
        <v>5</v>
      </c>
    </row>
    <row r="313" spans="8:52" ht="19.95" customHeight="1">
      <c r="H313" s="82" t="s">
        <v>4342</v>
      </c>
      <c r="I313" s="563" t="s">
        <v>4125</v>
      </c>
      <c r="J313" s="563" t="s">
        <v>4477</v>
      </c>
      <c r="N313" s="100">
        <v>15525830</v>
      </c>
      <c r="Q313" s="567" t="s">
        <v>4562</v>
      </c>
      <c r="R313" s="563" t="s">
        <v>3898</v>
      </c>
      <c r="W313" s="82" t="s">
        <v>29</v>
      </c>
      <c r="AC313" s="76" t="s">
        <v>141</v>
      </c>
      <c r="AE313" s="411" t="s">
        <v>209</v>
      </c>
      <c r="AF313" s="411">
        <v>43970</v>
      </c>
      <c r="AM313" s="82" t="s">
        <v>208</v>
      </c>
      <c r="AN313" s="411">
        <v>43971</v>
      </c>
      <c r="AO313" s="82" t="s">
        <v>59</v>
      </c>
      <c r="AP313" s="82"/>
      <c r="AQ313" s="74" t="s">
        <v>344</v>
      </c>
      <c r="AR313" s="82"/>
      <c r="AS313" s="82"/>
      <c r="AT313" s="82"/>
      <c r="AU313" s="82"/>
      <c r="AV313" s="82"/>
      <c r="AZ313" s="32">
        <f t="shared" si="10"/>
        <v>5</v>
      </c>
    </row>
    <row r="314" spans="8:52" ht="19.95" customHeight="1">
      <c r="H314" s="82" t="s">
        <v>4343</v>
      </c>
      <c r="I314" s="563" t="s">
        <v>4126</v>
      </c>
      <c r="J314" s="563" t="s">
        <v>4477</v>
      </c>
      <c r="N314" s="100">
        <v>15525830</v>
      </c>
      <c r="Q314" s="567" t="s">
        <v>4562</v>
      </c>
      <c r="R314" s="563" t="s">
        <v>3898</v>
      </c>
      <c r="W314" s="82" t="s">
        <v>29</v>
      </c>
      <c r="AC314" s="76" t="s">
        <v>141</v>
      </c>
      <c r="AE314" s="411" t="s">
        <v>209</v>
      </c>
      <c r="AF314" s="411">
        <v>43970</v>
      </c>
      <c r="AM314" s="82" t="s">
        <v>208</v>
      </c>
      <c r="AN314" s="411">
        <v>43971</v>
      </c>
      <c r="AO314" s="82" t="s">
        <v>56</v>
      </c>
      <c r="AP314" s="82"/>
      <c r="AQ314" s="74"/>
      <c r="AR314" s="82"/>
      <c r="AS314" s="82"/>
      <c r="AT314" s="82"/>
      <c r="AU314" s="82"/>
      <c r="AV314" s="82"/>
      <c r="AZ314" s="32">
        <f t="shared" si="10"/>
        <v>5</v>
      </c>
    </row>
    <row r="315" spans="8:52" ht="19.95" customHeight="1">
      <c r="H315" s="415" t="s">
        <v>4344</v>
      </c>
      <c r="I315" s="564" t="s">
        <v>4478</v>
      </c>
      <c r="J315" s="564" t="s">
        <v>4477</v>
      </c>
      <c r="N315" s="436">
        <v>15525830</v>
      </c>
      <c r="Q315" s="564" t="s">
        <v>4562</v>
      </c>
      <c r="R315" s="564" t="s">
        <v>3898</v>
      </c>
      <c r="W315" s="415" t="s">
        <v>29</v>
      </c>
      <c r="AC315" s="76" t="s">
        <v>141</v>
      </c>
      <c r="AE315" s="412" t="s">
        <v>209</v>
      </c>
      <c r="AF315" s="412">
        <v>43970</v>
      </c>
      <c r="AM315" s="415" t="s">
        <v>208</v>
      </c>
      <c r="AN315" s="412">
        <v>43971</v>
      </c>
      <c r="AO315" s="415" t="s">
        <v>59</v>
      </c>
      <c r="AP315" s="415"/>
      <c r="AQ315" s="420" t="s">
        <v>349</v>
      </c>
      <c r="AR315" s="415"/>
      <c r="AS315" s="415"/>
      <c r="AT315" s="415"/>
      <c r="AU315" s="415"/>
      <c r="AV315" s="415"/>
      <c r="AZ315" s="32">
        <f t="shared" si="10"/>
        <v>5</v>
      </c>
    </row>
    <row r="316" spans="8:52" ht="19.95" customHeight="1">
      <c r="H316" s="415" t="s">
        <v>4345</v>
      </c>
      <c r="I316" s="564" t="s">
        <v>4479</v>
      </c>
      <c r="J316" s="564" t="s">
        <v>4477</v>
      </c>
      <c r="N316" s="436">
        <v>15525830</v>
      </c>
      <c r="Q316" s="564" t="s">
        <v>4562</v>
      </c>
      <c r="R316" s="564" t="s">
        <v>3898</v>
      </c>
      <c r="W316" s="415" t="s">
        <v>29</v>
      </c>
      <c r="AC316" s="76" t="s">
        <v>141</v>
      </c>
      <c r="AE316" s="412" t="s">
        <v>209</v>
      </c>
      <c r="AF316" s="412">
        <v>43970</v>
      </c>
      <c r="AM316" s="415" t="s">
        <v>208</v>
      </c>
      <c r="AN316" s="412">
        <v>43971</v>
      </c>
      <c r="AO316" s="415" t="s">
        <v>59</v>
      </c>
      <c r="AP316" s="415"/>
      <c r="AQ316" s="420" t="s">
        <v>349</v>
      </c>
      <c r="AR316" s="415"/>
      <c r="AS316" s="415"/>
      <c r="AT316" s="415"/>
      <c r="AU316" s="415"/>
      <c r="AV316" s="415"/>
      <c r="AZ316" s="32">
        <f t="shared" si="10"/>
        <v>5</v>
      </c>
    </row>
    <row r="317" spans="8:52" ht="19.95" customHeight="1">
      <c r="H317" s="82" t="s">
        <v>4346</v>
      </c>
      <c r="I317" s="563" t="s">
        <v>4480</v>
      </c>
      <c r="J317" s="563" t="s">
        <v>4477</v>
      </c>
      <c r="N317" s="100">
        <v>15525830</v>
      </c>
      <c r="Q317" s="567" t="s">
        <v>4562</v>
      </c>
      <c r="R317" s="563" t="s">
        <v>3898</v>
      </c>
      <c r="W317" s="82" t="s">
        <v>29</v>
      </c>
      <c r="AC317" s="76" t="s">
        <v>141</v>
      </c>
      <c r="AE317" s="411" t="s">
        <v>209</v>
      </c>
      <c r="AF317" s="411">
        <v>43970</v>
      </c>
      <c r="AM317" s="82" t="s">
        <v>208</v>
      </c>
      <c r="AN317" s="411">
        <v>43971</v>
      </c>
      <c r="AO317" s="82" t="s">
        <v>59</v>
      </c>
      <c r="AP317" s="82"/>
      <c r="AQ317" s="74" t="s">
        <v>349</v>
      </c>
      <c r="AR317" s="82"/>
      <c r="AS317" s="82"/>
      <c r="AT317" s="82"/>
      <c r="AU317" s="82"/>
      <c r="AV317" s="82"/>
      <c r="AZ317" s="32">
        <f t="shared" si="10"/>
        <v>5</v>
      </c>
    </row>
    <row r="318" spans="8:52" ht="19.95" customHeight="1">
      <c r="H318" s="416" t="s">
        <v>4347</v>
      </c>
      <c r="I318" s="565" t="s">
        <v>4481</v>
      </c>
      <c r="J318" s="565" t="s">
        <v>4482</v>
      </c>
      <c r="N318" s="435">
        <v>15525831</v>
      </c>
      <c r="Q318" s="565" t="s">
        <v>4562</v>
      </c>
      <c r="R318" s="565" t="s">
        <v>4545</v>
      </c>
      <c r="W318" s="416" t="s">
        <v>29</v>
      </c>
      <c r="AC318" s="76" t="s">
        <v>141</v>
      </c>
      <c r="AE318" s="413" t="s">
        <v>209</v>
      </c>
      <c r="AF318" s="413">
        <v>43970</v>
      </c>
      <c r="AM318" s="416" t="s">
        <v>208</v>
      </c>
      <c r="AN318" s="413">
        <v>43971</v>
      </c>
      <c r="AO318" s="416" t="s">
        <v>56</v>
      </c>
      <c r="AP318" s="417"/>
      <c r="AQ318" s="417"/>
      <c r="AR318" s="416" t="s">
        <v>195</v>
      </c>
      <c r="AS318" s="413">
        <v>43883</v>
      </c>
      <c r="AT318" s="416" t="s">
        <v>56</v>
      </c>
      <c r="AU318" s="416"/>
      <c r="AV318" s="416"/>
      <c r="AZ318" s="32">
        <f t="shared" si="10"/>
        <v>5</v>
      </c>
    </row>
    <row r="319" spans="8:52" ht="19.95" customHeight="1">
      <c r="H319" s="416" t="s">
        <v>4348</v>
      </c>
      <c r="I319" s="565" t="s">
        <v>4483</v>
      </c>
      <c r="J319" s="565" t="s">
        <v>4482</v>
      </c>
      <c r="N319" s="435">
        <v>15525831</v>
      </c>
      <c r="Q319" s="565" t="s">
        <v>4562</v>
      </c>
      <c r="R319" s="565" t="s">
        <v>4546</v>
      </c>
      <c r="W319" s="416" t="s">
        <v>29</v>
      </c>
      <c r="AC319" s="76" t="s">
        <v>141</v>
      </c>
      <c r="AE319" s="425" t="s">
        <v>209</v>
      </c>
      <c r="AF319" s="413">
        <v>43970</v>
      </c>
      <c r="AM319" s="416" t="s">
        <v>208</v>
      </c>
      <c r="AN319" s="413">
        <v>43971</v>
      </c>
      <c r="AO319" s="416" t="s">
        <v>56</v>
      </c>
      <c r="AP319" s="417"/>
      <c r="AQ319" s="417"/>
      <c r="AR319" s="416" t="s">
        <v>195</v>
      </c>
      <c r="AS319" s="413">
        <v>43883</v>
      </c>
      <c r="AT319" s="416" t="s">
        <v>56</v>
      </c>
      <c r="AU319" s="416"/>
      <c r="AV319" s="416"/>
      <c r="AZ319" s="32">
        <f t="shared" si="10"/>
        <v>5</v>
      </c>
    </row>
    <row r="320" spans="8:52" ht="19.95" customHeight="1">
      <c r="H320" s="416" t="s">
        <v>4349</v>
      </c>
      <c r="I320" s="565" t="s">
        <v>4484</v>
      </c>
      <c r="J320" s="565" t="s">
        <v>4482</v>
      </c>
      <c r="N320" s="435">
        <v>15525831</v>
      </c>
      <c r="Q320" s="565" t="s">
        <v>4562</v>
      </c>
      <c r="R320" s="565" t="s">
        <v>4546</v>
      </c>
      <c r="W320" s="416" t="s">
        <v>29</v>
      </c>
      <c r="AC320" s="76" t="s">
        <v>141</v>
      </c>
      <c r="AE320" s="425" t="s">
        <v>209</v>
      </c>
      <c r="AF320" s="413">
        <v>43970</v>
      </c>
      <c r="AM320" s="416" t="s">
        <v>208</v>
      </c>
      <c r="AN320" s="413">
        <v>43971</v>
      </c>
      <c r="AO320" s="416" t="s">
        <v>56</v>
      </c>
      <c r="AP320" s="417"/>
      <c r="AQ320" s="417"/>
      <c r="AR320" s="416" t="s">
        <v>195</v>
      </c>
      <c r="AS320" s="413">
        <v>43883</v>
      </c>
      <c r="AT320" s="416" t="s">
        <v>56</v>
      </c>
      <c r="AU320" s="416"/>
      <c r="AV320" s="416"/>
      <c r="AZ320" s="32">
        <f t="shared" si="10"/>
        <v>5</v>
      </c>
    </row>
    <row r="321" spans="8:52" ht="19.95" customHeight="1">
      <c r="H321" s="416" t="s">
        <v>4350</v>
      </c>
      <c r="I321" s="565" t="s">
        <v>4485</v>
      </c>
      <c r="J321" s="565" t="s">
        <v>4486</v>
      </c>
      <c r="N321" s="435">
        <v>15525831</v>
      </c>
      <c r="Q321" s="565" t="s">
        <v>4562</v>
      </c>
      <c r="R321" s="565" t="s">
        <v>4545</v>
      </c>
      <c r="W321" s="416" t="s">
        <v>29</v>
      </c>
      <c r="AC321" s="76" t="s">
        <v>141</v>
      </c>
      <c r="AE321" s="425" t="s">
        <v>209</v>
      </c>
      <c r="AF321" s="413">
        <v>43971</v>
      </c>
      <c r="AM321" s="416" t="s">
        <v>208</v>
      </c>
      <c r="AN321" s="413">
        <v>43971</v>
      </c>
      <c r="AO321" s="416" t="s">
        <v>56</v>
      </c>
      <c r="AP321" s="417"/>
      <c r="AQ321" s="417"/>
      <c r="AR321" s="416" t="s">
        <v>195</v>
      </c>
      <c r="AS321" s="413">
        <v>43883</v>
      </c>
      <c r="AT321" s="416" t="s">
        <v>56</v>
      </c>
      <c r="AU321" s="416"/>
      <c r="AV321" s="416"/>
      <c r="AZ321" s="32">
        <f t="shared" si="10"/>
        <v>5</v>
      </c>
    </row>
    <row r="322" spans="8:52" ht="19.95" customHeight="1">
      <c r="H322" s="416" t="s">
        <v>4351</v>
      </c>
      <c r="I322" s="565" t="s">
        <v>4487</v>
      </c>
      <c r="J322" s="565" t="s">
        <v>4486</v>
      </c>
      <c r="N322" s="435">
        <v>15525831</v>
      </c>
      <c r="Q322" s="565" t="s">
        <v>4562</v>
      </c>
      <c r="R322" s="565" t="s">
        <v>4546</v>
      </c>
      <c r="W322" s="416" t="s">
        <v>29</v>
      </c>
      <c r="AC322" s="76" t="s">
        <v>141</v>
      </c>
      <c r="AE322" s="425" t="s">
        <v>209</v>
      </c>
      <c r="AF322" s="413">
        <v>43971</v>
      </c>
      <c r="AM322" s="416" t="s">
        <v>208</v>
      </c>
      <c r="AN322" s="413">
        <v>43971</v>
      </c>
      <c r="AO322" s="416" t="s">
        <v>56</v>
      </c>
      <c r="AP322" s="417"/>
      <c r="AQ322" s="417"/>
      <c r="AR322" s="416" t="s">
        <v>195</v>
      </c>
      <c r="AS322" s="413">
        <v>43883</v>
      </c>
      <c r="AT322" s="416" t="s">
        <v>56</v>
      </c>
      <c r="AU322" s="416"/>
      <c r="AV322" s="416"/>
      <c r="AZ322" s="32">
        <f t="shared" si="10"/>
        <v>5</v>
      </c>
    </row>
    <row r="323" spans="8:52" ht="19.95" customHeight="1">
      <c r="H323" s="416" t="s">
        <v>4352</v>
      </c>
      <c r="I323" s="565" t="s">
        <v>4488</v>
      </c>
      <c r="J323" s="565" t="s">
        <v>4486</v>
      </c>
      <c r="N323" s="435">
        <v>15525831</v>
      </c>
      <c r="Q323" s="565" t="s">
        <v>4562</v>
      </c>
      <c r="R323" s="565" t="s">
        <v>4546</v>
      </c>
      <c r="W323" s="416" t="s">
        <v>29</v>
      </c>
      <c r="AC323" s="76" t="s">
        <v>141</v>
      </c>
      <c r="AE323" s="425" t="s">
        <v>209</v>
      </c>
      <c r="AF323" s="413">
        <v>43971</v>
      </c>
      <c r="AM323" s="416" t="s">
        <v>208</v>
      </c>
      <c r="AN323" s="413">
        <v>43971</v>
      </c>
      <c r="AO323" s="416" t="s">
        <v>56</v>
      </c>
      <c r="AP323" s="417"/>
      <c r="AQ323" s="417"/>
      <c r="AR323" s="416" t="s">
        <v>195</v>
      </c>
      <c r="AS323" s="413">
        <v>43883</v>
      </c>
      <c r="AT323" s="416" t="s">
        <v>56</v>
      </c>
      <c r="AU323" s="416"/>
      <c r="AV323" s="416"/>
      <c r="AZ323" s="32">
        <f t="shared" si="10"/>
        <v>5</v>
      </c>
    </row>
    <row r="324" spans="8:52" ht="19.95" customHeight="1">
      <c r="H324" s="415" t="s">
        <v>4353</v>
      </c>
      <c r="I324" s="564" t="s">
        <v>4481</v>
      </c>
      <c r="J324" s="564" t="s">
        <v>4482</v>
      </c>
      <c r="N324" s="436">
        <v>15525832</v>
      </c>
      <c r="Q324" s="567" t="s">
        <v>4562</v>
      </c>
      <c r="R324" s="564" t="s">
        <v>4547</v>
      </c>
      <c r="W324" s="415" t="s">
        <v>29</v>
      </c>
      <c r="AC324" s="76" t="s">
        <v>141</v>
      </c>
      <c r="AE324" s="426" t="s">
        <v>209</v>
      </c>
      <c r="AF324" s="412">
        <v>43970</v>
      </c>
      <c r="AM324" s="82" t="s">
        <v>208</v>
      </c>
      <c r="AN324" s="411">
        <v>43971</v>
      </c>
      <c r="AO324" s="82" t="s">
        <v>56</v>
      </c>
      <c r="AP324" s="74"/>
      <c r="AQ324" s="74"/>
      <c r="AR324" s="415"/>
      <c r="AS324" s="415"/>
      <c r="AT324" s="415"/>
      <c r="AU324" s="415"/>
      <c r="AV324" s="415"/>
      <c r="AZ324" s="32">
        <f t="shared" si="10"/>
        <v>5</v>
      </c>
    </row>
    <row r="325" spans="8:52" ht="19.95" customHeight="1">
      <c r="H325" s="82" t="s">
        <v>4354</v>
      </c>
      <c r="I325" s="564" t="s">
        <v>4483</v>
      </c>
      <c r="J325" s="564" t="s">
        <v>4482</v>
      </c>
      <c r="N325" s="436">
        <v>15525832</v>
      </c>
      <c r="Q325" s="567" t="s">
        <v>4562</v>
      </c>
      <c r="R325" s="564" t="s">
        <v>4547</v>
      </c>
      <c r="W325" s="415" t="s">
        <v>29</v>
      </c>
      <c r="AC325" s="76" t="s">
        <v>141</v>
      </c>
      <c r="AE325" s="426" t="s">
        <v>209</v>
      </c>
      <c r="AF325" s="412">
        <v>43970</v>
      </c>
      <c r="AM325" s="82" t="s">
        <v>208</v>
      </c>
      <c r="AN325" s="411">
        <v>43971</v>
      </c>
      <c r="AO325" s="82" t="s">
        <v>56</v>
      </c>
      <c r="AP325" s="74"/>
      <c r="AQ325" s="74"/>
      <c r="AR325" s="415"/>
      <c r="AS325" s="415"/>
      <c r="AT325" s="415"/>
      <c r="AU325" s="415"/>
      <c r="AV325" s="415"/>
      <c r="AZ325" s="32">
        <f t="shared" si="10"/>
        <v>5</v>
      </c>
    </row>
    <row r="326" spans="8:52" ht="19.95" customHeight="1">
      <c r="H326" s="415" t="s">
        <v>4355</v>
      </c>
      <c r="I326" s="564" t="s">
        <v>4484</v>
      </c>
      <c r="J326" s="564" t="s">
        <v>4489</v>
      </c>
      <c r="N326" s="436">
        <v>15525832</v>
      </c>
      <c r="Q326" s="567" t="s">
        <v>4562</v>
      </c>
      <c r="R326" s="564" t="s">
        <v>4547</v>
      </c>
      <c r="W326" s="415" t="s">
        <v>29</v>
      </c>
      <c r="AC326" s="76" t="s">
        <v>141</v>
      </c>
      <c r="AE326" s="426" t="s">
        <v>209</v>
      </c>
      <c r="AF326" s="412">
        <v>43970</v>
      </c>
      <c r="AM326" s="82" t="s">
        <v>208</v>
      </c>
      <c r="AN326" s="411">
        <v>43971</v>
      </c>
      <c r="AO326" s="82" t="s">
        <v>56</v>
      </c>
      <c r="AP326" s="74"/>
      <c r="AQ326" s="74"/>
      <c r="AR326" s="415"/>
      <c r="AS326" s="415"/>
      <c r="AT326" s="415"/>
      <c r="AU326" s="415"/>
      <c r="AV326" s="415"/>
      <c r="AZ326" s="32">
        <f t="shared" si="10"/>
        <v>5</v>
      </c>
    </row>
    <row r="327" spans="8:52" ht="19.95" customHeight="1">
      <c r="H327" s="82" t="s">
        <v>4356</v>
      </c>
      <c r="I327" s="566" t="s">
        <v>4485</v>
      </c>
      <c r="J327" s="566" t="s">
        <v>4490</v>
      </c>
      <c r="N327" s="100">
        <v>15525832</v>
      </c>
      <c r="Q327" s="567" t="s">
        <v>4562</v>
      </c>
      <c r="R327" s="566" t="s">
        <v>4547</v>
      </c>
      <c r="W327" s="82" t="s">
        <v>29</v>
      </c>
      <c r="AC327" s="76" t="s">
        <v>141</v>
      </c>
      <c r="AE327" s="427" t="s">
        <v>209</v>
      </c>
      <c r="AF327" s="411">
        <v>43970</v>
      </c>
      <c r="AM327" s="82" t="s">
        <v>208</v>
      </c>
      <c r="AN327" s="411">
        <v>43972</v>
      </c>
      <c r="AO327" s="82" t="s">
        <v>56</v>
      </c>
      <c r="AP327" s="82"/>
      <c r="AQ327" s="74"/>
      <c r="AR327" s="82"/>
      <c r="AS327" s="82"/>
      <c r="AT327" s="82"/>
      <c r="AU327" s="82"/>
      <c r="AV327" s="82"/>
      <c r="AZ327" s="32">
        <f t="shared" si="10"/>
        <v>5</v>
      </c>
    </row>
    <row r="328" spans="8:52" ht="19.95" customHeight="1">
      <c r="H328" s="415" t="s">
        <v>4357</v>
      </c>
      <c r="I328" s="566" t="s">
        <v>4487</v>
      </c>
      <c r="J328" s="566" t="s">
        <v>4490</v>
      </c>
      <c r="N328" s="100">
        <v>15525832</v>
      </c>
      <c r="Q328" s="567" t="s">
        <v>4562</v>
      </c>
      <c r="R328" s="566" t="s">
        <v>4547</v>
      </c>
      <c r="W328" s="82" t="s">
        <v>29</v>
      </c>
      <c r="AC328" s="76" t="s">
        <v>141</v>
      </c>
      <c r="AE328" s="427" t="s">
        <v>209</v>
      </c>
      <c r="AF328" s="88">
        <v>43971</v>
      </c>
      <c r="AM328" s="82" t="s">
        <v>208</v>
      </c>
      <c r="AN328" s="411">
        <v>43972</v>
      </c>
      <c r="AO328" s="82" t="s">
        <v>56</v>
      </c>
      <c r="AP328" s="82"/>
      <c r="AQ328" s="74"/>
      <c r="AR328" s="82"/>
      <c r="AS328" s="82"/>
      <c r="AT328" s="82"/>
      <c r="AU328" s="82"/>
      <c r="AV328" s="82"/>
      <c r="AZ328" s="32">
        <f t="shared" si="10"/>
        <v>5</v>
      </c>
    </row>
    <row r="329" spans="8:52" ht="19.95" customHeight="1">
      <c r="H329" s="82" t="s">
        <v>4358</v>
      </c>
      <c r="I329" s="566" t="s">
        <v>4488</v>
      </c>
      <c r="J329" s="566" t="s">
        <v>4490</v>
      </c>
      <c r="N329" s="100">
        <v>15525832</v>
      </c>
      <c r="Q329" s="567" t="s">
        <v>4562</v>
      </c>
      <c r="R329" s="566" t="s">
        <v>4547</v>
      </c>
      <c r="W329" s="82" t="s">
        <v>29</v>
      </c>
      <c r="AC329" s="76" t="s">
        <v>141</v>
      </c>
      <c r="AE329" s="427" t="s">
        <v>209</v>
      </c>
      <c r="AF329" s="88">
        <v>43971</v>
      </c>
      <c r="AM329" s="82" t="s">
        <v>208</v>
      </c>
      <c r="AN329" s="411">
        <v>43972</v>
      </c>
      <c r="AO329" s="82" t="s">
        <v>56</v>
      </c>
      <c r="AP329" s="82"/>
      <c r="AQ329" s="74"/>
      <c r="AR329" s="82"/>
      <c r="AS329" s="82"/>
      <c r="AT329" s="82"/>
      <c r="AU329" s="82"/>
      <c r="AV329" s="82"/>
      <c r="AZ329" s="32">
        <f t="shared" si="10"/>
        <v>5</v>
      </c>
    </row>
    <row r="330" spans="8:52" ht="19.95" customHeight="1">
      <c r="H330" s="415" t="s">
        <v>4359</v>
      </c>
      <c r="I330" s="566" t="s">
        <v>4491</v>
      </c>
      <c r="J330" s="566" t="s">
        <v>4490</v>
      </c>
      <c r="N330" s="100">
        <v>15525832</v>
      </c>
      <c r="Q330" s="567" t="s">
        <v>4562</v>
      </c>
      <c r="R330" s="566" t="s">
        <v>4547</v>
      </c>
      <c r="W330" s="82" t="s">
        <v>29</v>
      </c>
      <c r="AC330" s="76" t="s">
        <v>141</v>
      </c>
      <c r="AE330" s="427" t="s">
        <v>209</v>
      </c>
      <c r="AF330" s="88">
        <v>43971</v>
      </c>
      <c r="AM330" s="82" t="s">
        <v>208</v>
      </c>
      <c r="AN330" s="411">
        <v>43972</v>
      </c>
      <c r="AO330" s="82" t="s">
        <v>56</v>
      </c>
      <c r="AP330" s="82"/>
      <c r="AQ330" s="74"/>
      <c r="AR330" s="82"/>
      <c r="AS330" s="82"/>
      <c r="AT330" s="82"/>
      <c r="AU330" s="82"/>
      <c r="AV330" s="82"/>
      <c r="AZ330" s="32">
        <f t="shared" si="10"/>
        <v>5</v>
      </c>
    </row>
    <row r="331" spans="8:52" ht="19.95" customHeight="1">
      <c r="H331" s="82" t="s">
        <v>4360</v>
      </c>
      <c r="I331" s="566" t="s">
        <v>4492</v>
      </c>
      <c r="J331" s="566" t="s">
        <v>4490</v>
      </c>
      <c r="N331" s="100">
        <v>15525832</v>
      </c>
      <c r="Q331" s="567" t="s">
        <v>4562</v>
      </c>
      <c r="R331" s="566" t="s">
        <v>4547</v>
      </c>
      <c r="W331" s="82" t="s">
        <v>29</v>
      </c>
      <c r="AC331" s="76" t="s">
        <v>141</v>
      </c>
      <c r="AE331" s="427" t="s">
        <v>209</v>
      </c>
      <c r="AF331" s="88">
        <v>43971</v>
      </c>
      <c r="AM331" s="82" t="s">
        <v>208</v>
      </c>
      <c r="AN331" s="411">
        <v>43972</v>
      </c>
      <c r="AO331" s="82" t="s">
        <v>56</v>
      </c>
      <c r="AP331" s="82"/>
      <c r="AQ331" s="74"/>
      <c r="AR331" s="82"/>
      <c r="AS331" s="82"/>
      <c r="AT331" s="82"/>
      <c r="AU331" s="82"/>
      <c r="AV331" s="82"/>
      <c r="AZ331" s="32">
        <f t="shared" si="10"/>
        <v>5</v>
      </c>
    </row>
    <row r="332" spans="8:52" ht="19.95" customHeight="1">
      <c r="H332" s="415" t="s">
        <v>4361</v>
      </c>
      <c r="I332" s="566" t="s">
        <v>4493</v>
      </c>
      <c r="J332" s="566" t="s">
        <v>4490</v>
      </c>
      <c r="N332" s="100">
        <v>15525832</v>
      </c>
      <c r="Q332" s="567" t="s">
        <v>4562</v>
      </c>
      <c r="R332" s="566" t="s">
        <v>4547</v>
      </c>
      <c r="W332" s="82" t="s">
        <v>29</v>
      </c>
      <c r="AC332" s="76" t="s">
        <v>141</v>
      </c>
      <c r="AE332" s="427" t="s">
        <v>209</v>
      </c>
      <c r="AF332" s="88">
        <v>43971</v>
      </c>
      <c r="AM332" s="82" t="s">
        <v>208</v>
      </c>
      <c r="AN332" s="411">
        <v>43972</v>
      </c>
      <c r="AO332" s="82" t="s">
        <v>56</v>
      </c>
      <c r="AP332" s="82"/>
      <c r="AQ332" s="74"/>
      <c r="AR332" s="82"/>
      <c r="AS332" s="82"/>
      <c r="AT332" s="82"/>
      <c r="AU332" s="82"/>
      <c r="AV332" s="82"/>
      <c r="AZ332" s="32">
        <f t="shared" si="10"/>
        <v>5</v>
      </c>
    </row>
    <row r="333" spans="8:52" ht="19.95" customHeight="1">
      <c r="H333" s="82" t="s">
        <v>4362</v>
      </c>
      <c r="I333" s="564" t="s">
        <v>4494</v>
      </c>
      <c r="J333" s="420" t="s">
        <v>4495</v>
      </c>
      <c r="N333" s="436">
        <v>15525833</v>
      </c>
      <c r="Q333" s="567" t="s">
        <v>4562</v>
      </c>
      <c r="R333" s="564" t="s">
        <v>4548</v>
      </c>
      <c r="W333" s="415" t="s">
        <v>29</v>
      </c>
      <c r="AC333" s="76" t="s">
        <v>141</v>
      </c>
      <c r="AE333" s="427" t="s">
        <v>209</v>
      </c>
      <c r="AF333" s="88">
        <v>43971</v>
      </c>
      <c r="AM333" s="82" t="s">
        <v>208</v>
      </c>
      <c r="AN333" s="411">
        <v>43972</v>
      </c>
      <c r="AO333" s="82" t="s">
        <v>56</v>
      </c>
      <c r="AP333" s="82"/>
      <c r="AQ333" s="74"/>
      <c r="AR333" s="82"/>
      <c r="AS333" s="82"/>
      <c r="AT333" s="82"/>
      <c r="AU333" s="82"/>
      <c r="AV333" s="82"/>
      <c r="AZ333" s="32">
        <f t="shared" si="10"/>
        <v>5</v>
      </c>
    </row>
    <row r="334" spans="8:52" ht="19.95" customHeight="1">
      <c r="H334" s="415" t="s">
        <v>4363</v>
      </c>
      <c r="I334" s="564" t="s">
        <v>4496</v>
      </c>
      <c r="J334" s="420" t="s">
        <v>4497</v>
      </c>
      <c r="N334" s="436">
        <v>15525833</v>
      </c>
      <c r="Q334" s="567" t="s">
        <v>4562</v>
      </c>
      <c r="R334" s="564" t="s">
        <v>4548</v>
      </c>
      <c r="W334" s="415" t="s">
        <v>29</v>
      </c>
      <c r="AC334" s="76" t="s">
        <v>141</v>
      </c>
      <c r="AE334" s="427" t="s">
        <v>209</v>
      </c>
      <c r="AF334" s="88">
        <v>43971</v>
      </c>
      <c r="AM334" s="82" t="s">
        <v>208</v>
      </c>
      <c r="AN334" s="411">
        <v>43972</v>
      </c>
      <c r="AO334" s="82" t="s">
        <v>62</v>
      </c>
      <c r="AP334" s="82" t="s">
        <v>56</v>
      </c>
      <c r="AQ334" s="74" t="s">
        <v>350</v>
      </c>
      <c r="AR334" s="82"/>
      <c r="AS334" s="82"/>
      <c r="AT334" s="82"/>
      <c r="AU334" s="82"/>
      <c r="AV334" s="82"/>
      <c r="AZ334" s="32">
        <f t="shared" si="10"/>
        <v>5</v>
      </c>
    </row>
    <row r="335" spans="8:52" ht="19.95" customHeight="1">
      <c r="H335" s="82" t="s">
        <v>4364</v>
      </c>
      <c r="I335" s="564" t="s">
        <v>4498</v>
      </c>
      <c r="J335" s="420" t="s">
        <v>4499</v>
      </c>
      <c r="N335" s="436">
        <v>15525833</v>
      </c>
      <c r="Q335" s="567" t="s">
        <v>4562</v>
      </c>
      <c r="R335" s="564" t="s">
        <v>4548</v>
      </c>
      <c r="W335" s="415" t="s">
        <v>29</v>
      </c>
      <c r="AC335" s="76" t="s">
        <v>141</v>
      </c>
      <c r="AE335" s="427" t="s">
        <v>209</v>
      </c>
      <c r="AF335" s="88">
        <v>43971</v>
      </c>
      <c r="AM335" s="82" t="s">
        <v>208</v>
      </c>
      <c r="AN335" s="411">
        <v>43972</v>
      </c>
      <c r="AO335" s="82" t="s">
        <v>62</v>
      </c>
      <c r="AP335" s="82" t="s">
        <v>66</v>
      </c>
      <c r="AQ335" s="74" t="s">
        <v>351</v>
      </c>
      <c r="AR335" s="82"/>
      <c r="AS335" s="82"/>
      <c r="AT335" s="82"/>
      <c r="AU335" s="82"/>
      <c r="AV335" s="82"/>
      <c r="AZ335" s="32">
        <f t="shared" si="10"/>
        <v>5</v>
      </c>
    </row>
    <row r="336" spans="8:52" ht="19.95" customHeight="1">
      <c r="H336" s="415" t="s">
        <v>4365</v>
      </c>
      <c r="I336" s="564" t="s">
        <v>4500</v>
      </c>
      <c r="J336" s="420" t="s">
        <v>4499</v>
      </c>
      <c r="N336" s="436">
        <v>15525833</v>
      </c>
      <c r="Q336" s="567" t="s">
        <v>4562</v>
      </c>
      <c r="R336" s="564" t="s">
        <v>4548</v>
      </c>
      <c r="W336" s="415" t="s">
        <v>29</v>
      </c>
      <c r="AC336" s="76" t="s">
        <v>141</v>
      </c>
      <c r="AE336" s="427" t="s">
        <v>209</v>
      </c>
      <c r="AF336" s="88">
        <v>43971</v>
      </c>
      <c r="AM336" s="82" t="s">
        <v>208</v>
      </c>
      <c r="AN336" s="411">
        <v>43972</v>
      </c>
      <c r="AO336" s="82" t="s">
        <v>62</v>
      </c>
      <c r="AP336" s="82" t="s">
        <v>66</v>
      </c>
      <c r="AQ336" s="74" t="s">
        <v>351</v>
      </c>
      <c r="AR336" s="82"/>
      <c r="AS336" s="82"/>
      <c r="AT336" s="82"/>
      <c r="AU336" s="82"/>
      <c r="AV336" s="82"/>
      <c r="AZ336" s="32">
        <f t="shared" si="10"/>
        <v>5</v>
      </c>
    </row>
    <row r="337" spans="8:52" ht="19.95" customHeight="1">
      <c r="H337" s="82" t="s">
        <v>4366</v>
      </c>
      <c r="I337" s="564" t="s">
        <v>4501</v>
      </c>
      <c r="J337" s="420" t="s">
        <v>4499</v>
      </c>
      <c r="N337" s="436">
        <v>15525833</v>
      </c>
      <c r="Q337" s="567" t="s">
        <v>4562</v>
      </c>
      <c r="R337" s="564" t="s">
        <v>4548</v>
      </c>
      <c r="W337" s="415" t="s">
        <v>29</v>
      </c>
      <c r="AC337" s="76" t="s">
        <v>141</v>
      </c>
      <c r="AE337" s="427" t="s">
        <v>209</v>
      </c>
      <c r="AF337" s="88">
        <v>43971</v>
      </c>
      <c r="AM337" s="82" t="s">
        <v>208</v>
      </c>
      <c r="AN337" s="411">
        <v>43972</v>
      </c>
      <c r="AO337" s="82" t="s">
        <v>62</v>
      </c>
      <c r="AP337" s="82" t="s">
        <v>66</v>
      </c>
      <c r="AQ337" s="74" t="s">
        <v>351</v>
      </c>
      <c r="AR337" s="32"/>
      <c r="AS337" s="32"/>
      <c r="AT337" s="32"/>
      <c r="AU337" s="32"/>
      <c r="AV337" s="32"/>
      <c r="AZ337" s="32">
        <f t="shared" si="10"/>
        <v>5</v>
      </c>
    </row>
    <row r="338" spans="8:52" ht="19.95" customHeight="1">
      <c r="H338" s="415" t="s">
        <v>4367</v>
      </c>
      <c r="I338" s="564" t="s">
        <v>4502</v>
      </c>
      <c r="J338" s="420" t="s">
        <v>4499</v>
      </c>
      <c r="N338" s="436">
        <v>15525833</v>
      </c>
      <c r="Q338" s="567" t="s">
        <v>4562</v>
      </c>
      <c r="R338" s="564" t="s">
        <v>4548</v>
      </c>
      <c r="W338" s="415" t="s">
        <v>29</v>
      </c>
      <c r="AC338" s="76" t="s">
        <v>141</v>
      </c>
      <c r="AE338" s="427" t="s">
        <v>209</v>
      </c>
      <c r="AF338" s="88">
        <v>43971</v>
      </c>
      <c r="AM338" s="82" t="s">
        <v>208</v>
      </c>
      <c r="AN338" s="411">
        <v>43972</v>
      </c>
      <c r="AO338" s="82" t="s">
        <v>62</v>
      </c>
      <c r="AP338" s="82" t="s">
        <v>66</v>
      </c>
      <c r="AQ338" s="74" t="s">
        <v>351</v>
      </c>
      <c r="AR338" s="32"/>
      <c r="AS338" s="32"/>
      <c r="AT338" s="32"/>
      <c r="AU338" s="32"/>
      <c r="AV338" s="32"/>
      <c r="AZ338" s="32">
        <f t="shared" si="10"/>
        <v>5</v>
      </c>
    </row>
    <row r="339" spans="8:52" ht="19.95" customHeight="1">
      <c r="H339" s="82" t="s">
        <v>4368</v>
      </c>
      <c r="I339" s="564" t="s">
        <v>4503</v>
      </c>
      <c r="J339" s="420" t="s">
        <v>4499</v>
      </c>
      <c r="N339" s="436">
        <v>15525833</v>
      </c>
      <c r="Q339" s="567" t="s">
        <v>4562</v>
      </c>
      <c r="R339" s="564" t="s">
        <v>4548</v>
      </c>
      <c r="W339" s="415" t="s">
        <v>29</v>
      </c>
      <c r="AC339" s="76" t="s">
        <v>141</v>
      </c>
      <c r="AE339" s="427" t="s">
        <v>209</v>
      </c>
      <c r="AF339" s="88">
        <v>43971</v>
      </c>
      <c r="AM339" s="82" t="s">
        <v>208</v>
      </c>
      <c r="AN339" s="411">
        <v>43972</v>
      </c>
      <c r="AO339" s="82" t="s">
        <v>62</v>
      </c>
      <c r="AP339" s="82" t="s">
        <v>66</v>
      </c>
      <c r="AQ339" s="74" t="s">
        <v>351</v>
      </c>
      <c r="AR339" s="32"/>
      <c r="AS339" s="32"/>
      <c r="AT339" s="32"/>
      <c r="AU339" s="32"/>
      <c r="AV339" s="32"/>
      <c r="AZ339" s="32">
        <f t="shared" si="10"/>
        <v>5</v>
      </c>
    </row>
    <row r="340" spans="8:52" ht="19.95" customHeight="1">
      <c r="H340" s="415" t="s">
        <v>4369</v>
      </c>
      <c r="I340" s="564" t="s">
        <v>4504</v>
      </c>
      <c r="J340" s="420" t="s">
        <v>4499</v>
      </c>
      <c r="N340" s="436">
        <v>15525833</v>
      </c>
      <c r="Q340" s="567" t="s">
        <v>4562</v>
      </c>
      <c r="R340" s="564" t="s">
        <v>4548</v>
      </c>
      <c r="W340" s="415" t="s">
        <v>29</v>
      </c>
      <c r="AC340" s="76" t="s">
        <v>141</v>
      </c>
      <c r="AE340" s="427" t="s">
        <v>209</v>
      </c>
      <c r="AF340" s="88">
        <v>43971</v>
      </c>
      <c r="AM340" s="82" t="s">
        <v>208</v>
      </c>
      <c r="AN340" s="411">
        <v>43972</v>
      </c>
      <c r="AO340" s="82" t="s">
        <v>62</v>
      </c>
      <c r="AP340" s="82" t="s">
        <v>66</v>
      </c>
      <c r="AQ340" s="74" t="s">
        <v>351</v>
      </c>
      <c r="AR340" s="32"/>
      <c r="AS340" s="32"/>
      <c r="AT340" s="32"/>
      <c r="AU340" s="32"/>
      <c r="AV340" s="32"/>
      <c r="AZ340" s="32">
        <f t="shared" si="10"/>
        <v>5</v>
      </c>
    </row>
    <row r="341" spans="8:52" ht="19.95" customHeight="1">
      <c r="H341" s="82" t="s">
        <v>4370</v>
      </c>
      <c r="I341" s="564" t="s">
        <v>4505</v>
      </c>
      <c r="J341" s="420" t="s">
        <v>4499</v>
      </c>
      <c r="N341" s="436">
        <v>15525833</v>
      </c>
      <c r="Q341" s="567" t="s">
        <v>4562</v>
      </c>
      <c r="R341" s="564" t="s">
        <v>4548</v>
      </c>
      <c r="W341" s="415" t="s">
        <v>29</v>
      </c>
      <c r="AC341" s="76" t="s">
        <v>141</v>
      </c>
      <c r="AE341" s="427" t="s">
        <v>209</v>
      </c>
      <c r="AF341" s="88">
        <v>43971</v>
      </c>
      <c r="AM341" s="82" t="s">
        <v>208</v>
      </c>
      <c r="AN341" s="411">
        <v>43972</v>
      </c>
      <c r="AO341" s="82" t="s">
        <v>62</v>
      </c>
      <c r="AP341" s="82" t="s">
        <v>66</v>
      </c>
      <c r="AQ341" s="74" t="s">
        <v>351</v>
      </c>
      <c r="AR341" s="32"/>
      <c r="AS341" s="32"/>
      <c r="AT341" s="32"/>
      <c r="AU341" s="32"/>
      <c r="AV341" s="32"/>
      <c r="AZ341" s="32">
        <f t="shared" si="10"/>
        <v>5</v>
      </c>
    </row>
    <row r="342" spans="8:52" ht="19.95" customHeight="1">
      <c r="H342" s="415" t="s">
        <v>4371</v>
      </c>
      <c r="I342" s="564" t="s">
        <v>4506</v>
      </c>
      <c r="J342" s="420" t="s">
        <v>4499</v>
      </c>
      <c r="N342" s="436">
        <v>15525833</v>
      </c>
      <c r="Q342" s="567" t="s">
        <v>4562</v>
      </c>
      <c r="R342" s="564" t="s">
        <v>4548</v>
      </c>
      <c r="W342" s="415" t="s">
        <v>29</v>
      </c>
      <c r="AC342" s="76" t="s">
        <v>141</v>
      </c>
      <c r="AE342" s="427" t="s">
        <v>209</v>
      </c>
      <c r="AF342" s="88">
        <v>43971</v>
      </c>
      <c r="AM342" s="82" t="s">
        <v>208</v>
      </c>
      <c r="AN342" s="411">
        <v>43972</v>
      </c>
      <c r="AO342" s="82" t="s">
        <v>62</v>
      </c>
      <c r="AP342" s="82" t="s">
        <v>66</v>
      </c>
      <c r="AQ342" s="74" t="s">
        <v>351</v>
      </c>
      <c r="AR342" s="32"/>
      <c r="AS342" s="32"/>
      <c r="AT342" s="32"/>
      <c r="AU342" s="32"/>
      <c r="AV342" s="32"/>
      <c r="AZ342" s="32">
        <f t="shared" si="10"/>
        <v>5</v>
      </c>
    </row>
    <row r="343" spans="8:52" ht="19.95" customHeight="1">
      <c r="H343" s="82" t="s">
        <v>4372</v>
      </c>
      <c r="I343" s="564" t="s">
        <v>4507</v>
      </c>
      <c r="J343" s="420" t="s">
        <v>4499</v>
      </c>
      <c r="N343" s="436">
        <v>15525833</v>
      </c>
      <c r="Q343" s="567" t="s">
        <v>4562</v>
      </c>
      <c r="R343" s="564" t="s">
        <v>4548</v>
      </c>
      <c r="W343" s="415" t="s">
        <v>29</v>
      </c>
      <c r="AC343" s="76" t="s">
        <v>141</v>
      </c>
      <c r="AE343" s="427" t="s">
        <v>209</v>
      </c>
      <c r="AF343" s="88">
        <v>43971</v>
      </c>
      <c r="AM343" s="82" t="s">
        <v>208</v>
      </c>
      <c r="AN343" s="411">
        <v>43972</v>
      </c>
      <c r="AO343" s="82" t="s">
        <v>62</v>
      </c>
      <c r="AP343" s="82" t="s">
        <v>66</v>
      </c>
      <c r="AQ343" s="74" t="s">
        <v>351</v>
      </c>
      <c r="AR343" s="32"/>
      <c r="AS343" s="32"/>
      <c r="AT343" s="32"/>
      <c r="AU343" s="32"/>
      <c r="AV343" s="32"/>
      <c r="AZ343" s="32">
        <f t="shared" si="10"/>
        <v>5</v>
      </c>
    </row>
    <row r="344" spans="8:52" ht="19.95" customHeight="1">
      <c r="H344" s="415" t="s">
        <v>4373</v>
      </c>
      <c r="I344" s="564" t="s">
        <v>4508</v>
      </c>
      <c r="J344" s="420" t="s">
        <v>4499</v>
      </c>
      <c r="N344" s="436">
        <v>15525833</v>
      </c>
      <c r="Q344" s="567" t="s">
        <v>4562</v>
      </c>
      <c r="R344" s="564" t="s">
        <v>4548</v>
      </c>
      <c r="W344" s="415" t="s">
        <v>29</v>
      </c>
      <c r="AC344" s="76" t="s">
        <v>141</v>
      </c>
      <c r="AE344" s="427" t="s">
        <v>209</v>
      </c>
      <c r="AF344" s="88">
        <v>43971</v>
      </c>
      <c r="AM344" s="82" t="s">
        <v>208</v>
      </c>
      <c r="AN344" s="411">
        <v>43972</v>
      </c>
      <c r="AO344" s="82" t="s">
        <v>62</v>
      </c>
      <c r="AP344" s="82" t="s">
        <v>66</v>
      </c>
      <c r="AQ344" s="74" t="s">
        <v>351</v>
      </c>
      <c r="AR344" s="32"/>
      <c r="AS344" s="32"/>
      <c r="AT344" s="32"/>
      <c r="AU344" s="32"/>
      <c r="AV344" s="32"/>
      <c r="AZ344" s="32">
        <f t="shared" si="10"/>
        <v>5</v>
      </c>
    </row>
    <row r="345" spans="8:52" ht="19.95" customHeight="1">
      <c r="H345" s="82" t="s">
        <v>4374</v>
      </c>
      <c r="I345" s="564" t="s">
        <v>4509</v>
      </c>
      <c r="J345" s="420" t="s">
        <v>4499</v>
      </c>
      <c r="N345" s="436">
        <v>15525833</v>
      </c>
      <c r="Q345" s="567" t="s">
        <v>4562</v>
      </c>
      <c r="R345" s="564" t="s">
        <v>4548</v>
      </c>
      <c r="W345" s="415" t="s">
        <v>29</v>
      </c>
      <c r="AC345" s="76" t="s">
        <v>141</v>
      </c>
      <c r="AE345" s="427" t="s">
        <v>209</v>
      </c>
      <c r="AF345" s="88">
        <v>43971</v>
      </c>
      <c r="AM345" s="82" t="s">
        <v>208</v>
      </c>
      <c r="AN345" s="411">
        <v>43972</v>
      </c>
      <c r="AO345" s="82" t="s">
        <v>62</v>
      </c>
      <c r="AP345" s="82" t="s">
        <v>66</v>
      </c>
      <c r="AQ345" s="74" t="s">
        <v>351</v>
      </c>
      <c r="AR345" s="32"/>
      <c r="AS345" s="32"/>
      <c r="AT345" s="32"/>
      <c r="AU345" s="32"/>
      <c r="AV345" s="32"/>
      <c r="AZ345" s="32">
        <f t="shared" si="10"/>
        <v>5</v>
      </c>
    </row>
    <row r="346" spans="8:52" ht="19.95" customHeight="1">
      <c r="H346" s="415" t="s">
        <v>4375</v>
      </c>
      <c r="I346" s="564" t="s">
        <v>4510</v>
      </c>
      <c r="J346" s="420" t="s">
        <v>4499</v>
      </c>
      <c r="N346" s="436">
        <v>15525833</v>
      </c>
      <c r="Q346" s="567" t="s">
        <v>4562</v>
      </c>
      <c r="R346" s="564" t="s">
        <v>4548</v>
      </c>
      <c r="W346" s="415" t="s">
        <v>29</v>
      </c>
      <c r="AC346" s="76" t="s">
        <v>141</v>
      </c>
      <c r="AE346" s="427" t="s">
        <v>209</v>
      </c>
      <c r="AF346" s="88">
        <v>43971</v>
      </c>
      <c r="AM346" s="82" t="s">
        <v>208</v>
      </c>
      <c r="AN346" s="411">
        <v>43972</v>
      </c>
      <c r="AO346" s="82" t="s">
        <v>62</v>
      </c>
      <c r="AP346" s="82" t="s">
        <v>66</v>
      </c>
      <c r="AQ346" s="74" t="s">
        <v>351</v>
      </c>
      <c r="AR346" s="32"/>
      <c r="AS346" s="32"/>
      <c r="AT346" s="32"/>
      <c r="AU346" s="32"/>
      <c r="AV346" s="32"/>
      <c r="AZ346" s="32">
        <f t="shared" si="10"/>
        <v>5</v>
      </c>
    </row>
    <row r="347" spans="8:52" ht="19.95" customHeight="1">
      <c r="H347" s="82" t="s">
        <v>4376</v>
      </c>
      <c r="I347" s="564" t="s">
        <v>4511</v>
      </c>
      <c r="J347" s="420" t="s">
        <v>4499</v>
      </c>
      <c r="N347" s="436">
        <v>15525833</v>
      </c>
      <c r="Q347" s="567" t="s">
        <v>4562</v>
      </c>
      <c r="R347" s="564" t="s">
        <v>4548</v>
      </c>
      <c r="W347" s="415" t="s">
        <v>29</v>
      </c>
      <c r="AC347" s="76" t="s">
        <v>141</v>
      </c>
      <c r="AE347" s="427" t="s">
        <v>209</v>
      </c>
      <c r="AF347" s="88">
        <v>43971</v>
      </c>
      <c r="AM347" s="82" t="s">
        <v>208</v>
      </c>
      <c r="AN347" s="411">
        <v>43972</v>
      </c>
      <c r="AO347" s="82" t="s">
        <v>62</v>
      </c>
      <c r="AP347" s="82" t="s">
        <v>66</v>
      </c>
      <c r="AQ347" s="74" t="s">
        <v>351</v>
      </c>
      <c r="AR347" s="32"/>
      <c r="AS347" s="32"/>
      <c r="AT347" s="32"/>
      <c r="AU347" s="32"/>
      <c r="AV347" s="32"/>
      <c r="AZ347" s="32">
        <f t="shared" si="10"/>
        <v>5</v>
      </c>
    </row>
    <row r="348" spans="8:52" ht="19.95" customHeight="1">
      <c r="H348" s="415" t="s">
        <v>4377</v>
      </c>
      <c r="I348" s="564" t="s">
        <v>4512</v>
      </c>
      <c r="J348" s="420" t="s">
        <v>4499</v>
      </c>
      <c r="N348" s="436">
        <v>15525833</v>
      </c>
      <c r="Q348" s="567" t="s">
        <v>4562</v>
      </c>
      <c r="R348" s="564" t="s">
        <v>4548</v>
      </c>
      <c r="W348" s="415" t="s">
        <v>29</v>
      </c>
      <c r="AC348" s="76" t="s">
        <v>141</v>
      </c>
      <c r="AE348" s="427" t="s">
        <v>209</v>
      </c>
      <c r="AF348" s="88">
        <v>43971</v>
      </c>
      <c r="AM348" s="82" t="s">
        <v>208</v>
      </c>
      <c r="AN348" s="411">
        <v>43972</v>
      </c>
      <c r="AO348" s="82" t="s">
        <v>62</v>
      </c>
      <c r="AP348" s="82" t="s">
        <v>66</v>
      </c>
      <c r="AQ348" s="74" t="s">
        <v>351</v>
      </c>
      <c r="AR348" s="32"/>
      <c r="AS348" s="32"/>
      <c r="AT348" s="32"/>
      <c r="AU348" s="32"/>
      <c r="AV348" s="32"/>
      <c r="AZ348" s="32">
        <f t="shared" si="10"/>
        <v>5</v>
      </c>
    </row>
    <row r="349" spans="8:52" ht="19.95" customHeight="1">
      <c r="H349" s="82" t="s">
        <v>4378</v>
      </c>
      <c r="I349" s="563" t="s">
        <v>4123</v>
      </c>
      <c r="J349" s="563" t="s">
        <v>4513</v>
      </c>
      <c r="N349" s="100">
        <v>15525834</v>
      </c>
      <c r="Q349" s="567" t="s">
        <v>4563</v>
      </c>
      <c r="R349" s="563" t="s">
        <v>4549</v>
      </c>
      <c r="W349" s="70" t="s">
        <v>29</v>
      </c>
      <c r="AC349" s="76" t="s">
        <v>141</v>
      </c>
      <c r="AE349" s="427" t="s">
        <v>209</v>
      </c>
      <c r="AF349" s="88">
        <v>43971</v>
      </c>
      <c r="AM349" s="82" t="s">
        <v>208</v>
      </c>
      <c r="AN349" s="411">
        <v>43972</v>
      </c>
      <c r="AO349" s="82" t="s">
        <v>56</v>
      </c>
      <c r="AP349" s="32"/>
      <c r="AQ349" s="31"/>
      <c r="AR349" s="32"/>
      <c r="AS349" s="32"/>
      <c r="AT349" s="32"/>
      <c r="AU349" s="32"/>
      <c r="AV349" s="32"/>
      <c r="AZ349" s="32">
        <f t="shared" si="10"/>
        <v>5</v>
      </c>
    </row>
    <row r="350" spans="8:52" ht="19.95" customHeight="1">
      <c r="H350" s="415" t="s">
        <v>4379</v>
      </c>
      <c r="I350" s="563" t="s">
        <v>4125</v>
      </c>
      <c r="J350" s="563" t="s">
        <v>4513</v>
      </c>
      <c r="N350" s="100">
        <v>15525834</v>
      </c>
      <c r="Q350" s="567" t="s">
        <v>4563</v>
      </c>
      <c r="R350" s="563" t="s">
        <v>4549</v>
      </c>
      <c r="W350" s="70" t="s">
        <v>29</v>
      </c>
      <c r="AC350" s="76" t="s">
        <v>141</v>
      </c>
      <c r="AE350" s="427" t="s">
        <v>209</v>
      </c>
      <c r="AF350" s="88">
        <v>43971</v>
      </c>
      <c r="AM350" s="82" t="s">
        <v>208</v>
      </c>
      <c r="AN350" s="411">
        <v>43972</v>
      </c>
      <c r="AO350" s="82" t="s">
        <v>59</v>
      </c>
      <c r="AP350" s="32"/>
      <c r="AQ350" s="31" t="s">
        <v>352</v>
      </c>
      <c r="AR350" s="32"/>
      <c r="AS350" s="32"/>
      <c r="AT350" s="32"/>
      <c r="AU350" s="32"/>
      <c r="AV350" s="32"/>
      <c r="AZ350" s="32">
        <f t="shared" si="10"/>
        <v>5</v>
      </c>
    </row>
    <row r="351" spans="8:52" ht="19.95" customHeight="1">
      <c r="H351" s="82" t="s">
        <v>4380</v>
      </c>
      <c r="I351" s="563" t="s">
        <v>4126</v>
      </c>
      <c r="J351" s="563" t="s">
        <v>4513</v>
      </c>
      <c r="N351" s="100">
        <v>15525834</v>
      </c>
      <c r="Q351" s="567" t="s">
        <v>4563</v>
      </c>
      <c r="R351" s="563" t="s">
        <v>4549</v>
      </c>
      <c r="W351" s="70" t="s">
        <v>29</v>
      </c>
      <c r="AC351" s="76" t="s">
        <v>141</v>
      </c>
      <c r="AE351" s="427" t="s">
        <v>209</v>
      </c>
      <c r="AF351" s="88">
        <v>43971</v>
      </c>
      <c r="AM351" s="82" t="s">
        <v>208</v>
      </c>
      <c r="AN351" s="411">
        <v>43972</v>
      </c>
      <c r="AO351" s="82" t="s">
        <v>56</v>
      </c>
      <c r="AP351" s="32"/>
      <c r="AQ351" s="31"/>
      <c r="AR351" s="32"/>
      <c r="AS351" s="32"/>
      <c r="AT351" s="32"/>
      <c r="AU351" s="32"/>
      <c r="AV351" s="32"/>
      <c r="AZ351" s="32">
        <f t="shared" si="10"/>
        <v>5</v>
      </c>
    </row>
    <row r="352" spans="8:52" ht="19.95" customHeight="1">
      <c r="H352" s="415" t="s">
        <v>4381</v>
      </c>
      <c r="I352" s="563" t="s">
        <v>4514</v>
      </c>
      <c r="J352" s="563" t="s">
        <v>4513</v>
      </c>
      <c r="N352" s="100">
        <v>15525834</v>
      </c>
      <c r="Q352" s="567" t="s">
        <v>4563</v>
      </c>
      <c r="R352" s="563" t="s">
        <v>4549</v>
      </c>
      <c r="W352" s="70" t="s">
        <v>29</v>
      </c>
      <c r="AC352" s="76" t="s">
        <v>141</v>
      </c>
      <c r="AE352" s="427" t="s">
        <v>209</v>
      </c>
      <c r="AF352" s="88">
        <v>43971</v>
      </c>
      <c r="AM352" s="82" t="s">
        <v>208</v>
      </c>
      <c r="AN352" s="411">
        <v>43972</v>
      </c>
      <c r="AO352" s="82" t="s">
        <v>56</v>
      </c>
      <c r="AP352" s="32"/>
      <c r="AQ352" s="31"/>
      <c r="AR352" s="32"/>
      <c r="AS352" s="32"/>
      <c r="AT352" s="32"/>
      <c r="AU352" s="32"/>
      <c r="AV352" s="32"/>
      <c r="AZ352" s="32">
        <f t="shared" si="10"/>
        <v>5</v>
      </c>
    </row>
    <row r="353" spans="8:52" ht="19.95" customHeight="1">
      <c r="H353" s="82" t="s">
        <v>4382</v>
      </c>
      <c r="I353" s="563" t="s">
        <v>4515</v>
      </c>
      <c r="J353" s="563" t="s">
        <v>4513</v>
      </c>
      <c r="N353" s="100">
        <v>15525834</v>
      </c>
      <c r="Q353" s="567" t="s">
        <v>4563</v>
      </c>
      <c r="R353" s="563" t="s">
        <v>4549</v>
      </c>
      <c r="W353" s="70" t="s">
        <v>29</v>
      </c>
      <c r="AC353" s="76" t="s">
        <v>141</v>
      </c>
      <c r="AE353" s="427" t="s">
        <v>209</v>
      </c>
      <c r="AF353" s="88">
        <v>43971</v>
      </c>
      <c r="AM353" s="82" t="s">
        <v>208</v>
      </c>
      <c r="AN353" s="411">
        <v>43972</v>
      </c>
      <c r="AO353" s="82" t="s">
        <v>56</v>
      </c>
      <c r="AP353" s="32"/>
      <c r="AQ353" s="31"/>
      <c r="AR353" s="32"/>
      <c r="AS353" s="32"/>
      <c r="AT353" s="32"/>
      <c r="AU353" s="32"/>
      <c r="AV353" s="32"/>
      <c r="AZ353" s="32">
        <f t="shared" si="10"/>
        <v>5</v>
      </c>
    </row>
    <row r="354" spans="8:52" ht="19.95" customHeight="1">
      <c r="H354" s="415" t="s">
        <v>4383</v>
      </c>
      <c r="I354" s="563" t="s">
        <v>4516</v>
      </c>
      <c r="J354" s="563" t="s">
        <v>4513</v>
      </c>
      <c r="N354" s="100">
        <v>15525834</v>
      </c>
      <c r="Q354" s="567" t="s">
        <v>4563</v>
      </c>
      <c r="R354" s="563" t="s">
        <v>4549</v>
      </c>
      <c r="W354" s="70" t="s">
        <v>29</v>
      </c>
      <c r="AC354" s="76" t="s">
        <v>141</v>
      </c>
      <c r="AE354" s="427" t="s">
        <v>209</v>
      </c>
      <c r="AF354" s="88">
        <v>43971</v>
      </c>
      <c r="AM354" s="82" t="s">
        <v>208</v>
      </c>
      <c r="AN354" s="411">
        <v>43972</v>
      </c>
      <c r="AO354" s="82" t="s">
        <v>59</v>
      </c>
      <c r="AP354" s="32"/>
      <c r="AQ354" s="31" t="s">
        <v>352</v>
      </c>
      <c r="AR354" s="32"/>
      <c r="AS354" s="32"/>
      <c r="AT354" s="32"/>
      <c r="AU354" s="32"/>
      <c r="AV354" s="32"/>
      <c r="AZ354" s="32">
        <f t="shared" si="10"/>
        <v>5</v>
      </c>
    </row>
    <row r="355" spans="8:52" ht="19.95" customHeight="1">
      <c r="H355" s="82" t="s">
        <v>4384</v>
      </c>
      <c r="I355" s="564" t="s">
        <v>4517</v>
      </c>
      <c r="J355" s="564" t="s">
        <v>4518</v>
      </c>
      <c r="N355" s="436">
        <v>15525835</v>
      </c>
      <c r="Q355" s="564" t="s">
        <v>4563</v>
      </c>
      <c r="R355" s="564" t="s">
        <v>4550</v>
      </c>
      <c r="W355" s="415" t="s">
        <v>29</v>
      </c>
      <c r="AC355" s="76" t="s">
        <v>141</v>
      </c>
      <c r="AE355" s="427" t="s">
        <v>209</v>
      </c>
      <c r="AF355" s="88">
        <v>43971</v>
      </c>
      <c r="AM355" s="82" t="s">
        <v>208</v>
      </c>
      <c r="AN355" s="411">
        <v>43972</v>
      </c>
      <c r="AO355" s="82" t="s">
        <v>56</v>
      </c>
      <c r="AP355" s="32"/>
      <c r="AQ355" s="31" t="s">
        <v>353</v>
      </c>
      <c r="AR355" s="32"/>
      <c r="AS355" s="32"/>
      <c r="AT355" s="32"/>
      <c r="AU355" s="32"/>
      <c r="AV355" s="32"/>
      <c r="AZ355" s="32">
        <f t="shared" si="10"/>
        <v>5</v>
      </c>
    </row>
    <row r="356" spans="8:52" ht="19.95" customHeight="1">
      <c r="H356" s="415" t="s">
        <v>4385</v>
      </c>
      <c r="I356" s="564" t="s">
        <v>4519</v>
      </c>
      <c r="J356" s="564" t="s">
        <v>4520</v>
      </c>
      <c r="N356" s="436">
        <v>15525836</v>
      </c>
      <c r="Q356" s="564" t="s">
        <v>4563</v>
      </c>
      <c r="R356" s="564" t="s">
        <v>4550</v>
      </c>
      <c r="W356" s="415" t="s">
        <v>29</v>
      </c>
      <c r="AC356" s="76" t="s">
        <v>141</v>
      </c>
      <c r="AE356" s="427" t="s">
        <v>209</v>
      </c>
      <c r="AF356" s="88">
        <v>43971</v>
      </c>
      <c r="AM356" s="82" t="s">
        <v>208</v>
      </c>
      <c r="AN356" s="411">
        <v>43972</v>
      </c>
      <c r="AO356" s="82" t="s">
        <v>56</v>
      </c>
      <c r="AP356" s="32"/>
      <c r="AQ356" s="31" t="s">
        <v>353</v>
      </c>
      <c r="AR356" s="32"/>
      <c r="AS356" s="32"/>
      <c r="AT356" s="32"/>
      <c r="AU356" s="32"/>
      <c r="AV356" s="32"/>
      <c r="AZ356" s="32">
        <f t="shared" si="10"/>
        <v>5</v>
      </c>
    </row>
    <row r="357" spans="8:52" ht="19.95" customHeight="1">
      <c r="H357" s="82" t="s">
        <v>4386</v>
      </c>
      <c r="I357" s="563" t="s">
        <v>4123</v>
      </c>
      <c r="J357" s="74" t="s">
        <v>4521</v>
      </c>
      <c r="N357" s="100">
        <v>15525838</v>
      </c>
      <c r="Q357" s="567" t="s">
        <v>4564</v>
      </c>
      <c r="R357" s="563" t="s">
        <v>4549</v>
      </c>
      <c r="W357" s="70" t="s">
        <v>29</v>
      </c>
      <c r="AC357" s="76" t="s">
        <v>141</v>
      </c>
      <c r="AE357" s="427" t="s">
        <v>209</v>
      </c>
      <c r="AF357" s="88">
        <v>43971</v>
      </c>
      <c r="AM357" s="82" t="s">
        <v>208</v>
      </c>
      <c r="AN357" s="411">
        <v>43972</v>
      </c>
      <c r="AO357" s="82" t="s">
        <v>56</v>
      </c>
      <c r="AP357" s="32"/>
      <c r="AQ357" s="31"/>
      <c r="AR357" s="32"/>
      <c r="AS357" s="32"/>
      <c r="AT357" s="32"/>
      <c r="AU357" s="32"/>
      <c r="AV357" s="32"/>
      <c r="AZ357" s="32">
        <f t="shared" si="10"/>
        <v>5</v>
      </c>
    </row>
    <row r="358" spans="8:52" ht="19.95" customHeight="1">
      <c r="H358" s="415" t="s">
        <v>4387</v>
      </c>
      <c r="I358" s="563" t="s">
        <v>4125</v>
      </c>
      <c r="J358" s="74" t="s">
        <v>4521</v>
      </c>
      <c r="N358" s="100">
        <v>15525838</v>
      </c>
      <c r="Q358" s="567" t="s">
        <v>4564</v>
      </c>
      <c r="R358" s="563" t="s">
        <v>4549</v>
      </c>
      <c r="W358" s="70" t="s">
        <v>29</v>
      </c>
      <c r="AC358" s="76" t="s">
        <v>141</v>
      </c>
      <c r="AE358" s="427" t="s">
        <v>209</v>
      </c>
      <c r="AF358" s="88">
        <v>43971</v>
      </c>
      <c r="AM358" s="82" t="s">
        <v>208</v>
      </c>
      <c r="AN358" s="411">
        <v>43972</v>
      </c>
      <c r="AO358" s="82" t="s">
        <v>59</v>
      </c>
      <c r="AP358" s="32"/>
      <c r="AQ358" s="31" t="s">
        <v>352</v>
      </c>
      <c r="AR358" s="32"/>
      <c r="AS358" s="32"/>
      <c r="AT358" s="32"/>
      <c r="AU358" s="32"/>
      <c r="AV358" s="32"/>
      <c r="AZ358" s="32">
        <f t="shared" si="10"/>
        <v>5</v>
      </c>
    </row>
    <row r="359" spans="8:52" ht="19.95" customHeight="1">
      <c r="H359" s="82" t="s">
        <v>4388</v>
      </c>
      <c r="I359" s="563" t="s">
        <v>4126</v>
      </c>
      <c r="J359" s="74" t="s">
        <v>4521</v>
      </c>
      <c r="N359" s="100">
        <v>15525838</v>
      </c>
      <c r="Q359" s="567" t="s">
        <v>4564</v>
      </c>
      <c r="R359" s="563" t="s">
        <v>4549</v>
      </c>
      <c r="W359" s="70" t="s">
        <v>29</v>
      </c>
      <c r="AC359" s="76" t="s">
        <v>141</v>
      </c>
      <c r="AE359" s="427" t="s">
        <v>209</v>
      </c>
      <c r="AF359" s="88">
        <v>43971</v>
      </c>
      <c r="AM359" s="82" t="s">
        <v>208</v>
      </c>
      <c r="AN359" s="411">
        <v>43972</v>
      </c>
      <c r="AO359" s="82" t="s">
        <v>56</v>
      </c>
      <c r="AP359" s="32"/>
      <c r="AQ359" s="31"/>
      <c r="AR359" s="32"/>
      <c r="AS359" s="32"/>
      <c r="AT359" s="32"/>
      <c r="AU359" s="32"/>
      <c r="AV359" s="32"/>
      <c r="AZ359" s="32">
        <f t="shared" si="10"/>
        <v>5</v>
      </c>
    </row>
    <row r="360" spans="8:52" ht="19.95" customHeight="1">
      <c r="H360" s="415" t="s">
        <v>4389</v>
      </c>
      <c r="I360" s="563" t="s">
        <v>4522</v>
      </c>
      <c r="J360" s="74" t="s">
        <v>4521</v>
      </c>
      <c r="N360" s="100">
        <v>15525838</v>
      </c>
      <c r="Q360" s="567" t="s">
        <v>4564</v>
      </c>
      <c r="R360" s="563" t="s">
        <v>4549</v>
      </c>
      <c r="W360" s="70" t="s">
        <v>29</v>
      </c>
      <c r="AC360" s="76" t="s">
        <v>141</v>
      </c>
      <c r="AE360" s="427" t="s">
        <v>209</v>
      </c>
      <c r="AF360" s="88">
        <v>43971</v>
      </c>
      <c r="AM360" s="82" t="s">
        <v>208</v>
      </c>
      <c r="AN360" s="411">
        <v>43972</v>
      </c>
      <c r="AO360" s="82" t="s">
        <v>56</v>
      </c>
      <c r="AP360" s="32"/>
      <c r="AQ360" s="31"/>
      <c r="AR360" s="32"/>
      <c r="AS360" s="32"/>
      <c r="AT360" s="32"/>
      <c r="AU360" s="32"/>
      <c r="AV360" s="32"/>
      <c r="AZ360" s="32">
        <f t="shared" si="10"/>
        <v>5</v>
      </c>
    </row>
    <row r="361" spans="8:52" ht="19.95" customHeight="1">
      <c r="H361" s="82" t="s">
        <v>4390</v>
      </c>
      <c r="I361" s="563" t="s">
        <v>4523</v>
      </c>
      <c r="J361" s="74" t="s">
        <v>4521</v>
      </c>
      <c r="N361" s="100">
        <v>15525838</v>
      </c>
      <c r="Q361" s="567" t="s">
        <v>4564</v>
      </c>
      <c r="R361" s="563" t="s">
        <v>4549</v>
      </c>
      <c r="W361" s="70" t="s">
        <v>29</v>
      </c>
      <c r="AC361" s="76" t="s">
        <v>141</v>
      </c>
      <c r="AE361" s="427" t="s">
        <v>209</v>
      </c>
      <c r="AF361" s="88">
        <v>43971</v>
      </c>
      <c r="AM361" s="82" t="s">
        <v>208</v>
      </c>
      <c r="AN361" s="411">
        <v>43972</v>
      </c>
      <c r="AO361" s="82" t="s">
        <v>56</v>
      </c>
      <c r="AP361" s="32"/>
      <c r="AQ361" s="31"/>
      <c r="AR361" s="32"/>
      <c r="AS361" s="32"/>
      <c r="AT361" s="32"/>
      <c r="AU361" s="32"/>
      <c r="AV361" s="32"/>
      <c r="AZ361" s="32">
        <f t="shared" ref="AZ361:AZ424" si="11">MONTH(AF361)</f>
        <v>5</v>
      </c>
    </row>
    <row r="362" spans="8:52" ht="19.95" customHeight="1">
      <c r="H362" s="415" t="s">
        <v>4391</v>
      </c>
      <c r="I362" s="74" t="s">
        <v>4524</v>
      </c>
      <c r="J362" s="74" t="s">
        <v>4525</v>
      </c>
      <c r="N362" s="100">
        <v>15525839</v>
      </c>
      <c r="Q362" s="567" t="s">
        <v>4564</v>
      </c>
      <c r="R362" s="563" t="s">
        <v>4549</v>
      </c>
      <c r="W362" s="70" t="s">
        <v>29</v>
      </c>
      <c r="AC362" s="76" t="s">
        <v>141</v>
      </c>
      <c r="AE362" s="427" t="s">
        <v>209</v>
      </c>
      <c r="AF362" s="88">
        <v>43971</v>
      </c>
      <c r="AM362" s="82" t="s">
        <v>208</v>
      </c>
      <c r="AN362" s="411">
        <v>43972</v>
      </c>
      <c r="AO362" s="82" t="s">
        <v>56</v>
      </c>
      <c r="AP362" s="32"/>
      <c r="AQ362" s="31"/>
      <c r="AR362" s="32"/>
      <c r="AS362" s="32"/>
      <c r="AT362" s="32"/>
      <c r="AU362" s="32"/>
      <c r="AV362" s="32"/>
      <c r="AZ362" s="32">
        <f t="shared" si="11"/>
        <v>5</v>
      </c>
    </row>
    <row r="363" spans="8:52" ht="19.95" customHeight="1">
      <c r="H363" s="82" t="s">
        <v>4392</v>
      </c>
      <c r="I363" s="563" t="s">
        <v>4123</v>
      </c>
      <c r="J363" s="74" t="s">
        <v>4526</v>
      </c>
      <c r="N363" s="100">
        <v>15525840</v>
      </c>
      <c r="Q363" s="563" t="s">
        <v>4565</v>
      </c>
      <c r="R363" s="563" t="s">
        <v>3898</v>
      </c>
      <c r="W363" s="70" t="s">
        <v>29</v>
      </c>
      <c r="AC363" s="76" t="s">
        <v>141</v>
      </c>
      <c r="AE363" s="427" t="s">
        <v>209</v>
      </c>
      <c r="AF363" s="88">
        <v>43971</v>
      </c>
      <c r="AM363" s="82" t="s">
        <v>208</v>
      </c>
      <c r="AN363" s="411">
        <v>43972</v>
      </c>
      <c r="AO363" s="82" t="s">
        <v>56</v>
      </c>
      <c r="AP363" s="32"/>
      <c r="AQ363" s="31"/>
      <c r="AR363" s="32"/>
      <c r="AS363" s="32"/>
      <c r="AT363" s="32"/>
      <c r="AU363" s="32"/>
      <c r="AV363" s="32"/>
      <c r="AZ363" s="32">
        <f t="shared" si="11"/>
        <v>5</v>
      </c>
    </row>
    <row r="364" spans="8:52" ht="19.95" customHeight="1">
      <c r="H364" s="415" t="s">
        <v>4393</v>
      </c>
      <c r="I364" s="563" t="s">
        <v>4125</v>
      </c>
      <c r="J364" s="74" t="s">
        <v>4526</v>
      </c>
      <c r="N364" s="100">
        <v>15525840</v>
      </c>
      <c r="Q364" s="563" t="s">
        <v>4565</v>
      </c>
      <c r="R364" s="563" t="s">
        <v>3898</v>
      </c>
      <c r="W364" s="70" t="s">
        <v>29</v>
      </c>
      <c r="AC364" s="76" t="s">
        <v>141</v>
      </c>
      <c r="AE364" s="427" t="s">
        <v>209</v>
      </c>
      <c r="AF364" s="88">
        <v>43971</v>
      </c>
      <c r="AM364" s="82" t="s">
        <v>208</v>
      </c>
      <c r="AN364" s="411">
        <v>43972</v>
      </c>
      <c r="AO364" s="82" t="s">
        <v>59</v>
      </c>
      <c r="AP364" s="32"/>
      <c r="AQ364" s="31" t="s">
        <v>352</v>
      </c>
      <c r="AR364" s="32"/>
      <c r="AS364" s="32"/>
      <c r="AT364" s="32"/>
      <c r="AU364" s="32"/>
      <c r="AV364" s="32"/>
      <c r="AZ364" s="32">
        <f t="shared" si="11"/>
        <v>5</v>
      </c>
    </row>
    <row r="365" spans="8:52" ht="19.95" customHeight="1">
      <c r="H365" s="82" t="s">
        <v>4394</v>
      </c>
      <c r="I365" s="563" t="s">
        <v>4126</v>
      </c>
      <c r="J365" s="74" t="s">
        <v>4526</v>
      </c>
      <c r="N365" s="100">
        <v>15525840</v>
      </c>
      <c r="Q365" s="563" t="s">
        <v>4565</v>
      </c>
      <c r="R365" s="563" t="s">
        <v>3898</v>
      </c>
      <c r="W365" s="70" t="s">
        <v>29</v>
      </c>
      <c r="AC365" s="76" t="s">
        <v>141</v>
      </c>
      <c r="AE365" s="427" t="s">
        <v>209</v>
      </c>
      <c r="AF365" s="88">
        <v>43971</v>
      </c>
      <c r="AM365" s="82" t="s">
        <v>208</v>
      </c>
      <c r="AN365" s="411">
        <v>43972</v>
      </c>
      <c r="AO365" s="82" t="s">
        <v>56</v>
      </c>
      <c r="AP365" s="32"/>
      <c r="AQ365" s="31"/>
      <c r="AR365" s="32"/>
      <c r="AS365" s="32"/>
      <c r="AT365" s="32"/>
      <c r="AU365" s="32"/>
      <c r="AV365" s="32"/>
      <c r="AZ365" s="32">
        <f t="shared" si="11"/>
        <v>5</v>
      </c>
    </row>
    <row r="366" spans="8:52" ht="19.95" customHeight="1">
      <c r="H366" s="415" t="s">
        <v>4395</v>
      </c>
      <c r="I366" s="563" t="s">
        <v>4527</v>
      </c>
      <c r="J366" s="74" t="s">
        <v>4526</v>
      </c>
      <c r="N366" s="100">
        <v>15525840</v>
      </c>
      <c r="Q366" s="563" t="s">
        <v>4565</v>
      </c>
      <c r="R366" s="563" t="s">
        <v>3898</v>
      </c>
      <c r="W366" s="70" t="s">
        <v>29</v>
      </c>
      <c r="AC366" s="76" t="s">
        <v>141</v>
      </c>
      <c r="AE366" s="427" t="s">
        <v>209</v>
      </c>
      <c r="AF366" s="88">
        <v>43971</v>
      </c>
      <c r="AM366" s="82" t="s">
        <v>208</v>
      </c>
      <c r="AN366" s="411">
        <v>43972</v>
      </c>
      <c r="AO366" s="82" t="s">
        <v>56</v>
      </c>
      <c r="AP366" s="32"/>
      <c r="AQ366" s="31"/>
      <c r="AR366" s="32"/>
      <c r="AS366" s="32"/>
      <c r="AT366" s="32"/>
      <c r="AU366" s="32"/>
      <c r="AV366" s="32"/>
      <c r="AZ366" s="32">
        <f t="shared" si="11"/>
        <v>5</v>
      </c>
    </row>
    <row r="367" spans="8:52" ht="19.95" customHeight="1">
      <c r="H367" s="82" t="s">
        <v>4396</v>
      </c>
      <c r="I367" s="563" t="s">
        <v>4528</v>
      </c>
      <c r="J367" s="74" t="s">
        <v>4526</v>
      </c>
      <c r="N367" s="100">
        <v>15525840</v>
      </c>
      <c r="Q367" s="563" t="s">
        <v>4565</v>
      </c>
      <c r="R367" s="563" t="s">
        <v>3898</v>
      </c>
      <c r="W367" s="70" t="s">
        <v>29</v>
      </c>
      <c r="AC367" s="76" t="s">
        <v>141</v>
      </c>
      <c r="AE367" s="427" t="s">
        <v>209</v>
      </c>
      <c r="AF367" s="88">
        <v>43971</v>
      </c>
      <c r="AM367" s="82" t="s">
        <v>208</v>
      </c>
      <c r="AN367" s="411">
        <v>43972</v>
      </c>
      <c r="AO367" s="82" t="s">
        <v>56</v>
      </c>
      <c r="AP367" s="32"/>
      <c r="AQ367" s="31"/>
      <c r="AR367" s="32"/>
      <c r="AS367" s="32"/>
      <c r="AT367" s="32"/>
      <c r="AU367" s="32"/>
      <c r="AV367" s="32"/>
      <c r="AZ367" s="32">
        <f t="shared" si="11"/>
        <v>5</v>
      </c>
    </row>
    <row r="368" spans="8:52" ht="19.95" customHeight="1">
      <c r="H368" s="415" t="s">
        <v>4397</v>
      </c>
      <c r="I368" s="563" t="s">
        <v>4529</v>
      </c>
      <c r="J368" s="74" t="s">
        <v>4526</v>
      </c>
      <c r="N368" s="100">
        <v>15525840</v>
      </c>
      <c r="Q368" s="563" t="s">
        <v>4565</v>
      </c>
      <c r="R368" s="563" t="s">
        <v>3898</v>
      </c>
      <c r="W368" s="70" t="s">
        <v>29</v>
      </c>
      <c r="AC368" s="76" t="s">
        <v>141</v>
      </c>
      <c r="AE368" s="427" t="s">
        <v>209</v>
      </c>
      <c r="AF368" s="88">
        <v>43971</v>
      </c>
      <c r="AM368" s="82" t="s">
        <v>208</v>
      </c>
      <c r="AN368" s="411">
        <v>43972</v>
      </c>
      <c r="AO368" s="82" t="s">
        <v>59</v>
      </c>
      <c r="AP368" s="32"/>
      <c r="AQ368" s="31" t="s">
        <v>352</v>
      </c>
      <c r="AR368" s="32"/>
      <c r="AS368" s="32"/>
      <c r="AT368" s="32"/>
      <c r="AU368" s="32"/>
      <c r="AV368" s="32"/>
      <c r="AZ368" s="32">
        <f t="shared" si="11"/>
        <v>5</v>
      </c>
    </row>
    <row r="369" spans="8:52" ht="19.95" customHeight="1">
      <c r="H369" s="82" t="s">
        <v>4398</v>
      </c>
      <c r="I369" s="82" t="s">
        <v>4530</v>
      </c>
      <c r="J369" s="74" t="s">
        <v>4531</v>
      </c>
      <c r="N369" s="100">
        <v>15525841</v>
      </c>
      <c r="Q369" s="563" t="s">
        <v>4565</v>
      </c>
      <c r="R369" s="563" t="s">
        <v>3898</v>
      </c>
      <c r="W369" s="70" t="s">
        <v>29</v>
      </c>
      <c r="AC369" s="76" t="s">
        <v>141</v>
      </c>
      <c r="AE369" s="427" t="s">
        <v>209</v>
      </c>
      <c r="AF369" s="88">
        <v>43971</v>
      </c>
      <c r="AM369" s="82" t="s">
        <v>208</v>
      </c>
      <c r="AN369" s="411">
        <v>43972</v>
      </c>
      <c r="AO369" s="82" t="s">
        <v>56</v>
      </c>
      <c r="AP369" s="32"/>
      <c r="AQ369" s="31"/>
      <c r="AR369" s="32"/>
      <c r="AS369" s="32"/>
      <c r="AT369" s="32"/>
      <c r="AU369" s="32"/>
      <c r="AV369" s="32"/>
      <c r="AZ369" s="32">
        <f t="shared" si="11"/>
        <v>5</v>
      </c>
    </row>
    <row r="370" spans="8:52" ht="19.95" customHeight="1">
      <c r="H370" s="415" t="s">
        <v>4399</v>
      </c>
      <c r="I370" s="563" t="s">
        <v>4532</v>
      </c>
      <c r="J370" s="74" t="s">
        <v>4533</v>
      </c>
      <c r="N370" s="100">
        <v>15525842</v>
      </c>
      <c r="Q370" s="563" t="s">
        <v>4565</v>
      </c>
      <c r="R370" s="563" t="s">
        <v>3898</v>
      </c>
      <c r="W370" s="70" t="s">
        <v>29</v>
      </c>
      <c r="AC370" s="76" t="s">
        <v>141</v>
      </c>
      <c r="AE370" s="427" t="s">
        <v>209</v>
      </c>
      <c r="AF370" s="88">
        <v>43971</v>
      </c>
      <c r="AM370" s="82" t="s">
        <v>208</v>
      </c>
      <c r="AN370" s="411">
        <v>43972</v>
      </c>
      <c r="AO370" s="82" t="s">
        <v>56</v>
      </c>
      <c r="AP370" s="32"/>
      <c r="AQ370" s="31"/>
      <c r="AR370" s="32"/>
      <c r="AS370" s="32"/>
      <c r="AT370" s="32"/>
      <c r="AU370" s="32"/>
      <c r="AV370" s="32"/>
      <c r="AZ370" s="32">
        <f t="shared" si="11"/>
        <v>5</v>
      </c>
    </row>
    <row r="371" spans="8:52" ht="19.95" customHeight="1">
      <c r="H371" s="82" t="s">
        <v>4400</v>
      </c>
      <c r="I371" s="31" t="s">
        <v>4534</v>
      </c>
      <c r="J371" s="31" t="s">
        <v>4535</v>
      </c>
      <c r="N371" s="32">
        <v>15525826</v>
      </c>
      <c r="Q371" s="31" t="s">
        <v>4566</v>
      </c>
      <c r="R371" s="31" t="s">
        <v>4551</v>
      </c>
      <c r="W371" s="70" t="s">
        <v>29</v>
      </c>
      <c r="AC371" s="76" t="s">
        <v>141</v>
      </c>
      <c r="AE371" s="427" t="s">
        <v>209</v>
      </c>
      <c r="AF371" s="88">
        <v>44011</v>
      </c>
      <c r="AM371" s="32"/>
      <c r="AN371" s="32"/>
      <c r="AO371" s="32"/>
      <c r="AP371" s="32"/>
      <c r="AQ371" s="31"/>
      <c r="AR371" s="32"/>
      <c r="AS371" s="32"/>
      <c r="AT371" s="32"/>
      <c r="AU371" s="32"/>
      <c r="AV371" s="32"/>
      <c r="AZ371" s="32">
        <f t="shared" si="11"/>
        <v>6</v>
      </c>
    </row>
    <row r="372" spans="8:52" ht="19.95" customHeight="1">
      <c r="H372" s="415" t="s">
        <v>4401</v>
      </c>
      <c r="I372" s="31" t="s">
        <v>4536</v>
      </c>
      <c r="J372" s="31" t="s">
        <v>4535</v>
      </c>
      <c r="N372" s="32">
        <v>15525826</v>
      </c>
      <c r="Q372" s="31" t="s">
        <v>4566</v>
      </c>
      <c r="R372" s="31" t="s">
        <v>4551</v>
      </c>
      <c r="W372" s="70" t="s">
        <v>29</v>
      </c>
      <c r="AC372" s="76" t="s">
        <v>141</v>
      </c>
      <c r="AE372" s="427" t="s">
        <v>209</v>
      </c>
      <c r="AF372" s="88">
        <v>44011</v>
      </c>
      <c r="AM372" s="32"/>
      <c r="AN372" s="32"/>
      <c r="AO372" s="32"/>
      <c r="AP372" s="32"/>
      <c r="AQ372" s="31"/>
      <c r="AR372" s="32"/>
      <c r="AS372" s="32"/>
      <c r="AT372" s="32"/>
      <c r="AU372" s="32"/>
      <c r="AV372" s="32"/>
      <c r="AZ372" s="32">
        <f t="shared" si="11"/>
        <v>6</v>
      </c>
    </row>
    <row r="373" spans="8:52" ht="19.95" customHeight="1">
      <c r="H373" s="82" t="s">
        <v>4402</v>
      </c>
      <c r="I373" s="31" t="s">
        <v>4537</v>
      </c>
      <c r="J373" s="31" t="s">
        <v>4538</v>
      </c>
      <c r="N373" s="32">
        <v>15525827</v>
      </c>
      <c r="Q373" s="31" t="s">
        <v>4566</v>
      </c>
      <c r="R373" s="31" t="s">
        <v>4552</v>
      </c>
      <c r="W373" s="70" t="s">
        <v>29</v>
      </c>
      <c r="AC373" s="76" t="s">
        <v>141</v>
      </c>
      <c r="AE373" s="427" t="s">
        <v>209</v>
      </c>
      <c r="AF373" s="88">
        <v>44011</v>
      </c>
      <c r="AM373" s="32"/>
      <c r="AN373" s="32"/>
      <c r="AO373" s="32"/>
      <c r="AP373" s="32"/>
      <c r="AQ373" s="31"/>
      <c r="AR373" s="32"/>
      <c r="AS373" s="32"/>
      <c r="AT373" s="32"/>
      <c r="AU373" s="32"/>
      <c r="AV373" s="32"/>
      <c r="AZ373" s="32">
        <f t="shared" si="11"/>
        <v>6</v>
      </c>
    </row>
    <row r="374" spans="8:52" ht="19.95" customHeight="1">
      <c r="H374" s="415" t="s">
        <v>4403</v>
      </c>
      <c r="I374" s="31" t="s">
        <v>4539</v>
      </c>
      <c r="J374" s="31" t="s">
        <v>4540</v>
      </c>
      <c r="N374" s="32">
        <v>15525827</v>
      </c>
      <c r="Q374" s="31" t="s">
        <v>4566</v>
      </c>
      <c r="R374" s="31" t="s">
        <v>4552</v>
      </c>
      <c r="W374" s="70" t="s">
        <v>29</v>
      </c>
      <c r="AC374" s="76" t="s">
        <v>141</v>
      </c>
      <c r="AE374" s="427" t="s">
        <v>209</v>
      </c>
      <c r="AF374" s="88">
        <v>44011</v>
      </c>
      <c r="AM374" s="32"/>
      <c r="AN374" s="32"/>
      <c r="AO374" s="32"/>
      <c r="AP374" s="32"/>
      <c r="AQ374" s="31"/>
      <c r="AR374" s="32"/>
      <c r="AS374" s="32"/>
      <c r="AT374" s="32"/>
      <c r="AU374" s="32"/>
      <c r="AV374" s="32"/>
      <c r="AZ374" s="32">
        <f t="shared" si="11"/>
        <v>6</v>
      </c>
    </row>
    <row r="375" spans="8:52" ht="19.95" customHeight="1">
      <c r="H375" s="82" t="s">
        <v>4404</v>
      </c>
      <c r="I375" s="31" t="s">
        <v>4541</v>
      </c>
      <c r="J375" s="31" t="s">
        <v>4538</v>
      </c>
      <c r="N375" s="32">
        <v>15525827</v>
      </c>
      <c r="Q375" s="31" t="s">
        <v>4566</v>
      </c>
      <c r="R375" s="31" t="s">
        <v>4552</v>
      </c>
      <c r="W375" s="70" t="s">
        <v>29</v>
      </c>
      <c r="AC375" s="76" t="s">
        <v>141</v>
      </c>
      <c r="AE375" s="427" t="s">
        <v>209</v>
      </c>
      <c r="AF375" s="88">
        <v>44011</v>
      </c>
      <c r="AM375" s="32"/>
      <c r="AN375" s="32"/>
      <c r="AO375" s="32"/>
      <c r="AP375" s="32"/>
      <c r="AQ375" s="31"/>
      <c r="AR375" s="32"/>
      <c r="AS375" s="32"/>
      <c r="AT375" s="32"/>
      <c r="AU375" s="32"/>
      <c r="AV375" s="32"/>
      <c r="AZ375" s="32">
        <f t="shared" si="11"/>
        <v>6</v>
      </c>
    </row>
    <row r="376" spans="8:52" ht="19.95" customHeight="1">
      <c r="H376" s="415" t="s">
        <v>4405</v>
      </c>
      <c r="I376" s="31" t="s">
        <v>4542</v>
      </c>
      <c r="J376" s="31" t="s">
        <v>4543</v>
      </c>
      <c r="N376" s="32">
        <v>15525828</v>
      </c>
      <c r="Q376" s="31" t="s">
        <v>4566</v>
      </c>
      <c r="R376" s="31" t="s">
        <v>4551</v>
      </c>
      <c r="W376" s="70" t="s">
        <v>29</v>
      </c>
      <c r="AC376" s="76" t="s">
        <v>141</v>
      </c>
      <c r="AE376" s="427" t="s">
        <v>209</v>
      </c>
      <c r="AF376" s="88">
        <v>44011</v>
      </c>
      <c r="AM376" s="32"/>
      <c r="AN376" s="32"/>
      <c r="AO376" s="32"/>
      <c r="AP376" s="32"/>
      <c r="AQ376" s="31"/>
      <c r="AR376" s="32"/>
      <c r="AS376" s="32"/>
      <c r="AT376" s="32"/>
      <c r="AU376" s="32"/>
      <c r="AV376" s="32"/>
      <c r="AZ376" s="32">
        <f t="shared" si="11"/>
        <v>6</v>
      </c>
    </row>
    <row r="377" spans="8:52" ht="19.95" customHeight="1">
      <c r="H377" s="568" t="s">
        <v>3946</v>
      </c>
      <c r="I377" s="90" t="s">
        <v>4623</v>
      </c>
      <c r="J377" s="90" t="s">
        <v>4624</v>
      </c>
      <c r="N377" s="54" t="s">
        <v>4567</v>
      </c>
      <c r="Q377" s="90" t="s">
        <v>4802</v>
      </c>
      <c r="R377" s="90" t="s">
        <v>4623</v>
      </c>
      <c r="W377" s="70" t="s">
        <v>29</v>
      </c>
      <c r="AC377" s="76" t="s">
        <v>141</v>
      </c>
      <c r="AE377" s="332" t="s">
        <v>209</v>
      </c>
      <c r="AF377" s="332">
        <v>44063</v>
      </c>
      <c r="AM377" s="54" t="s">
        <v>208</v>
      </c>
      <c r="AN377" s="332">
        <v>44075</v>
      </c>
      <c r="AO377" s="54" t="s">
        <v>56</v>
      </c>
      <c r="AP377" s="54"/>
      <c r="AQ377" s="54"/>
      <c r="AR377" s="54"/>
      <c r="AS377" s="54"/>
      <c r="AT377" s="54"/>
      <c r="AU377" s="54"/>
      <c r="AV377" s="54"/>
      <c r="AZ377" s="32">
        <f t="shared" si="11"/>
        <v>8</v>
      </c>
    </row>
    <row r="378" spans="8:52" ht="19.95" customHeight="1">
      <c r="H378" s="568" t="s">
        <v>3947</v>
      </c>
      <c r="I378" s="90" t="s">
        <v>4623</v>
      </c>
      <c r="J378" s="90" t="s">
        <v>4625</v>
      </c>
      <c r="N378" s="54" t="s">
        <v>4568</v>
      </c>
      <c r="Q378" s="90" t="s">
        <v>4802</v>
      </c>
      <c r="R378" s="90" t="s">
        <v>4623</v>
      </c>
      <c r="W378" s="70" t="s">
        <v>29</v>
      </c>
      <c r="AC378" s="76" t="s">
        <v>141</v>
      </c>
      <c r="AE378" s="332" t="s">
        <v>209</v>
      </c>
      <c r="AF378" s="332">
        <v>44063</v>
      </c>
      <c r="AM378" s="54" t="s">
        <v>208</v>
      </c>
      <c r="AN378" s="332">
        <v>44075</v>
      </c>
      <c r="AO378" s="54" t="s">
        <v>56</v>
      </c>
      <c r="AP378" s="32"/>
      <c r="AQ378" s="32"/>
      <c r="AR378" s="32"/>
      <c r="AS378" s="32"/>
      <c r="AT378" s="32"/>
      <c r="AU378" s="32"/>
      <c r="AV378" s="32"/>
      <c r="AZ378" s="32">
        <f t="shared" si="11"/>
        <v>8</v>
      </c>
    </row>
    <row r="379" spans="8:52" ht="19.95" customHeight="1">
      <c r="H379" s="568" t="s">
        <v>3948</v>
      </c>
      <c r="I379" s="90" t="s">
        <v>4623</v>
      </c>
      <c r="J379" s="90" t="s">
        <v>4626</v>
      </c>
      <c r="N379" s="54" t="s">
        <v>4568</v>
      </c>
      <c r="Q379" s="90" t="s">
        <v>4802</v>
      </c>
      <c r="R379" s="90" t="s">
        <v>4623</v>
      </c>
      <c r="W379" s="70" t="s">
        <v>29</v>
      </c>
      <c r="AC379" s="76" t="s">
        <v>141</v>
      </c>
      <c r="AE379" s="332" t="s">
        <v>209</v>
      </c>
      <c r="AF379" s="332">
        <v>44063</v>
      </c>
      <c r="AM379" s="54" t="s">
        <v>208</v>
      </c>
      <c r="AN379" s="332">
        <v>44075</v>
      </c>
      <c r="AO379" s="54" t="s">
        <v>56</v>
      </c>
      <c r="AP379" s="32"/>
      <c r="AQ379" s="32"/>
      <c r="AR379" s="32"/>
      <c r="AS379" s="32"/>
      <c r="AT379" s="32"/>
      <c r="AU379" s="32"/>
      <c r="AV379" s="32"/>
      <c r="AZ379" s="32">
        <f t="shared" si="11"/>
        <v>8</v>
      </c>
    </row>
    <row r="380" spans="8:52" ht="19.95" customHeight="1">
      <c r="H380" s="568" t="s">
        <v>3949</v>
      </c>
      <c r="I380" s="90" t="s">
        <v>4623</v>
      </c>
      <c r="J380" s="90" t="s">
        <v>4627</v>
      </c>
      <c r="N380" s="54" t="s">
        <v>4568</v>
      </c>
      <c r="Q380" s="90" t="s">
        <v>4802</v>
      </c>
      <c r="R380" s="90" t="s">
        <v>4623</v>
      </c>
      <c r="W380" s="70" t="s">
        <v>29</v>
      </c>
      <c r="AC380" s="76" t="s">
        <v>141</v>
      </c>
      <c r="AE380" s="332" t="s">
        <v>209</v>
      </c>
      <c r="AF380" s="332">
        <v>44063</v>
      </c>
      <c r="AM380" s="54" t="s">
        <v>208</v>
      </c>
      <c r="AN380" s="332">
        <v>44075</v>
      </c>
      <c r="AO380" s="54" t="s">
        <v>56</v>
      </c>
      <c r="AP380" s="32"/>
      <c r="AQ380" s="32"/>
      <c r="AR380" s="32"/>
      <c r="AS380" s="32"/>
      <c r="AT380" s="32"/>
      <c r="AU380" s="32"/>
      <c r="AV380" s="32"/>
      <c r="AZ380" s="32">
        <f t="shared" si="11"/>
        <v>8</v>
      </c>
    </row>
    <row r="381" spans="8:52" ht="19.95" customHeight="1">
      <c r="H381" s="568" t="s">
        <v>3950</v>
      </c>
      <c r="I381" s="90" t="s">
        <v>4628</v>
      </c>
      <c r="J381" s="31" t="s">
        <v>4629</v>
      </c>
      <c r="N381" s="31" t="s">
        <v>4569</v>
      </c>
      <c r="Q381" s="90" t="s">
        <v>4803</v>
      </c>
      <c r="R381" s="90" t="s">
        <v>4628</v>
      </c>
      <c r="W381" s="70" t="s">
        <v>29</v>
      </c>
      <c r="AC381" s="76" t="s">
        <v>141</v>
      </c>
      <c r="AE381" s="332" t="s">
        <v>209</v>
      </c>
      <c r="AF381" s="332">
        <v>44063</v>
      </c>
      <c r="AM381" s="54" t="s">
        <v>208</v>
      </c>
      <c r="AN381" s="332">
        <v>44075</v>
      </c>
      <c r="AO381" s="54" t="s">
        <v>56</v>
      </c>
      <c r="AP381" s="32"/>
      <c r="AQ381" s="32"/>
      <c r="AR381" s="32"/>
      <c r="AS381" s="32"/>
      <c r="AT381" s="32"/>
      <c r="AU381" s="32"/>
      <c r="AV381" s="32"/>
      <c r="AZ381" s="32">
        <f t="shared" si="11"/>
        <v>8</v>
      </c>
    </row>
    <row r="382" spans="8:52" ht="19.95" customHeight="1">
      <c r="H382" s="568" t="s">
        <v>3951</v>
      </c>
      <c r="I382" s="90" t="s">
        <v>4628</v>
      </c>
      <c r="J382" s="31" t="s">
        <v>4630</v>
      </c>
      <c r="N382" s="31" t="s">
        <v>4569</v>
      </c>
      <c r="Q382" s="90" t="s">
        <v>4803</v>
      </c>
      <c r="R382" s="90" t="s">
        <v>4628</v>
      </c>
      <c r="W382" s="70" t="s">
        <v>29</v>
      </c>
      <c r="AC382" s="76" t="s">
        <v>141</v>
      </c>
      <c r="AE382" s="332" t="s">
        <v>209</v>
      </c>
      <c r="AF382" s="332">
        <v>44063</v>
      </c>
      <c r="AM382" s="54" t="s">
        <v>208</v>
      </c>
      <c r="AN382" s="332">
        <v>44075</v>
      </c>
      <c r="AO382" s="54" t="s">
        <v>56</v>
      </c>
      <c r="AP382" s="32"/>
      <c r="AQ382" s="32"/>
      <c r="AR382" s="32"/>
      <c r="AS382" s="32"/>
      <c r="AT382" s="32"/>
      <c r="AU382" s="32"/>
      <c r="AV382" s="32"/>
      <c r="AZ382" s="32">
        <f t="shared" si="11"/>
        <v>8</v>
      </c>
    </row>
    <row r="383" spans="8:52" ht="19.95" customHeight="1">
      <c r="H383" s="568" t="s">
        <v>3952</v>
      </c>
      <c r="I383" s="90" t="s">
        <v>4628</v>
      </c>
      <c r="J383" s="31" t="s">
        <v>4631</v>
      </c>
      <c r="N383" s="31" t="s">
        <v>4569</v>
      </c>
      <c r="Q383" s="90" t="s">
        <v>4803</v>
      </c>
      <c r="R383" s="90" t="s">
        <v>4628</v>
      </c>
      <c r="W383" s="70" t="s">
        <v>29</v>
      </c>
      <c r="AC383" s="76" t="s">
        <v>141</v>
      </c>
      <c r="AE383" s="332" t="s">
        <v>209</v>
      </c>
      <c r="AF383" s="332">
        <v>44063</v>
      </c>
      <c r="AM383" s="54" t="s">
        <v>208</v>
      </c>
      <c r="AN383" s="332">
        <v>44075</v>
      </c>
      <c r="AO383" s="54" t="s">
        <v>56</v>
      </c>
      <c r="AP383" s="32"/>
      <c r="AQ383" s="32"/>
      <c r="AR383" s="32"/>
      <c r="AS383" s="32"/>
      <c r="AT383" s="32"/>
      <c r="AU383" s="32"/>
      <c r="AV383" s="32"/>
      <c r="AZ383" s="32">
        <f t="shared" si="11"/>
        <v>8</v>
      </c>
    </row>
    <row r="384" spans="8:52" ht="19.95" customHeight="1">
      <c r="H384" s="568" t="s">
        <v>3953</v>
      </c>
      <c r="I384" s="90" t="s">
        <v>4632</v>
      </c>
      <c r="J384" s="31" t="s">
        <v>4633</v>
      </c>
      <c r="N384" s="31" t="s">
        <v>4570</v>
      </c>
      <c r="Q384" s="90" t="s">
        <v>4804</v>
      </c>
      <c r="R384" s="90" t="s">
        <v>4632</v>
      </c>
      <c r="W384" s="70" t="s">
        <v>29</v>
      </c>
      <c r="AC384" s="76" t="s">
        <v>141</v>
      </c>
      <c r="AE384" s="332" t="s">
        <v>209</v>
      </c>
      <c r="AF384" s="332">
        <v>44063</v>
      </c>
      <c r="AM384" s="54" t="s">
        <v>208</v>
      </c>
      <c r="AN384" s="332">
        <v>44075</v>
      </c>
      <c r="AO384" s="54" t="s">
        <v>56</v>
      </c>
      <c r="AP384" s="32"/>
      <c r="AQ384" s="32"/>
      <c r="AR384" s="32"/>
      <c r="AS384" s="32"/>
      <c r="AT384" s="32"/>
      <c r="AU384" s="32"/>
      <c r="AV384" s="32"/>
      <c r="AZ384" s="32">
        <f t="shared" si="11"/>
        <v>8</v>
      </c>
    </row>
    <row r="385" spans="8:52" ht="19.95" customHeight="1">
      <c r="H385" s="568" t="s">
        <v>3954</v>
      </c>
      <c r="I385" s="90" t="s">
        <v>4632</v>
      </c>
      <c r="J385" s="31" t="s">
        <v>4634</v>
      </c>
      <c r="N385" s="31" t="s">
        <v>4570</v>
      </c>
      <c r="Q385" s="90" t="s">
        <v>4804</v>
      </c>
      <c r="R385" s="90" t="s">
        <v>4632</v>
      </c>
      <c r="W385" s="70" t="s">
        <v>29</v>
      </c>
      <c r="AC385" s="76" t="s">
        <v>141</v>
      </c>
      <c r="AE385" s="332" t="s">
        <v>209</v>
      </c>
      <c r="AF385" s="332">
        <v>44063</v>
      </c>
      <c r="AM385" s="54" t="s">
        <v>208</v>
      </c>
      <c r="AN385" s="332">
        <v>44075</v>
      </c>
      <c r="AO385" s="54" t="s">
        <v>56</v>
      </c>
      <c r="AP385" s="32"/>
      <c r="AQ385" s="32"/>
      <c r="AR385" s="32"/>
      <c r="AS385" s="32"/>
      <c r="AT385" s="32"/>
      <c r="AU385" s="32"/>
      <c r="AV385" s="32"/>
      <c r="AZ385" s="32">
        <f t="shared" si="11"/>
        <v>8</v>
      </c>
    </row>
    <row r="386" spans="8:52" ht="19.95" customHeight="1">
      <c r="H386" s="568" t="s">
        <v>3955</v>
      </c>
      <c r="I386" s="90" t="s">
        <v>4632</v>
      </c>
      <c r="J386" s="31" t="s">
        <v>4635</v>
      </c>
      <c r="N386" s="31" t="s">
        <v>4570</v>
      </c>
      <c r="Q386" s="90" t="s">
        <v>4804</v>
      </c>
      <c r="R386" s="90" t="s">
        <v>4632</v>
      </c>
      <c r="W386" s="70" t="s">
        <v>29</v>
      </c>
      <c r="AC386" s="76" t="s">
        <v>141</v>
      </c>
      <c r="AE386" s="332" t="s">
        <v>209</v>
      </c>
      <c r="AF386" s="332">
        <v>44063</v>
      </c>
      <c r="AM386" s="54" t="s">
        <v>208</v>
      </c>
      <c r="AN386" s="332">
        <v>44075</v>
      </c>
      <c r="AO386" s="54" t="s">
        <v>56</v>
      </c>
      <c r="AP386" s="32"/>
      <c r="AQ386" s="32"/>
      <c r="AR386" s="32"/>
      <c r="AS386" s="32"/>
      <c r="AT386" s="32"/>
      <c r="AU386" s="32"/>
      <c r="AV386" s="32"/>
      <c r="AZ386" s="32">
        <f t="shared" si="11"/>
        <v>8</v>
      </c>
    </row>
    <row r="387" spans="8:52" ht="19.95" customHeight="1">
      <c r="H387" s="568" t="s">
        <v>3956</v>
      </c>
      <c r="I387" s="90" t="s">
        <v>4632</v>
      </c>
      <c r="J387" s="31" t="s">
        <v>4636</v>
      </c>
      <c r="N387" s="31" t="s">
        <v>4570</v>
      </c>
      <c r="Q387" s="90" t="s">
        <v>4804</v>
      </c>
      <c r="R387" s="90" t="s">
        <v>4632</v>
      </c>
      <c r="W387" s="70" t="s">
        <v>29</v>
      </c>
      <c r="AC387" s="76" t="s">
        <v>141</v>
      </c>
      <c r="AE387" s="332" t="s">
        <v>209</v>
      </c>
      <c r="AF387" s="332">
        <v>44063</v>
      </c>
      <c r="AM387" s="54" t="s">
        <v>208</v>
      </c>
      <c r="AN387" s="332">
        <v>44075</v>
      </c>
      <c r="AO387" s="54" t="s">
        <v>56</v>
      </c>
      <c r="AP387" s="32"/>
      <c r="AQ387" s="32"/>
      <c r="AR387" s="32"/>
      <c r="AS387" s="32"/>
      <c r="AT387" s="32"/>
      <c r="AU387" s="32"/>
      <c r="AV387" s="32"/>
      <c r="AZ387" s="32">
        <f t="shared" si="11"/>
        <v>8</v>
      </c>
    </row>
    <row r="388" spans="8:52" ht="19.95" customHeight="1">
      <c r="H388" s="568" t="s">
        <v>3957</v>
      </c>
      <c r="I388" s="90" t="s">
        <v>4632</v>
      </c>
      <c r="J388" s="31" t="s">
        <v>4637</v>
      </c>
      <c r="N388" s="31" t="s">
        <v>4570</v>
      </c>
      <c r="Q388" s="90" t="s">
        <v>4804</v>
      </c>
      <c r="R388" s="90" t="s">
        <v>4632</v>
      </c>
      <c r="W388" s="70" t="s">
        <v>29</v>
      </c>
      <c r="AC388" s="76" t="s">
        <v>141</v>
      </c>
      <c r="AE388" s="332" t="s">
        <v>209</v>
      </c>
      <c r="AF388" s="332">
        <v>44063</v>
      </c>
      <c r="AM388" s="54" t="s">
        <v>208</v>
      </c>
      <c r="AN388" s="332">
        <v>44075</v>
      </c>
      <c r="AO388" s="54" t="s">
        <v>56</v>
      </c>
      <c r="AP388" s="32"/>
      <c r="AQ388" s="32"/>
      <c r="AR388" s="32"/>
      <c r="AS388" s="32"/>
      <c r="AT388" s="32"/>
      <c r="AU388" s="32"/>
      <c r="AV388" s="32"/>
      <c r="AZ388" s="32">
        <f t="shared" si="11"/>
        <v>8</v>
      </c>
    </row>
    <row r="389" spans="8:52" ht="19.95" customHeight="1">
      <c r="H389" s="568" t="s">
        <v>3958</v>
      </c>
      <c r="I389" s="90" t="s">
        <v>4638</v>
      </c>
      <c r="J389" s="31" t="s">
        <v>4639</v>
      </c>
      <c r="N389" s="31" t="s">
        <v>4571</v>
      </c>
      <c r="Q389" s="90" t="s">
        <v>4805</v>
      </c>
      <c r="R389" s="90" t="s">
        <v>4638</v>
      </c>
      <c r="W389" s="70" t="s">
        <v>29</v>
      </c>
      <c r="AC389" s="76" t="s">
        <v>141</v>
      </c>
      <c r="AE389" s="332" t="s">
        <v>209</v>
      </c>
      <c r="AF389" s="332">
        <v>44063</v>
      </c>
      <c r="AM389" s="54" t="s">
        <v>208</v>
      </c>
      <c r="AN389" s="332">
        <v>44075</v>
      </c>
      <c r="AO389" s="54" t="s">
        <v>56</v>
      </c>
      <c r="AP389" s="32"/>
      <c r="AQ389" s="32"/>
      <c r="AR389" s="32"/>
      <c r="AS389" s="32"/>
      <c r="AT389" s="32"/>
      <c r="AU389" s="32"/>
      <c r="AV389" s="32"/>
      <c r="AZ389" s="32">
        <f t="shared" si="11"/>
        <v>8</v>
      </c>
    </row>
    <row r="390" spans="8:52" ht="19.95" customHeight="1">
      <c r="H390" s="568" t="s">
        <v>3959</v>
      </c>
      <c r="I390" s="90" t="s">
        <v>4640</v>
      </c>
      <c r="J390" s="31" t="s">
        <v>4641</v>
      </c>
      <c r="N390" s="31" t="s">
        <v>4572</v>
      </c>
      <c r="Q390" s="90" t="s">
        <v>4806</v>
      </c>
      <c r="R390" s="90" t="s">
        <v>4640</v>
      </c>
      <c r="W390" s="70" t="s">
        <v>29</v>
      </c>
      <c r="AC390" s="76" t="s">
        <v>141</v>
      </c>
      <c r="AE390" s="332" t="s">
        <v>209</v>
      </c>
      <c r="AF390" s="332">
        <v>44063</v>
      </c>
      <c r="AM390" s="54" t="s">
        <v>208</v>
      </c>
      <c r="AN390" s="332">
        <v>44075</v>
      </c>
      <c r="AO390" s="32" t="s">
        <v>59</v>
      </c>
      <c r="AP390" s="32"/>
      <c r="AQ390" s="32"/>
      <c r="AR390" s="32"/>
      <c r="AS390" s="32"/>
      <c r="AT390" s="32"/>
      <c r="AU390" s="32"/>
      <c r="AV390" s="32"/>
      <c r="AZ390" s="32">
        <f t="shared" si="11"/>
        <v>8</v>
      </c>
    </row>
    <row r="391" spans="8:52" ht="19.95" customHeight="1">
      <c r="H391" s="568" t="s">
        <v>3960</v>
      </c>
      <c r="I391" s="90" t="s">
        <v>4642</v>
      </c>
      <c r="J391" s="31" t="s">
        <v>4643</v>
      </c>
      <c r="N391" s="31" t="s">
        <v>4573</v>
      </c>
      <c r="Q391" s="90" t="s">
        <v>4807</v>
      </c>
      <c r="R391" s="90" t="s">
        <v>4642</v>
      </c>
      <c r="W391" s="70" t="s">
        <v>29</v>
      </c>
      <c r="AC391" s="76" t="s">
        <v>141</v>
      </c>
      <c r="AE391" s="332" t="s">
        <v>209</v>
      </c>
      <c r="AF391" s="332">
        <v>44063</v>
      </c>
      <c r="AM391" s="54" t="s">
        <v>208</v>
      </c>
      <c r="AN391" s="332">
        <v>44075</v>
      </c>
      <c r="AO391" s="32" t="s">
        <v>56</v>
      </c>
      <c r="AP391" s="32"/>
      <c r="AQ391" s="32"/>
      <c r="AR391" s="32"/>
      <c r="AS391" s="32"/>
      <c r="AT391" s="32"/>
      <c r="AU391" s="32"/>
      <c r="AV391" s="32"/>
      <c r="AZ391" s="32">
        <f t="shared" si="11"/>
        <v>8</v>
      </c>
    </row>
    <row r="392" spans="8:52" ht="19.95" customHeight="1">
      <c r="H392" s="568" t="s">
        <v>3961</v>
      </c>
      <c r="I392" s="90" t="s">
        <v>4642</v>
      </c>
      <c r="J392" s="31" t="s">
        <v>4644</v>
      </c>
      <c r="N392" s="31" t="s">
        <v>4573</v>
      </c>
      <c r="Q392" s="90" t="s">
        <v>4807</v>
      </c>
      <c r="R392" s="90" t="s">
        <v>4642</v>
      </c>
      <c r="W392" s="70" t="s">
        <v>29</v>
      </c>
      <c r="AC392" s="76" t="s">
        <v>141</v>
      </c>
      <c r="AE392" s="332" t="s">
        <v>209</v>
      </c>
      <c r="AF392" s="332">
        <v>44063</v>
      </c>
      <c r="AM392" s="54" t="s">
        <v>208</v>
      </c>
      <c r="AN392" s="332">
        <v>44075</v>
      </c>
      <c r="AO392" s="32" t="s">
        <v>56</v>
      </c>
      <c r="AP392" s="32"/>
      <c r="AQ392" s="32"/>
      <c r="AR392" s="32"/>
      <c r="AS392" s="32"/>
      <c r="AT392" s="32"/>
      <c r="AU392" s="32"/>
      <c r="AV392" s="32"/>
      <c r="AZ392" s="32">
        <f t="shared" si="11"/>
        <v>8</v>
      </c>
    </row>
    <row r="393" spans="8:52" ht="19.95" customHeight="1">
      <c r="H393" s="568" t="s">
        <v>3962</v>
      </c>
      <c r="I393" s="90" t="s">
        <v>4642</v>
      </c>
      <c r="J393" s="31" t="s">
        <v>4645</v>
      </c>
      <c r="N393" s="31" t="s">
        <v>4573</v>
      </c>
      <c r="Q393" s="90" t="s">
        <v>4807</v>
      </c>
      <c r="R393" s="90" t="s">
        <v>4642</v>
      </c>
      <c r="W393" s="70" t="s">
        <v>29</v>
      </c>
      <c r="AC393" s="76" t="s">
        <v>141</v>
      </c>
      <c r="AE393" s="332" t="s">
        <v>209</v>
      </c>
      <c r="AF393" s="332">
        <v>44063</v>
      </c>
      <c r="AM393" s="54" t="s">
        <v>208</v>
      </c>
      <c r="AN393" s="332">
        <v>44075</v>
      </c>
      <c r="AO393" s="32" t="s">
        <v>56</v>
      </c>
      <c r="AP393" s="32"/>
      <c r="AQ393" s="32"/>
      <c r="AR393" s="32"/>
      <c r="AS393" s="32"/>
      <c r="AT393" s="32"/>
      <c r="AU393" s="32"/>
      <c r="AV393" s="32"/>
      <c r="AZ393" s="32">
        <f t="shared" si="11"/>
        <v>8</v>
      </c>
    </row>
    <row r="394" spans="8:52" ht="19.95" customHeight="1">
      <c r="H394" s="568" t="s">
        <v>3963</v>
      </c>
      <c r="I394" s="90" t="s">
        <v>4642</v>
      </c>
      <c r="J394" s="31" t="s">
        <v>4646</v>
      </c>
      <c r="N394" s="31" t="s">
        <v>4573</v>
      </c>
      <c r="Q394" s="90" t="s">
        <v>4807</v>
      </c>
      <c r="R394" s="90" t="s">
        <v>4642</v>
      </c>
      <c r="W394" s="70" t="s">
        <v>29</v>
      </c>
      <c r="AC394" s="76" t="s">
        <v>141</v>
      </c>
      <c r="AE394" s="332" t="s">
        <v>209</v>
      </c>
      <c r="AF394" s="332">
        <v>44063</v>
      </c>
      <c r="AM394" s="54" t="s">
        <v>208</v>
      </c>
      <c r="AN394" s="332">
        <v>44075</v>
      </c>
      <c r="AO394" s="32" t="s">
        <v>56</v>
      </c>
      <c r="AP394" s="32"/>
      <c r="AQ394" s="32"/>
      <c r="AR394" s="32"/>
      <c r="AS394" s="32"/>
      <c r="AT394" s="32"/>
      <c r="AU394" s="32"/>
      <c r="AV394" s="32"/>
      <c r="AZ394" s="32">
        <f t="shared" si="11"/>
        <v>8</v>
      </c>
    </row>
    <row r="395" spans="8:52" ht="19.95" customHeight="1">
      <c r="H395" s="568" t="s">
        <v>3964</v>
      </c>
      <c r="I395" s="90" t="s">
        <v>4642</v>
      </c>
      <c r="J395" s="31" t="s">
        <v>4647</v>
      </c>
      <c r="N395" s="31" t="s">
        <v>4573</v>
      </c>
      <c r="Q395" s="90" t="s">
        <v>4807</v>
      </c>
      <c r="R395" s="90" t="s">
        <v>4642</v>
      </c>
      <c r="W395" s="70" t="s">
        <v>29</v>
      </c>
      <c r="AC395" s="76" t="s">
        <v>141</v>
      </c>
      <c r="AE395" s="332" t="s">
        <v>209</v>
      </c>
      <c r="AF395" s="332">
        <v>44063</v>
      </c>
      <c r="AM395" s="54" t="s">
        <v>208</v>
      </c>
      <c r="AN395" s="332">
        <v>44075</v>
      </c>
      <c r="AO395" s="32" t="s">
        <v>56</v>
      </c>
      <c r="AP395" s="32"/>
      <c r="AQ395" s="32"/>
      <c r="AR395" s="32"/>
      <c r="AS395" s="32"/>
      <c r="AT395" s="32"/>
      <c r="AU395" s="32"/>
      <c r="AV395" s="32"/>
      <c r="AZ395" s="32">
        <f t="shared" si="11"/>
        <v>8</v>
      </c>
    </row>
    <row r="396" spans="8:52" ht="19.95" customHeight="1">
      <c r="H396" s="568" t="s">
        <v>3965</v>
      </c>
      <c r="I396" s="90" t="s">
        <v>4648</v>
      </c>
      <c r="J396" s="31" t="s">
        <v>4649</v>
      </c>
      <c r="N396" s="31" t="s">
        <v>4574</v>
      </c>
      <c r="Q396" s="90" t="s">
        <v>4808</v>
      </c>
      <c r="R396" s="90" t="s">
        <v>4648</v>
      </c>
      <c r="W396" s="70" t="s">
        <v>29</v>
      </c>
      <c r="AC396" s="76" t="s">
        <v>141</v>
      </c>
      <c r="AE396" s="332" t="s">
        <v>209</v>
      </c>
      <c r="AF396" s="332">
        <v>44063</v>
      </c>
      <c r="AM396" s="54" t="s">
        <v>208</v>
      </c>
      <c r="AN396" s="332">
        <v>44075</v>
      </c>
      <c r="AO396" s="32" t="s">
        <v>56</v>
      </c>
      <c r="AP396" s="32"/>
      <c r="AQ396" s="32"/>
      <c r="AR396" s="32"/>
      <c r="AS396" s="32"/>
      <c r="AT396" s="32"/>
      <c r="AU396" s="32"/>
      <c r="AV396" s="32"/>
      <c r="AZ396" s="32">
        <f t="shared" si="11"/>
        <v>8</v>
      </c>
    </row>
    <row r="397" spans="8:52" ht="19.95" customHeight="1">
      <c r="H397" s="568" t="s">
        <v>3966</v>
      </c>
      <c r="I397" s="90" t="s">
        <v>4648</v>
      </c>
      <c r="J397" s="31" t="s">
        <v>4650</v>
      </c>
      <c r="N397" s="31" t="s">
        <v>4574</v>
      </c>
      <c r="Q397" s="90" t="s">
        <v>4808</v>
      </c>
      <c r="R397" s="90" t="s">
        <v>4648</v>
      </c>
      <c r="W397" s="70" t="s">
        <v>29</v>
      </c>
      <c r="AC397" s="76" t="s">
        <v>141</v>
      </c>
      <c r="AE397" s="332" t="s">
        <v>209</v>
      </c>
      <c r="AF397" s="332">
        <v>44063</v>
      </c>
      <c r="AM397" s="54" t="s">
        <v>208</v>
      </c>
      <c r="AN397" s="332">
        <v>44075</v>
      </c>
      <c r="AO397" s="32" t="s">
        <v>56</v>
      </c>
      <c r="AP397" s="32"/>
      <c r="AQ397" s="32"/>
      <c r="AR397" s="32"/>
      <c r="AS397" s="32"/>
      <c r="AT397" s="32"/>
      <c r="AU397" s="32"/>
      <c r="AV397" s="32"/>
      <c r="AZ397" s="32">
        <f t="shared" si="11"/>
        <v>8</v>
      </c>
    </row>
    <row r="398" spans="8:52" ht="19.95" customHeight="1">
      <c r="H398" s="568" t="s">
        <v>3967</v>
      </c>
      <c r="I398" s="90" t="s">
        <v>4648</v>
      </c>
      <c r="J398" s="31" t="s">
        <v>4651</v>
      </c>
      <c r="N398" s="31" t="s">
        <v>4574</v>
      </c>
      <c r="Q398" s="90" t="s">
        <v>4808</v>
      </c>
      <c r="R398" s="90" t="s">
        <v>4648</v>
      </c>
      <c r="W398" s="70" t="s">
        <v>29</v>
      </c>
      <c r="AC398" s="76" t="s">
        <v>141</v>
      </c>
      <c r="AE398" s="32" t="s">
        <v>309</v>
      </c>
      <c r="AF398" s="332">
        <v>44063</v>
      </c>
      <c r="AM398" s="54" t="s">
        <v>208</v>
      </c>
      <c r="AN398" s="332">
        <v>44075</v>
      </c>
      <c r="AO398" s="32" t="s">
        <v>56</v>
      </c>
      <c r="AP398" s="32"/>
      <c r="AQ398" s="32"/>
      <c r="AR398" s="32"/>
      <c r="AS398" s="32"/>
      <c r="AT398" s="32"/>
      <c r="AU398" s="32"/>
      <c r="AV398" s="32"/>
      <c r="AZ398" s="32">
        <f t="shared" si="11"/>
        <v>8</v>
      </c>
    </row>
    <row r="399" spans="8:52" ht="19.95" customHeight="1">
      <c r="H399" s="568" t="s">
        <v>3968</v>
      </c>
      <c r="I399" s="90" t="s">
        <v>4648</v>
      </c>
      <c r="J399" s="31" t="s">
        <v>4652</v>
      </c>
      <c r="N399" s="31" t="s">
        <v>4574</v>
      </c>
      <c r="Q399" s="90" t="s">
        <v>4808</v>
      </c>
      <c r="R399" s="90" t="s">
        <v>4648</v>
      </c>
      <c r="W399" s="70" t="s">
        <v>29</v>
      </c>
      <c r="AC399" s="76" t="s">
        <v>141</v>
      </c>
      <c r="AE399" s="32" t="s">
        <v>209</v>
      </c>
      <c r="AF399" s="332">
        <v>44063</v>
      </c>
      <c r="AM399" s="54" t="s">
        <v>208</v>
      </c>
      <c r="AN399" s="332">
        <v>44075</v>
      </c>
      <c r="AO399" s="32" t="s">
        <v>56</v>
      </c>
      <c r="AP399" s="32"/>
      <c r="AQ399" s="32"/>
      <c r="AR399" s="32"/>
      <c r="AS399" s="32"/>
      <c r="AT399" s="32"/>
      <c r="AU399" s="32"/>
      <c r="AV399" s="32"/>
      <c r="AZ399" s="32">
        <f t="shared" si="11"/>
        <v>8</v>
      </c>
    </row>
    <row r="400" spans="8:52" ht="19.95" customHeight="1">
      <c r="H400" s="568" t="s">
        <v>3969</v>
      </c>
      <c r="I400" s="90" t="s">
        <v>4648</v>
      </c>
      <c r="J400" s="31" t="s">
        <v>4653</v>
      </c>
      <c r="N400" s="31" t="s">
        <v>4574</v>
      </c>
      <c r="Q400" s="90" t="s">
        <v>4808</v>
      </c>
      <c r="R400" s="90" t="s">
        <v>4648</v>
      </c>
      <c r="W400" s="70" t="s">
        <v>29</v>
      </c>
      <c r="AC400" s="76" t="s">
        <v>141</v>
      </c>
      <c r="AE400" s="332" t="s">
        <v>209</v>
      </c>
      <c r="AF400" s="332">
        <v>44063</v>
      </c>
      <c r="AM400" s="54" t="s">
        <v>208</v>
      </c>
      <c r="AN400" s="332">
        <v>44075</v>
      </c>
      <c r="AO400" s="32" t="s">
        <v>56</v>
      </c>
      <c r="AP400" s="32"/>
      <c r="AQ400" s="32"/>
      <c r="AR400" s="32"/>
      <c r="AS400" s="32"/>
      <c r="AT400" s="32"/>
      <c r="AU400" s="32"/>
      <c r="AV400" s="32"/>
      <c r="AZ400" s="32">
        <f t="shared" si="11"/>
        <v>8</v>
      </c>
    </row>
    <row r="401" spans="8:52" ht="19.95" customHeight="1">
      <c r="H401" s="568" t="s">
        <v>3970</v>
      </c>
      <c r="I401" s="90" t="s">
        <v>4648</v>
      </c>
      <c r="J401" s="31" t="s">
        <v>4654</v>
      </c>
      <c r="N401" s="31" t="s">
        <v>4574</v>
      </c>
      <c r="Q401" s="90" t="s">
        <v>4808</v>
      </c>
      <c r="R401" s="90" t="s">
        <v>4648</v>
      </c>
      <c r="W401" s="70" t="s">
        <v>29</v>
      </c>
      <c r="AC401" s="76" t="s">
        <v>141</v>
      </c>
      <c r="AE401" s="32" t="s">
        <v>309</v>
      </c>
      <c r="AF401" s="332">
        <v>44063</v>
      </c>
      <c r="AM401" s="54" t="s">
        <v>208</v>
      </c>
      <c r="AN401" s="332">
        <v>44075</v>
      </c>
      <c r="AO401" s="32" t="s">
        <v>56</v>
      </c>
      <c r="AP401" s="32"/>
      <c r="AQ401" s="32"/>
      <c r="AR401" s="32"/>
      <c r="AS401" s="32"/>
      <c r="AT401" s="32"/>
      <c r="AU401" s="32"/>
      <c r="AV401" s="32"/>
      <c r="AZ401" s="32">
        <f t="shared" si="11"/>
        <v>8</v>
      </c>
    </row>
    <row r="402" spans="8:52" ht="19.95" customHeight="1">
      <c r="H402" s="568" t="s">
        <v>3971</v>
      </c>
      <c r="I402" s="90" t="s">
        <v>4648</v>
      </c>
      <c r="J402" s="31" t="s">
        <v>4655</v>
      </c>
      <c r="N402" s="31" t="s">
        <v>4574</v>
      </c>
      <c r="Q402" s="90" t="s">
        <v>4808</v>
      </c>
      <c r="R402" s="90" t="s">
        <v>4648</v>
      </c>
      <c r="W402" s="70" t="s">
        <v>29</v>
      </c>
      <c r="AC402" s="76" t="s">
        <v>141</v>
      </c>
      <c r="AE402" s="32" t="s">
        <v>209</v>
      </c>
      <c r="AF402" s="332">
        <v>44063</v>
      </c>
      <c r="AM402" s="54" t="s">
        <v>208</v>
      </c>
      <c r="AN402" s="332">
        <v>44075</v>
      </c>
      <c r="AO402" s="32" t="s">
        <v>56</v>
      </c>
      <c r="AP402" s="32"/>
      <c r="AQ402" s="32"/>
      <c r="AR402" s="32"/>
      <c r="AS402" s="32"/>
      <c r="AT402" s="32"/>
      <c r="AU402" s="32"/>
      <c r="AV402" s="32"/>
      <c r="AZ402" s="32">
        <f t="shared" si="11"/>
        <v>8</v>
      </c>
    </row>
    <row r="403" spans="8:52" ht="19.95" customHeight="1">
      <c r="H403" s="568" t="s">
        <v>3972</v>
      </c>
      <c r="I403" s="90" t="s">
        <v>4648</v>
      </c>
      <c r="J403" s="31" t="s">
        <v>3341</v>
      </c>
      <c r="N403" s="31" t="s">
        <v>4574</v>
      </c>
      <c r="Q403" s="90" t="s">
        <v>4808</v>
      </c>
      <c r="R403" s="90" t="s">
        <v>4648</v>
      </c>
      <c r="W403" s="70" t="s">
        <v>29</v>
      </c>
      <c r="AC403" s="76" t="s">
        <v>141</v>
      </c>
      <c r="AE403" s="332" t="s">
        <v>209</v>
      </c>
      <c r="AF403" s="332">
        <v>44063</v>
      </c>
      <c r="AM403" s="54" t="s">
        <v>208</v>
      </c>
      <c r="AN403" s="332">
        <v>44075</v>
      </c>
      <c r="AO403" s="32" t="s">
        <v>56</v>
      </c>
      <c r="AP403" s="32"/>
      <c r="AQ403" s="32"/>
      <c r="AR403" s="32"/>
      <c r="AS403" s="32"/>
      <c r="AT403" s="32"/>
      <c r="AU403" s="32"/>
      <c r="AV403" s="32"/>
      <c r="AZ403" s="32">
        <f t="shared" si="11"/>
        <v>8</v>
      </c>
    </row>
    <row r="404" spans="8:52" ht="19.95" customHeight="1">
      <c r="H404" s="568" t="s">
        <v>3973</v>
      </c>
      <c r="I404" s="90" t="s">
        <v>4648</v>
      </c>
      <c r="J404" s="31" t="s">
        <v>4656</v>
      </c>
      <c r="N404" s="31" t="s">
        <v>4574</v>
      </c>
      <c r="Q404" s="90" t="s">
        <v>4808</v>
      </c>
      <c r="R404" s="90" t="s">
        <v>4648</v>
      </c>
      <c r="W404" s="70" t="s">
        <v>29</v>
      </c>
      <c r="AC404" s="76" t="s">
        <v>141</v>
      </c>
      <c r="AE404" s="32" t="s">
        <v>309</v>
      </c>
      <c r="AF404" s="332">
        <v>44063</v>
      </c>
      <c r="AM404" s="54" t="s">
        <v>208</v>
      </c>
      <c r="AN404" s="332">
        <v>44075</v>
      </c>
      <c r="AO404" s="32" t="s">
        <v>56</v>
      </c>
      <c r="AP404" s="32"/>
      <c r="AQ404" s="32"/>
      <c r="AR404" s="32"/>
      <c r="AS404" s="32"/>
      <c r="AT404" s="32"/>
      <c r="AU404" s="32"/>
      <c r="AV404" s="32"/>
      <c r="AZ404" s="32">
        <f t="shared" si="11"/>
        <v>8</v>
      </c>
    </row>
    <row r="405" spans="8:52" ht="19.95" customHeight="1">
      <c r="H405" s="568" t="s">
        <v>3974</v>
      </c>
      <c r="I405" s="90" t="s">
        <v>4648</v>
      </c>
      <c r="J405" s="31" t="s">
        <v>4657</v>
      </c>
      <c r="N405" s="31" t="s">
        <v>4574</v>
      </c>
      <c r="Q405" s="90" t="s">
        <v>4808</v>
      </c>
      <c r="R405" s="90" t="s">
        <v>4648</v>
      </c>
      <c r="W405" s="70" t="s">
        <v>29</v>
      </c>
      <c r="AC405" s="76" t="s">
        <v>141</v>
      </c>
      <c r="AE405" s="32" t="s">
        <v>209</v>
      </c>
      <c r="AF405" s="332">
        <v>44063</v>
      </c>
      <c r="AM405" s="54" t="s">
        <v>208</v>
      </c>
      <c r="AN405" s="332">
        <v>44075</v>
      </c>
      <c r="AO405" s="32" t="s">
        <v>56</v>
      </c>
      <c r="AP405" s="32"/>
      <c r="AQ405" s="32"/>
      <c r="AR405" s="32"/>
      <c r="AS405" s="32"/>
      <c r="AT405" s="32"/>
      <c r="AU405" s="32"/>
      <c r="AV405" s="32"/>
      <c r="AZ405" s="32">
        <f t="shared" si="11"/>
        <v>8</v>
      </c>
    </row>
    <row r="406" spans="8:52" ht="19.95" customHeight="1">
      <c r="H406" s="568" t="s">
        <v>3975</v>
      </c>
      <c r="I406" s="90" t="s">
        <v>4648</v>
      </c>
      <c r="J406" s="31" t="s">
        <v>4658</v>
      </c>
      <c r="N406" s="31" t="s">
        <v>4574</v>
      </c>
      <c r="Q406" s="90" t="s">
        <v>4808</v>
      </c>
      <c r="R406" s="90" t="s">
        <v>4648</v>
      </c>
      <c r="W406" s="70" t="s">
        <v>29</v>
      </c>
      <c r="AC406" s="76" t="s">
        <v>141</v>
      </c>
      <c r="AE406" s="332" t="s">
        <v>209</v>
      </c>
      <c r="AF406" s="332">
        <v>44063</v>
      </c>
      <c r="AM406" s="54" t="s">
        <v>208</v>
      </c>
      <c r="AN406" s="332">
        <v>44075</v>
      </c>
      <c r="AO406" s="32" t="s">
        <v>56</v>
      </c>
      <c r="AP406" s="32"/>
      <c r="AQ406" s="32"/>
      <c r="AR406" s="32"/>
      <c r="AS406" s="32"/>
      <c r="AT406" s="32"/>
      <c r="AU406" s="32"/>
      <c r="AV406" s="32"/>
      <c r="AZ406" s="32">
        <f t="shared" si="11"/>
        <v>8</v>
      </c>
    </row>
    <row r="407" spans="8:52" ht="19.95" customHeight="1">
      <c r="H407" s="568" t="s">
        <v>3976</v>
      </c>
      <c r="I407" s="90" t="s">
        <v>4659</v>
      </c>
      <c r="J407" s="31" t="s">
        <v>4660</v>
      </c>
      <c r="N407" s="31" t="s">
        <v>4574</v>
      </c>
      <c r="Q407" s="90" t="s">
        <v>4808</v>
      </c>
      <c r="R407" s="90" t="s">
        <v>4659</v>
      </c>
      <c r="W407" s="70" t="s">
        <v>29</v>
      </c>
      <c r="AC407" s="76" t="s">
        <v>141</v>
      </c>
      <c r="AE407" s="32" t="s">
        <v>309</v>
      </c>
      <c r="AF407" s="332">
        <v>44063</v>
      </c>
      <c r="AM407" s="54" t="s">
        <v>208</v>
      </c>
      <c r="AN407" s="332">
        <v>44075</v>
      </c>
      <c r="AO407" s="32" t="s">
        <v>56</v>
      </c>
      <c r="AP407" s="32"/>
      <c r="AQ407" s="32"/>
      <c r="AR407" s="32"/>
      <c r="AS407" s="32"/>
      <c r="AT407" s="32"/>
      <c r="AU407" s="32"/>
      <c r="AV407" s="32"/>
      <c r="AZ407" s="32">
        <f t="shared" si="11"/>
        <v>8</v>
      </c>
    </row>
    <row r="408" spans="8:52" ht="19.95" customHeight="1">
      <c r="H408" s="568" t="s">
        <v>3977</v>
      </c>
      <c r="I408" s="90" t="s">
        <v>4659</v>
      </c>
      <c r="J408" s="31" t="s">
        <v>4661</v>
      </c>
      <c r="N408" s="31" t="s">
        <v>4574</v>
      </c>
      <c r="Q408" s="90" t="s">
        <v>4808</v>
      </c>
      <c r="R408" s="90" t="s">
        <v>4659</v>
      </c>
      <c r="W408" s="70" t="s">
        <v>29</v>
      </c>
      <c r="AC408" s="76" t="s">
        <v>141</v>
      </c>
      <c r="AE408" s="32" t="s">
        <v>209</v>
      </c>
      <c r="AF408" s="332">
        <v>44063</v>
      </c>
      <c r="AM408" s="54" t="s">
        <v>208</v>
      </c>
      <c r="AN408" s="332">
        <v>44075</v>
      </c>
      <c r="AO408" s="32" t="s">
        <v>56</v>
      </c>
      <c r="AP408" s="32"/>
      <c r="AQ408" s="32"/>
      <c r="AR408" s="32"/>
      <c r="AS408" s="32"/>
      <c r="AT408" s="32"/>
      <c r="AU408" s="32"/>
      <c r="AV408" s="32"/>
      <c r="AZ408" s="32">
        <f t="shared" si="11"/>
        <v>8</v>
      </c>
    </row>
    <row r="409" spans="8:52" ht="19.95" customHeight="1">
      <c r="H409" s="568" t="s">
        <v>3978</v>
      </c>
      <c r="I409" s="90" t="s">
        <v>4659</v>
      </c>
      <c r="J409" s="31" t="s">
        <v>4662</v>
      </c>
      <c r="N409" s="31" t="s">
        <v>4574</v>
      </c>
      <c r="Q409" s="90" t="s">
        <v>4808</v>
      </c>
      <c r="R409" s="90" t="s">
        <v>4659</v>
      </c>
      <c r="W409" s="70" t="s">
        <v>29</v>
      </c>
      <c r="AC409" s="76" t="s">
        <v>141</v>
      </c>
      <c r="AE409" s="332" t="s">
        <v>209</v>
      </c>
      <c r="AF409" s="332">
        <v>44063</v>
      </c>
      <c r="AM409" s="54" t="s">
        <v>208</v>
      </c>
      <c r="AN409" s="332">
        <v>44075</v>
      </c>
      <c r="AO409" s="32" t="s">
        <v>56</v>
      </c>
      <c r="AP409" s="32"/>
      <c r="AQ409" s="32"/>
      <c r="AR409" s="32"/>
      <c r="AS409" s="32"/>
      <c r="AT409" s="32"/>
      <c r="AU409" s="32"/>
      <c r="AV409" s="32"/>
      <c r="AZ409" s="32">
        <f t="shared" si="11"/>
        <v>8</v>
      </c>
    </row>
    <row r="410" spans="8:52" ht="19.95" customHeight="1">
      <c r="H410" s="568" t="s">
        <v>3979</v>
      </c>
      <c r="I410" s="90" t="s">
        <v>4659</v>
      </c>
      <c r="J410" s="31" t="s">
        <v>4663</v>
      </c>
      <c r="N410" s="31" t="s">
        <v>4574</v>
      </c>
      <c r="Q410" s="90" t="s">
        <v>4808</v>
      </c>
      <c r="R410" s="90" t="s">
        <v>4659</v>
      </c>
      <c r="W410" s="70" t="s">
        <v>29</v>
      </c>
      <c r="AC410" s="76" t="s">
        <v>141</v>
      </c>
      <c r="AE410" s="32" t="s">
        <v>309</v>
      </c>
      <c r="AF410" s="332">
        <v>44063</v>
      </c>
      <c r="AM410" s="54" t="s">
        <v>208</v>
      </c>
      <c r="AN410" s="332">
        <v>44075</v>
      </c>
      <c r="AO410" s="32" t="s">
        <v>56</v>
      </c>
      <c r="AP410" s="32"/>
      <c r="AQ410" s="32"/>
      <c r="AR410" s="32"/>
      <c r="AS410" s="32"/>
      <c r="AT410" s="32"/>
      <c r="AU410" s="32"/>
      <c r="AV410" s="32"/>
      <c r="AZ410" s="32">
        <f t="shared" si="11"/>
        <v>8</v>
      </c>
    </row>
    <row r="411" spans="8:52" ht="19.95" customHeight="1">
      <c r="H411" s="568" t="s">
        <v>3980</v>
      </c>
      <c r="I411" s="90" t="s">
        <v>4659</v>
      </c>
      <c r="J411" s="31" t="s">
        <v>4664</v>
      </c>
      <c r="N411" s="31" t="s">
        <v>4574</v>
      </c>
      <c r="Q411" s="90" t="s">
        <v>4808</v>
      </c>
      <c r="R411" s="90" t="s">
        <v>4659</v>
      </c>
      <c r="W411" s="70" t="s">
        <v>29</v>
      </c>
      <c r="AC411" s="76" t="s">
        <v>141</v>
      </c>
      <c r="AE411" s="32" t="s">
        <v>209</v>
      </c>
      <c r="AF411" s="332">
        <v>44063</v>
      </c>
      <c r="AM411" s="54" t="s">
        <v>208</v>
      </c>
      <c r="AN411" s="332">
        <v>44075</v>
      </c>
      <c r="AO411" s="32" t="s">
        <v>56</v>
      </c>
      <c r="AP411" s="32"/>
      <c r="AQ411" s="32"/>
      <c r="AR411" s="32"/>
      <c r="AS411" s="32"/>
      <c r="AT411" s="32"/>
      <c r="AU411" s="32"/>
      <c r="AV411" s="32"/>
      <c r="AZ411" s="32">
        <f t="shared" si="11"/>
        <v>8</v>
      </c>
    </row>
    <row r="412" spans="8:52" ht="19.95" customHeight="1">
      <c r="H412" s="568" t="s">
        <v>3981</v>
      </c>
      <c r="I412" s="90" t="s">
        <v>4659</v>
      </c>
      <c r="J412" s="31" t="s">
        <v>4665</v>
      </c>
      <c r="N412" s="31" t="s">
        <v>4574</v>
      </c>
      <c r="Q412" s="90" t="s">
        <v>4808</v>
      </c>
      <c r="R412" s="90" t="s">
        <v>4659</v>
      </c>
      <c r="W412" s="70" t="s">
        <v>29</v>
      </c>
      <c r="AC412" s="76" t="s">
        <v>141</v>
      </c>
      <c r="AE412" s="332" t="s">
        <v>209</v>
      </c>
      <c r="AF412" s="332">
        <v>44063</v>
      </c>
      <c r="AM412" s="54" t="s">
        <v>208</v>
      </c>
      <c r="AN412" s="332">
        <v>44075</v>
      </c>
      <c r="AO412" s="32" t="s">
        <v>56</v>
      </c>
      <c r="AP412" s="32"/>
      <c r="AQ412" s="32"/>
      <c r="AR412" s="32"/>
      <c r="AS412" s="32"/>
      <c r="AT412" s="32"/>
      <c r="AU412" s="32"/>
      <c r="AV412" s="32"/>
      <c r="AZ412" s="32">
        <f t="shared" si="11"/>
        <v>8</v>
      </c>
    </row>
    <row r="413" spans="8:52" ht="19.95" customHeight="1">
      <c r="H413" s="568" t="s">
        <v>3982</v>
      </c>
      <c r="I413" s="90" t="s">
        <v>4659</v>
      </c>
      <c r="J413" s="31" t="s">
        <v>4666</v>
      </c>
      <c r="N413" s="31" t="s">
        <v>4574</v>
      </c>
      <c r="Q413" s="90" t="s">
        <v>4808</v>
      </c>
      <c r="R413" s="90" t="s">
        <v>4659</v>
      </c>
      <c r="W413" s="70" t="s">
        <v>29</v>
      </c>
      <c r="AC413" s="76" t="s">
        <v>141</v>
      </c>
      <c r="AE413" s="32" t="s">
        <v>309</v>
      </c>
      <c r="AF413" s="332">
        <v>44063</v>
      </c>
      <c r="AM413" s="54" t="s">
        <v>208</v>
      </c>
      <c r="AN413" s="332">
        <v>44075</v>
      </c>
      <c r="AO413" s="32" t="s">
        <v>56</v>
      </c>
      <c r="AP413" s="32"/>
      <c r="AQ413" s="32"/>
      <c r="AR413" s="32"/>
      <c r="AS413" s="32"/>
      <c r="AT413" s="32"/>
      <c r="AU413" s="32"/>
      <c r="AV413" s="32"/>
      <c r="AZ413" s="32">
        <f t="shared" si="11"/>
        <v>8</v>
      </c>
    </row>
    <row r="414" spans="8:52" ht="19.95" customHeight="1">
      <c r="H414" s="568" t="s">
        <v>3983</v>
      </c>
      <c r="I414" s="90" t="s">
        <v>4659</v>
      </c>
      <c r="J414" s="31" t="s">
        <v>4667</v>
      </c>
      <c r="N414" s="31" t="s">
        <v>4574</v>
      </c>
      <c r="Q414" s="90" t="s">
        <v>4808</v>
      </c>
      <c r="R414" s="90" t="s">
        <v>4659</v>
      </c>
      <c r="W414" s="70" t="s">
        <v>29</v>
      </c>
      <c r="AC414" s="76" t="s">
        <v>141</v>
      </c>
      <c r="AE414" s="32" t="s">
        <v>209</v>
      </c>
      <c r="AF414" s="332">
        <v>44063</v>
      </c>
      <c r="AM414" s="54" t="s">
        <v>208</v>
      </c>
      <c r="AN414" s="332">
        <v>44075</v>
      </c>
      <c r="AO414" s="32" t="s">
        <v>56</v>
      </c>
      <c r="AP414" s="32"/>
      <c r="AQ414" s="32"/>
      <c r="AR414" s="32"/>
      <c r="AS414" s="32"/>
      <c r="AT414" s="32"/>
      <c r="AU414" s="32"/>
      <c r="AV414" s="32"/>
      <c r="AZ414" s="32">
        <f t="shared" si="11"/>
        <v>8</v>
      </c>
    </row>
    <row r="415" spans="8:52" ht="19.95" customHeight="1">
      <c r="H415" s="568" t="s">
        <v>3984</v>
      </c>
      <c r="I415" s="90" t="s">
        <v>4659</v>
      </c>
      <c r="J415" s="31" t="s">
        <v>4668</v>
      </c>
      <c r="N415" s="31" t="s">
        <v>4574</v>
      </c>
      <c r="Q415" s="90" t="s">
        <v>4808</v>
      </c>
      <c r="R415" s="90" t="s">
        <v>4659</v>
      </c>
      <c r="W415" s="70" t="s">
        <v>29</v>
      </c>
      <c r="AC415" s="76" t="s">
        <v>141</v>
      </c>
      <c r="AE415" s="332" t="s">
        <v>209</v>
      </c>
      <c r="AF415" s="332">
        <v>44063</v>
      </c>
      <c r="AM415" s="54" t="s">
        <v>208</v>
      </c>
      <c r="AN415" s="332">
        <v>44075</v>
      </c>
      <c r="AO415" s="32" t="s">
        <v>56</v>
      </c>
      <c r="AP415" s="32"/>
      <c r="AQ415" s="32"/>
      <c r="AR415" s="32"/>
      <c r="AS415" s="32"/>
      <c r="AT415" s="32"/>
      <c r="AU415" s="32"/>
      <c r="AV415" s="32"/>
      <c r="AZ415" s="32">
        <f t="shared" si="11"/>
        <v>8</v>
      </c>
    </row>
    <row r="416" spans="8:52" ht="19.95" customHeight="1">
      <c r="H416" s="568" t="s">
        <v>3985</v>
      </c>
      <c r="I416" s="90" t="s">
        <v>4659</v>
      </c>
      <c r="J416" s="31" t="s">
        <v>4669</v>
      </c>
      <c r="N416" s="31" t="s">
        <v>4574</v>
      </c>
      <c r="Q416" s="90" t="s">
        <v>4808</v>
      </c>
      <c r="R416" s="90" t="s">
        <v>4659</v>
      </c>
      <c r="W416" s="70" t="s">
        <v>29</v>
      </c>
      <c r="AC416" s="76" t="s">
        <v>141</v>
      </c>
      <c r="AE416" s="32" t="s">
        <v>309</v>
      </c>
      <c r="AF416" s="332">
        <v>44063</v>
      </c>
      <c r="AM416" s="54" t="s">
        <v>208</v>
      </c>
      <c r="AN416" s="332">
        <v>44075</v>
      </c>
      <c r="AO416" s="32" t="s">
        <v>56</v>
      </c>
      <c r="AP416" s="32"/>
      <c r="AQ416" s="32"/>
      <c r="AR416" s="32"/>
      <c r="AS416" s="32"/>
      <c r="AT416" s="32"/>
      <c r="AU416" s="32"/>
      <c r="AV416" s="32"/>
      <c r="AZ416" s="32">
        <f t="shared" si="11"/>
        <v>8</v>
      </c>
    </row>
    <row r="417" spans="8:52" ht="19.95" customHeight="1">
      <c r="H417" s="568" t="s">
        <v>3986</v>
      </c>
      <c r="I417" s="90" t="s">
        <v>4659</v>
      </c>
      <c r="J417" s="31" t="s">
        <v>4670</v>
      </c>
      <c r="N417" s="31" t="s">
        <v>4574</v>
      </c>
      <c r="Q417" s="90" t="s">
        <v>4808</v>
      </c>
      <c r="R417" s="90" t="s">
        <v>4659</v>
      </c>
      <c r="W417" s="70" t="s">
        <v>29</v>
      </c>
      <c r="AC417" s="76" t="s">
        <v>141</v>
      </c>
      <c r="AE417" s="32" t="s">
        <v>209</v>
      </c>
      <c r="AF417" s="332">
        <v>44063</v>
      </c>
      <c r="AM417" s="54" t="s">
        <v>208</v>
      </c>
      <c r="AN417" s="332">
        <v>44075</v>
      </c>
      <c r="AO417" s="32" t="s">
        <v>56</v>
      </c>
      <c r="AP417" s="32"/>
      <c r="AQ417" s="32"/>
      <c r="AR417" s="32"/>
      <c r="AS417" s="32"/>
      <c r="AT417" s="32"/>
      <c r="AU417" s="32"/>
      <c r="AV417" s="32"/>
      <c r="AZ417" s="32">
        <f t="shared" si="11"/>
        <v>8</v>
      </c>
    </row>
    <row r="418" spans="8:52" ht="19.95" customHeight="1">
      <c r="H418" s="568" t="s">
        <v>3987</v>
      </c>
      <c r="I418" s="90" t="s">
        <v>4671</v>
      </c>
      <c r="J418" s="31" t="s">
        <v>4672</v>
      </c>
      <c r="N418" s="31" t="s">
        <v>4575</v>
      </c>
      <c r="Q418" s="90" t="s">
        <v>4809</v>
      </c>
      <c r="R418" s="90" t="s">
        <v>4671</v>
      </c>
      <c r="W418" s="70" t="s">
        <v>29</v>
      </c>
      <c r="AC418" s="76" t="s">
        <v>141</v>
      </c>
      <c r="AE418" s="332" t="s">
        <v>209</v>
      </c>
      <c r="AF418" s="332">
        <v>44063</v>
      </c>
      <c r="AM418" s="54" t="s">
        <v>208</v>
      </c>
      <c r="AN418" s="332">
        <v>44075</v>
      </c>
      <c r="AO418" s="32" t="s">
        <v>59</v>
      </c>
      <c r="AP418" s="32"/>
      <c r="AQ418" s="32"/>
      <c r="AR418" s="32"/>
      <c r="AS418" s="32"/>
      <c r="AT418" s="32"/>
      <c r="AU418" s="32"/>
      <c r="AV418" s="32"/>
      <c r="AZ418" s="32">
        <f t="shared" si="11"/>
        <v>8</v>
      </c>
    </row>
    <row r="419" spans="8:52" ht="19.95" customHeight="1">
      <c r="H419" s="568" t="s">
        <v>3988</v>
      </c>
      <c r="I419" s="90" t="s">
        <v>4671</v>
      </c>
      <c r="J419" s="31" t="s">
        <v>4673</v>
      </c>
      <c r="N419" s="31" t="s">
        <v>4575</v>
      </c>
      <c r="Q419" s="90" t="s">
        <v>4809</v>
      </c>
      <c r="R419" s="90" t="s">
        <v>4671</v>
      </c>
      <c r="W419" s="70" t="s">
        <v>29</v>
      </c>
      <c r="AC419" s="76" t="s">
        <v>141</v>
      </c>
      <c r="AE419" s="32" t="s">
        <v>309</v>
      </c>
      <c r="AF419" s="332">
        <v>44063</v>
      </c>
      <c r="AM419" s="54" t="s">
        <v>208</v>
      </c>
      <c r="AN419" s="332">
        <v>44075</v>
      </c>
      <c r="AO419" s="32" t="s">
        <v>59</v>
      </c>
      <c r="AP419" s="32"/>
      <c r="AQ419" s="32"/>
      <c r="AR419" s="32"/>
      <c r="AS419" s="32"/>
      <c r="AT419" s="32"/>
      <c r="AU419" s="32"/>
      <c r="AV419" s="32"/>
      <c r="AZ419" s="32">
        <f t="shared" si="11"/>
        <v>8</v>
      </c>
    </row>
    <row r="420" spans="8:52" ht="19.95" customHeight="1">
      <c r="H420" s="568" t="s">
        <v>3989</v>
      </c>
      <c r="I420" s="90" t="s">
        <v>4671</v>
      </c>
      <c r="J420" s="31" t="s">
        <v>4674</v>
      </c>
      <c r="N420" s="31" t="s">
        <v>4576</v>
      </c>
      <c r="Q420" s="90" t="s">
        <v>4810</v>
      </c>
      <c r="R420" s="90" t="s">
        <v>4671</v>
      </c>
      <c r="W420" s="70" t="s">
        <v>29</v>
      </c>
      <c r="AC420" s="76" t="s">
        <v>141</v>
      </c>
      <c r="AE420" s="32" t="s">
        <v>209</v>
      </c>
      <c r="AF420" s="332">
        <v>44063</v>
      </c>
      <c r="AM420" s="54" t="s">
        <v>208</v>
      </c>
      <c r="AN420" s="332">
        <v>44075</v>
      </c>
      <c r="AO420" s="32" t="s">
        <v>56</v>
      </c>
      <c r="AP420" s="32"/>
      <c r="AQ420" s="32"/>
      <c r="AR420" s="32"/>
      <c r="AS420" s="32"/>
      <c r="AT420" s="32"/>
      <c r="AU420" s="32"/>
      <c r="AV420" s="32"/>
      <c r="AZ420" s="32">
        <f t="shared" si="11"/>
        <v>8</v>
      </c>
    </row>
    <row r="421" spans="8:52" ht="19.95" customHeight="1">
      <c r="H421" s="568" t="s">
        <v>3990</v>
      </c>
      <c r="I421" s="90" t="s">
        <v>4671</v>
      </c>
      <c r="J421" s="90" t="s">
        <v>4675</v>
      </c>
      <c r="N421" s="31" t="s">
        <v>4577</v>
      </c>
      <c r="Q421" s="90" t="s">
        <v>4811</v>
      </c>
      <c r="R421" s="90" t="s">
        <v>4671</v>
      </c>
      <c r="W421" s="70" t="s">
        <v>29</v>
      </c>
      <c r="AC421" s="76" t="s">
        <v>141</v>
      </c>
      <c r="AE421" s="332" t="s">
        <v>209</v>
      </c>
      <c r="AF421" s="332">
        <v>44063</v>
      </c>
      <c r="AM421" s="54" t="s">
        <v>208</v>
      </c>
      <c r="AN421" s="332">
        <v>44075</v>
      </c>
      <c r="AO421" s="32" t="s">
        <v>56</v>
      </c>
      <c r="AP421" s="32"/>
      <c r="AQ421" s="32"/>
      <c r="AR421" s="32"/>
      <c r="AS421" s="32"/>
      <c r="AT421" s="32"/>
      <c r="AU421" s="32"/>
      <c r="AV421" s="32"/>
      <c r="AZ421" s="32">
        <f t="shared" si="11"/>
        <v>8</v>
      </c>
    </row>
    <row r="422" spans="8:52" ht="19.95" customHeight="1">
      <c r="H422" s="568" t="s">
        <v>3991</v>
      </c>
      <c r="I422" s="90" t="s">
        <v>4671</v>
      </c>
      <c r="J422" s="90" t="s">
        <v>4676</v>
      </c>
      <c r="N422" s="31" t="s">
        <v>4577</v>
      </c>
      <c r="Q422" s="90" t="s">
        <v>4811</v>
      </c>
      <c r="R422" s="90" t="s">
        <v>4671</v>
      </c>
      <c r="W422" s="70" t="s">
        <v>29</v>
      </c>
      <c r="AC422" s="76" t="s">
        <v>141</v>
      </c>
      <c r="AE422" s="332" t="s">
        <v>209</v>
      </c>
      <c r="AF422" s="332">
        <v>44063</v>
      </c>
      <c r="AM422" s="54" t="s">
        <v>208</v>
      </c>
      <c r="AN422" s="332">
        <v>44075</v>
      </c>
      <c r="AO422" s="32" t="s">
        <v>56</v>
      </c>
      <c r="AP422" s="32"/>
      <c r="AQ422" s="32"/>
      <c r="AR422" s="32"/>
      <c r="AS422" s="32"/>
      <c r="AT422" s="32"/>
      <c r="AU422" s="32"/>
      <c r="AV422" s="32"/>
      <c r="AZ422" s="32">
        <f t="shared" si="11"/>
        <v>8</v>
      </c>
    </row>
    <row r="423" spans="8:52" ht="19.95" customHeight="1">
      <c r="H423" s="568" t="s">
        <v>3992</v>
      </c>
      <c r="I423" s="90" t="s">
        <v>4671</v>
      </c>
      <c r="J423" s="90" t="s">
        <v>4677</v>
      </c>
      <c r="N423" s="31" t="s">
        <v>4577</v>
      </c>
      <c r="Q423" s="90" t="s">
        <v>4811</v>
      </c>
      <c r="R423" s="90" t="s">
        <v>4671</v>
      </c>
      <c r="W423" s="70" t="s">
        <v>29</v>
      </c>
      <c r="AC423" s="76" t="s">
        <v>141</v>
      </c>
      <c r="AE423" s="32" t="s">
        <v>309</v>
      </c>
      <c r="AF423" s="332">
        <v>44063</v>
      </c>
      <c r="AM423" s="54" t="s">
        <v>208</v>
      </c>
      <c r="AN423" s="332">
        <v>44075</v>
      </c>
      <c r="AO423" s="32" t="s">
        <v>56</v>
      </c>
      <c r="AP423" s="32"/>
      <c r="AQ423" s="32"/>
      <c r="AR423" s="32"/>
      <c r="AS423" s="32"/>
      <c r="AT423" s="32"/>
      <c r="AU423" s="32"/>
      <c r="AV423" s="32"/>
      <c r="AZ423" s="32">
        <f t="shared" si="11"/>
        <v>8</v>
      </c>
    </row>
    <row r="424" spans="8:52" ht="19.95" customHeight="1">
      <c r="H424" s="568" t="s">
        <v>3993</v>
      </c>
      <c r="I424" s="90" t="s">
        <v>4678</v>
      </c>
      <c r="J424" s="90" t="s">
        <v>4679</v>
      </c>
      <c r="N424" s="31" t="s">
        <v>4578</v>
      </c>
      <c r="Q424" s="90" t="s">
        <v>4812</v>
      </c>
      <c r="R424" s="90" t="s">
        <v>4678</v>
      </c>
      <c r="W424" s="70" t="s">
        <v>29</v>
      </c>
      <c r="AC424" s="76" t="s">
        <v>141</v>
      </c>
      <c r="AE424" s="32" t="s">
        <v>209</v>
      </c>
      <c r="AF424" s="332">
        <v>44063</v>
      </c>
      <c r="AM424" s="54" t="s">
        <v>208</v>
      </c>
      <c r="AN424" s="332">
        <v>44075</v>
      </c>
      <c r="AO424" s="32" t="s">
        <v>59</v>
      </c>
      <c r="AP424" s="32"/>
      <c r="AQ424" s="32"/>
      <c r="AR424" s="32"/>
      <c r="AS424" s="32"/>
      <c r="AT424" s="32"/>
      <c r="AU424" s="32"/>
      <c r="AV424" s="32"/>
      <c r="AZ424" s="32">
        <f t="shared" si="11"/>
        <v>8</v>
      </c>
    </row>
    <row r="425" spans="8:52" ht="19.95" customHeight="1">
      <c r="H425" s="568" t="s">
        <v>3994</v>
      </c>
      <c r="I425" s="90" t="s">
        <v>4678</v>
      </c>
      <c r="J425" s="90" t="s">
        <v>4680</v>
      </c>
      <c r="N425" s="31" t="s">
        <v>4578</v>
      </c>
      <c r="Q425" s="90" t="s">
        <v>4812</v>
      </c>
      <c r="R425" s="90" t="s">
        <v>4678</v>
      </c>
      <c r="W425" s="70" t="s">
        <v>29</v>
      </c>
      <c r="AC425" s="76" t="s">
        <v>141</v>
      </c>
      <c r="AE425" s="32" t="s">
        <v>209</v>
      </c>
      <c r="AF425" s="332">
        <v>44063</v>
      </c>
      <c r="AM425" s="54" t="s">
        <v>208</v>
      </c>
      <c r="AN425" s="332">
        <v>44075</v>
      </c>
      <c r="AO425" s="32" t="s">
        <v>59</v>
      </c>
      <c r="AP425" s="32"/>
      <c r="AQ425" s="32"/>
      <c r="AR425" s="32"/>
      <c r="AS425" s="32"/>
      <c r="AT425" s="32"/>
      <c r="AU425" s="32"/>
      <c r="AV425" s="32"/>
      <c r="AZ425" s="32">
        <f t="shared" ref="AZ425:AZ488" si="12">MONTH(AF425)</f>
        <v>8</v>
      </c>
    </row>
    <row r="426" spans="8:52" ht="19.95" customHeight="1">
      <c r="H426" s="568" t="s">
        <v>3995</v>
      </c>
      <c r="I426" s="90" t="s">
        <v>4678</v>
      </c>
      <c r="J426" s="90" t="s">
        <v>4681</v>
      </c>
      <c r="N426" s="31" t="s">
        <v>4578</v>
      </c>
      <c r="Q426" s="90" t="s">
        <v>4812</v>
      </c>
      <c r="R426" s="90" t="s">
        <v>4678</v>
      </c>
      <c r="W426" s="70" t="s">
        <v>29</v>
      </c>
      <c r="AC426" s="76" t="s">
        <v>141</v>
      </c>
      <c r="AE426" s="332" t="s">
        <v>209</v>
      </c>
      <c r="AF426" s="332">
        <v>44063</v>
      </c>
      <c r="AM426" s="54" t="s">
        <v>208</v>
      </c>
      <c r="AN426" s="332">
        <v>44075</v>
      </c>
      <c r="AO426" s="32" t="s">
        <v>56</v>
      </c>
      <c r="AP426" s="32"/>
      <c r="AQ426" s="32"/>
      <c r="AR426" s="32"/>
      <c r="AS426" s="32"/>
      <c r="AT426" s="32"/>
      <c r="AU426" s="32"/>
      <c r="AV426" s="32"/>
      <c r="AZ426" s="32">
        <f t="shared" si="12"/>
        <v>8</v>
      </c>
    </row>
    <row r="427" spans="8:52" ht="19.95" customHeight="1">
      <c r="H427" s="568" t="s">
        <v>3996</v>
      </c>
      <c r="I427" s="90" t="s">
        <v>4682</v>
      </c>
      <c r="J427" s="90" t="s">
        <v>4683</v>
      </c>
      <c r="N427" s="31" t="s">
        <v>4579</v>
      </c>
      <c r="Q427" s="90" t="s">
        <v>4813</v>
      </c>
      <c r="R427" s="90" t="s">
        <v>4682</v>
      </c>
      <c r="W427" s="70" t="s">
        <v>29</v>
      </c>
      <c r="AC427" s="76" t="s">
        <v>141</v>
      </c>
      <c r="AE427" s="32" t="s">
        <v>309</v>
      </c>
      <c r="AF427" s="332">
        <v>44063</v>
      </c>
      <c r="AM427" s="54" t="s">
        <v>208</v>
      </c>
      <c r="AN427" s="332">
        <v>44075</v>
      </c>
      <c r="AO427" s="32" t="s">
        <v>59</v>
      </c>
      <c r="AP427" s="32"/>
      <c r="AQ427" s="32"/>
      <c r="AR427" s="32"/>
      <c r="AS427" s="32"/>
      <c r="AT427" s="32"/>
      <c r="AU427" s="32"/>
      <c r="AV427" s="32"/>
      <c r="AZ427" s="32">
        <f t="shared" si="12"/>
        <v>8</v>
      </c>
    </row>
    <row r="428" spans="8:52" ht="19.95" customHeight="1">
      <c r="H428" s="568" t="s">
        <v>3997</v>
      </c>
      <c r="I428" s="90" t="s">
        <v>4682</v>
      </c>
      <c r="J428" s="90" t="s">
        <v>4684</v>
      </c>
      <c r="N428" s="31" t="s">
        <v>4579</v>
      </c>
      <c r="Q428" s="90" t="s">
        <v>4813</v>
      </c>
      <c r="R428" s="90" t="s">
        <v>4682</v>
      </c>
      <c r="W428" s="70" t="s">
        <v>29</v>
      </c>
      <c r="AC428" s="76" t="s">
        <v>141</v>
      </c>
      <c r="AE428" s="32" t="s">
        <v>309</v>
      </c>
      <c r="AF428" s="332">
        <v>44063</v>
      </c>
      <c r="AM428" s="54" t="s">
        <v>208</v>
      </c>
      <c r="AN428" s="332">
        <v>44075</v>
      </c>
      <c r="AO428" s="32" t="s">
        <v>59</v>
      </c>
      <c r="AP428" s="32"/>
      <c r="AQ428" s="32"/>
      <c r="AR428" s="32"/>
      <c r="AS428" s="32"/>
      <c r="AT428" s="32"/>
      <c r="AU428" s="32"/>
      <c r="AV428" s="32"/>
      <c r="AZ428" s="32">
        <f t="shared" si="12"/>
        <v>8</v>
      </c>
    </row>
    <row r="429" spans="8:52" ht="19.95" customHeight="1">
      <c r="H429" s="568" t="s">
        <v>3998</v>
      </c>
      <c r="I429" s="90" t="s">
        <v>4682</v>
      </c>
      <c r="J429" s="90" t="s">
        <v>4685</v>
      </c>
      <c r="N429" s="31" t="s">
        <v>4579</v>
      </c>
      <c r="Q429" s="90" t="s">
        <v>4813</v>
      </c>
      <c r="R429" s="90" t="s">
        <v>4682</v>
      </c>
      <c r="W429" s="70" t="s">
        <v>29</v>
      </c>
      <c r="AC429" s="76" t="s">
        <v>141</v>
      </c>
      <c r="AE429" s="32" t="s">
        <v>209</v>
      </c>
      <c r="AF429" s="332">
        <v>44063</v>
      </c>
      <c r="AM429" s="54" t="s">
        <v>208</v>
      </c>
      <c r="AN429" s="332">
        <v>44075</v>
      </c>
      <c r="AO429" s="32" t="s">
        <v>59</v>
      </c>
      <c r="AP429" s="32"/>
      <c r="AQ429" s="32"/>
      <c r="AR429" s="32"/>
      <c r="AS429" s="32"/>
      <c r="AT429" s="32"/>
      <c r="AU429" s="32"/>
      <c r="AV429" s="32"/>
      <c r="AZ429" s="32">
        <f t="shared" si="12"/>
        <v>8</v>
      </c>
    </row>
    <row r="430" spans="8:52" ht="19.95" customHeight="1">
      <c r="H430" s="568" t="s">
        <v>3999</v>
      </c>
      <c r="I430" s="382" t="s">
        <v>4686</v>
      </c>
      <c r="J430" s="523" t="s">
        <v>4687</v>
      </c>
      <c r="N430" s="382" t="s">
        <v>4580</v>
      </c>
      <c r="Q430" s="382" t="s">
        <v>4814</v>
      </c>
      <c r="R430" s="382" t="s">
        <v>4686</v>
      </c>
      <c r="W430" s="70" t="s">
        <v>29</v>
      </c>
      <c r="AC430" s="76" t="s">
        <v>141</v>
      </c>
      <c r="AE430" s="32" t="s">
        <v>309</v>
      </c>
      <c r="AF430" s="332">
        <v>44063</v>
      </c>
      <c r="AM430" s="54" t="s">
        <v>208</v>
      </c>
      <c r="AN430" s="332">
        <v>44075</v>
      </c>
      <c r="AO430" s="32" t="s">
        <v>59</v>
      </c>
      <c r="AP430" s="381"/>
      <c r="AQ430" s="381"/>
      <c r="AR430" s="381"/>
      <c r="AS430" s="381"/>
      <c r="AT430" s="381"/>
      <c r="AU430" s="381"/>
      <c r="AV430" s="381"/>
      <c r="AZ430" s="32">
        <f t="shared" si="12"/>
        <v>8</v>
      </c>
    </row>
    <row r="431" spans="8:52" ht="19.95" customHeight="1">
      <c r="H431" s="568" t="s">
        <v>4000</v>
      </c>
      <c r="I431" s="382" t="s">
        <v>4686</v>
      </c>
      <c r="J431" s="523" t="s">
        <v>4688</v>
      </c>
      <c r="N431" s="382" t="s">
        <v>4580</v>
      </c>
      <c r="Q431" s="382" t="s">
        <v>4814</v>
      </c>
      <c r="R431" s="382" t="s">
        <v>4686</v>
      </c>
      <c r="W431" s="70" t="s">
        <v>29</v>
      </c>
      <c r="AC431" s="76" t="s">
        <v>141</v>
      </c>
      <c r="AE431" s="32" t="s">
        <v>309</v>
      </c>
      <c r="AF431" s="332">
        <v>44063</v>
      </c>
      <c r="AM431" s="54" t="s">
        <v>208</v>
      </c>
      <c r="AN431" s="332">
        <v>44075</v>
      </c>
      <c r="AO431" s="32" t="s">
        <v>59</v>
      </c>
      <c r="AP431" s="381"/>
      <c r="AQ431" s="381"/>
      <c r="AR431" s="381"/>
      <c r="AS431" s="381"/>
      <c r="AT431" s="381"/>
      <c r="AU431" s="381"/>
      <c r="AV431" s="381"/>
      <c r="AZ431" s="32">
        <f t="shared" si="12"/>
        <v>8</v>
      </c>
    </row>
    <row r="432" spans="8:52" ht="19.95" customHeight="1">
      <c r="H432" s="568" t="s">
        <v>4001</v>
      </c>
      <c r="I432" s="31" t="s">
        <v>4686</v>
      </c>
      <c r="J432" s="90" t="s">
        <v>4689</v>
      </c>
      <c r="N432" s="31" t="s">
        <v>4580</v>
      </c>
      <c r="Q432" s="31" t="s">
        <v>4814</v>
      </c>
      <c r="R432" s="31" t="s">
        <v>4686</v>
      </c>
      <c r="W432" s="70" t="s">
        <v>29</v>
      </c>
      <c r="AC432" s="76" t="s">
        <v>141</v>
      </c>
      <c r="AE432" s="32" t="s">
        <v>209</v>
      </c>
      <c r="AF432" s="332">
        <v>44063</v>
      </c>
      <c r="AM432" s="54" t="s">
        <v>208</v>
      </c>
      <c r="AN432" s="332">
        <v>44075</v>
      </c>
      <c r="AO432" s="32" t="s">
        <v>59</v>
      </c>
      <c r="AP432" s="32"/>
      <c r="AQ432" s="32"/>
      <c r="AR432" s="32"/>
      <c r="AS432" s="32"/>
      <c r="AT432" s="32"/>
      <c r="AU432" s="32"/>
      <c r="AV432" s="32"/>
      <c r="AZ432" s="32">
        <f t="shared" si="12"/>
        <v>8</v>
      </c>
    </row>
    <row r="433" spans="8:52" ht="19.95" customHeight="1">
      <c r="H433" s="568" t="s">
        <v>4002</v>
      </c>
      <c r="I433" s="31" t="s">
        <v>4690</v>
      </c>
      <c r="J433" s="31" t="s">
        <v>4691</v>
      </c>
      <c r="N433" s="31" t="s">
        <v>4581</v>
      </c>
      <c r="Q433" s="31" t="s">
        <v>4815</v>
      </c>
      <c r="R433" s="31" t="s">
        <v>4690</v>
      </c>
      <c r="W433" s="70" t="s">
        <v>29</v>
      </c>
      <c r="AC433" s="76" t="s">
        <v>141</v>
      </c>
      <c r="AE433" s="32" t="s">
        <v>309</v>
      </c>
      <c r="AF433" s="332">
        <v>44063</v>
      </c>
      <c r="AM433" s="54" t="s">
        <v>208</v>
      </c>
      <c r="AN433" s="332">
        <v>44075</v>
      </c>
      <c r="AO433" s="32" t="s">
        <v>59</v>
      </c>
      <c r="AP433" s="32"/>
      <c r="AQ433" s="32"/>
      <c r="AR433" s="32"/>
      <c r="AS433" s="32"/>
      <c r="AT433" s="32"/>
      <c r="AU433" s="32"/>
      <c r="AV433" s="32"/>
      <c r="AZ433" s="32">
        <f t="shared" si="12"/>
        <v>8</v>
      </c>
    </row>
    <row r="434" spans="8:52" ht="19.95" customHeight="1">
      <c r="H434" s="568" t="s">
        <v>4003</v>
      </c>
      <c r="I434" s="31" t="s">
        <v>4690</v>
      </c>
      <c r="J434" s="31" t="s">
        <v>4692</v>
      </c>
      <c r="N434" s="31" t="s">
        <v>4581</v>
      </c>
      <c r="Q434" s="31" t="s">
        <v>4815</v>
      </c>
      <c r="R434" s="31" t="s">
        <v>4690</v>
      </c>
      <c r="W434" s="70" t="s">
        <v>29</v>
      </c>
      <c r="AC434" s="76" t="s">
        <v>141</v>
      </c>
      <c r="AE434" s="32" t="s">
        <v>309</v>
      </c>
      <c r="AF434" s="332">
        <v>44063</v>
      </c>
      <c r="AM434" s="54" t="s">
        <v>208</v>
      </c>
      <c r="AN434" s="332">
        <v>44075</v>
      </c>
      <c r="AO434" s="32" t="s">
        <v>59</v>
      </c>
      <c r="AP434" s="32"/>
      <c r="AQ434" s="32"/>
      <c r="AR434" s="32"/>
      <c r="AS434" s="32"/>
      <c r="AT434" s="32"/>
      <c r="AU434" s="32"/>
      <c r="AV434" s="32"/>
      <c r="AZ434" s="32">
        <f t="shared" si="12"/>
        <v>8</v>
      </c>
    </row>
    <row r="435" spans="8:52" ht="19.95" customHeight="1">
      <c r="H435" s="568" t="s">
        <v>4004</v>
      </c>
      <c r="I435" s="31" t="s">
        <v>4690</v>
      </c>
      <c r="J435" s="31" t="s">
        <v>4685</v>
      </c>
      <c r="N435" s="31" t="s">
        <v>4581</v>
      </c>
      <c r="Q435" s="31" t="s">
        <v>4815</v>
      </c>
      <c r="R435" s="31" t="s">
        <v>4690</v>
      </c>
      <c r="W435" s="70" t="s">
        <v>29</v>
      </c>
      <c r="AC435" s="76" t="s">
        <v>141</v>
      </c>
      <c r="AE435" s="32" t="s">
        <v>209</v>
      </c>
      <c r="AF435" s="332">
        <v>44063</v>
      </c>
      <c r="AM435" s="54" t="s">
        <v>208</v>
      </c>
      <c r="AN435" s="332">
        <v>44075</v>
      </c>
      <c r="AO435" s="32" t="s">
        <v>59</v>
      </c>
      <c r="AP435" s="32"/>
      <c r="AQ435" s="32"/>
      <c r="AR435" s="32"/>
      <c r="AS435" s="32"/>
      <c r="AT435" s="32"/>
      <c r="AU435" s="32"/>
      <c r="AV435" s="32"/>
      <c r="AZ435" s="32">
        <f t="shared" si="12"/>
        <v>8</v>
      </c>
    </row>
    <row r="436" spans="8:52" ht="19.95" customHeight="1">
      <c r="H436" s="568" t="s">
        <v>4005</v>
      </c>
      <c r="I436" s="31" t="s">
        <v>4693</v>
      </c>
      <c r="J436" s="31" t="s">
        <v>4677</v>
      </c>
      <c r="N436" s="31" t="s">
        <v>4582</v>
      </c>
      <c r="Q436" s="31" t="s">
        <v>4816</v>
      </c>
      <c r="R436" s="31" t="s">
        <v>4693</v>
      </c>
      <c r="W436" s="70" t="s">
        <v>29</v>
      </c>
      <c r="AC436" s="76" t="s">
        <v>141</v>
      </c>
      <c r="AE436" s="32" t="s">
        <v>309</v>
      </c>
      <c r="AF436" s="332">
        <v>44063</v>
      </c>
      <c r="AM436" s="54" t="s">
        <v>208</v>
      </c>
      <c r="AN436" s="332">
        <v>44075</v>
      </c>
      <c r="AO436" s="32" t="s">
        <v>59</v>
      </c>
      <c r="AP436" s="32"/>
      <c r="AQ436" s="32"/>
      <c r="AR436" s="32"/>
      <c r="AS436" s="32"/>
      <c r="AT436" s="32"/>
      <c r="AU436" s="32"/>
      <c r="AV436" s="32"/>
      <c r="AZ436" s="32">
        <f t="shared" si="12"/>
        <v>8</v>
      </c>
    </row>
    <row r="437" spans="8:52" ht="19.95" customHeight="1">
      <c r="H437" s="568" t="s">
        <v>4006</v>
      </c>
      <c r="I437" s="31" t="s">
        <v>4694</v>
      </c>
      <c r="J437" s="31" t="s">
        <v>4695</v>
      </c>
      <c r="N437" s="31" t="s">
        <v>4583</v>
      </c>
      <c r="Q437" s="31" t="s">
        <v>4817</v>
      </c>
      <c r="R437" s="31" t="s">
        <v>4694</v>
      </c>
      <c r="W437" s="70" t="s">
        <v>29</v>
      </c>
      <c r="AC437" s="76" t="s">
        <v>141</v>
      </c>
      <c r="AE437" s="32" t="s">
        <v>209</v>
      </c>
      <c r="AF437" s="332">
        <v>44063</v>
      </c>
      <c r="AM437" s="54" t="s">
        <v>208</v>
      </c>
      <c r="AN437" s="332">
        <v>44075</v>
      </c>
      <c r="AO437" s="32" t="s">
        <v>56</v>
      </c>
      <c r="AP437" s="32"/>
      <c r="AQ437" s="32"/>
      <c r="AR437" s="32"/>
      <c r="AS437" s="32"/>
      <c r="AT437" s="32"/>
      <c r="AU437" s="32"/>
      <c r="AV437" s="32"/>
      <c r="AZ437" s="32">
        <f t="shared" si="12"/>
        <v>8</v>
      </c>
    </row>
    <row r="438" spans="8:52" ht="19.95" customHeight="1">
      <c r="H438" s="568" t="s">
        <v>4007</v>
      </c>
      <c r="I438" s="31" t="s">
        <v>4694</v>
      </c>
      <c r="J438" s="31" t="s">
        <v>4696</v>
      </c>
      <c r="N438" s="31" t="s">
        <v>4583</v>
      </c>
      <c r="Q438" s="31" t="s">
        <v>4817</v>
      </c>
      <c r="R438" s="31" t="s">
        <v>4694</v>
      </c>
      <c r="W438" s="70" t="s">
        <v>29</v>
      </c>
      <c r="AC438" s="76" t="s">
        <v>141</v>
      </c>
      <c r="AE438" s="32" t="s">
        <v>209</v>
      </c>
      <c r="AF438" s="332">
        <v>44063</v>
      </c>
      <c r="AM438" s="54" t="s">
        <v>208</v>
      </c>
      <c r="AN438" s="332">
        <v>44075</v>
      </c>
      <c r="AO438" s="32" t="s">
        <v>56</v>
      </c>
      <c r="AP438" s="32"/>
      <c r="AQ438" s="32"/>
      <c r="AR438" s="32"/>
      <c r="AS438" s="32"/>
      <c r="AT438" s="32"/>
      <c r="AU438" s="32"/>
      <c r="AV438" s="32"/>
      <c r="AZ438" s="32">
        <f t="shared" si="12"/>
        <v>8</v>
      </c>
    </row>
    <row r="439" spans="8:52" ht="19.95" customHeight="1">
      <c r="H439" s="568" t="s">
        <v>4008</v>
      </c>
      <c r="I439" s="31" t="s">
        <v>4697</v>
      </c>
      <c r="J439" s="31" t="s">
        <v>4685</v>
      </c>
      <c r="N439" s="31" t="s">
        <v>4583</v>
      </c>
      <c r="Q439" s="31" t="s">
        <v>4817</v>
      </c>
      <c r="R439" s="31" t="s">
        <v>4697</v>
      </c>
      <c r="W439" s="70" t="s">
        <v>29</v>
      </c>
      <c r="AC439" s="76" t="s">
        <v>141</v>
      </c>
      <c r="AE439" s="32" t="s">
        <v>309</v>
      </c>
      <c r="AF439" s="332">
        <v>44063</v>
      </c>
      <c r="AM439" s="54" t="s">
        <v>208</v>
      </c>
      <c r="AN439" s="332">
        <v>44075</v>
      </c>
      <c r="AO439" s="32" t="s">
        <v>56</v>
      </c>
      <c r="AP439" s="32"/>
      <c r="AQ439" s="32"/>
      <c r="AR439" s="32"/>
      <c r="AS439" s="32"/>
      <c r="AT439" s="32"/>
      <c r="AU439" s="32"/>
      <c r="AV439" s="32"/>
      <c r="AZ439" s="32">
        <f t="shared" si="12"/>
        <v>8</v>
      </c>
    </row>
    <row r="440" spans="8:52" ht="19.95" customHeight="1">
      <c r="H440" s="568" t="s">
        <v>4009</v>
      </c>
      <c r="I440" s="31" t="s">
        <v>4698</v>
      </c>
      <c r="J440" s="31" t="s">
        <v>4699</v>
      </c>
      <c r="N440" s="31" t="s">
        <v>4584</v>
      </c>
      <c r="Q440" s="31" t="s">
        <v>4818</v>
      </c>
      <c r="R440" s="31" t="s">
        <v>4698</v>
      </c>
      <c r="W440" s="70" t="s">
        <v>29</v>
      </c>
      <c r="AC440" s="76" t="s">
        <v>141</v>
      </c>
      <c r="AE440" s="32" t="s">
        <v>209</v>
      </c>
      <c r="AF440" s="332">
        <v>44063</v>
      </c>
      <c r="AM440" s="54" t="s">
        <v>208</v>
      </c>
      <c r="AN440" s="332">
        <v>44075</v>
      </c>
      <c r="AO440" s="32" t="s">
        <v>56</v>
      </c>
      <c r="AP440" s="32"/>
      <c r="AQ440" s="32"/>
      <c r="AR440" s="32"/>
      <c r="AS440" s="32"/>
      <c r="AT440" s="32"/>
      <c r="AU440" s="32"/>
      <c r="AV440" s="32"/>
      <c r="AZ440" s="32">
        <f t="shared" si="12"/>
        <v>8</v>
      </c>
    </row>
    <row r="441" spans="8:52" ht="19.95" customHeight="1">
      <c r="H441" s="568" t="s">
        <v>4010</v>
      </c>
      <c r="I441" s="31" t="s">
        <v>4698</v>
      </c>
      <c r="J441" s="31" t="s">
        <v>4700</v>
      </c>
      <c r="N441" s="31" t="s">
        <v>4584</v>
      </c>
      <c r="Q441" s="31" t="s">
        <v>4818</v>
      </c>
      <c r="R441" s="31" t="s">
        <v>4698</v>
      </c>
      <c r="W441" s="70" t="s">
        <v>29</v>
      </c>
      <c r="AC441" s="76" t="s">
        <v>141</v>
      </c>
      <c r="AE441" s="32" t="s">
        <v>209</v>
      </c>
      <c r="AF441" s="332">
        <v>44063</v>
      </c>
      <c r="AM441" s="54" t="s">
        <v>208</v>
      </c>
      <c r="AN441" s="332">
        <v>44075</v>
      </c>
      <c r="AO441" s="32" t="s">
        <v>56</v>
      </c>
      <c r="AP441" s="32"/>
      <c r="AQ441" s="32"/>
      <c r="AR441" s="32"/>
      <c r="AS441" s="32"/>
      <c r="AT441" s="32"/>
      <c r="AU441" s="32"/>
      <c r="AV441" s="32"/>
      <c r="AZ441" s="32">
        <f t="shared" si="12"/>
        <v>8</v>
      </c>
    </row>
    <row r="442" spans="8:52" ht="19.95" customHeight="1">
      <c r="H442" s="568" t="s">
        <v>4011</v>
      </c>
      <c r="I442" s="31" t="s">
        <v>4698</v>
      </c>
      <c r="J442" s="31" t="s">
        <v>4685</v>
      </c>
      <c r="N442" s="31" t="s">
        <v>4584</v>
      </c>
      <c r="Q442" s="31" t="s">
        <v>4818</v>
      </c>
      <c r="R442" s="31" t="s">
        <v>4698</v>
      </c>
      <c r="W442" s="70" t="s">
        <v>29</v>
      </c>
      <c r="AC442" s="76" t="s">
        <v>141</v>
      </c>
      <c r="AE442" s="32" t="s">
        <v>309</v>
      </c>
      <c r="AF442" s="332">
        <v>44063</v>
      </c>
      <c r="AM442" s="54" t="s">
        <v>208</v>
      </c>
      <c r="AN442" s="332">
        <v>44075</v>
      </c>
      <c r="AO442" s="32" t="s">
        <v>56</v>
      </c>
      <c r="AP442" s="32"/>
      <c r="AQ442" s="32"/>
      <c r="AR442" s="32"/>
      <c r="AS442" s="32"/>
      <c r="AT442" s="32"/>
      <c r="AU442" s="32"/>
      <c r="AV442" s="32"/>
      <c r="AZ442" s="32">
        <f t="shared" si="12"/>
        <v>8</v>
      </c>
    </row>
    <row r="443" spans="8:52" ht="19.95" customHeight="1">
      <c r="H443" s="568" t="s">
        <v>4012</v>
      </c>
      <c r="I443" s="31" t="s">
        <v>4701</v>
      </c>
      <c r="J443" s="31" t="s">
        <v>4702</v>
      </c>
      <c r="N443" s="31" t="s">
        <v>4585</v>
      </c>
      <c r="Q443" s="31" t="s">
        <v>4819</v>
      </c>
      <c r="R443" s="31" t="s">
        <v>4701</v>
      </c>
      <c r="W443" s="70" t="s">
        <v>29</v>
      </c>
      <c r="AC443" s="76" t="s">
        <v>141</v>
      </c>
      <c r="AE443" s="32" t="s">
        <v>209</v>
      </c>
      <c r="AF443" s="332">
        <v>44063</v>
      </c>
      <c r="AM443" s="54" t="s">
        <v>208</v>
      </c>
      <c r="AN443" s="332">
        <v>44075</v>
      </c>
      <c r="AO443" s="32" t="s">
        <v>56</v>
      </c>
      <c r="AP443" s="32"/>
      <c r="AQ443" s="32"/>
      <c r="AR443" s="32"/>
      <c r="AS443" s="32"/>
      <c r="AT443" s="32"/>
      <c r="AU443" s="32"/>
      <c r="AV443" s="32"/>
      <c r="AZ443" s="32">
        <f t="shared" si="12"/>
        <v>8</v>
      </c>
    </row>
    <row r="444" spans="8:52" ht="19.95" customHeight="1">
      <c r="H444" s="568" t="s">
        <v>4013</v>
      </c>
      <c r="I444" s="31" t="s">
        <v>4701</v>
      </c>
      <c r="J444" s="31" t="s">
        <v>4703</v>
      </c>
      <c r="N444" s="31" t="s">
        <v>4585</v>
      </c>
      <c r="Q444" s="31" t="s">
        <v>4819</v>
      </c>
      <c r="R444" s="31" t="s">
        <v>4701</v>
      </c>
      <c r="W444" s="70" t="s">
        <v>29</v>
      </c>
      <c r="AC444" s="76" t="s">
        <v>141</v>
      </c>
      <c r="AE444" s="32" t="s">
        <v>209</v>
      </c>
      <c r="AF444" s="332">
        <v>44063</v>
      </c>
      <c r="AM444" s="54" t="s">
        <v>208</v>
      </c>
      <c r="AN444" s="332">
        <v>44075</v>
      </c>
      <c r="AO444" s="32" t="s">
        <v>56</v>
      </c>
      <c r="AP444" s="32"/>
      <c r="AQ444" s="32"/>
      <c r="AR444" s="32"/>
      <c r="AS444" s="32"/>
      <c r="AT444" s="32"/>
      <c r="AU444" s="32"/>
      <c r="AV444" s="32"/>
      <c r="AZ444" s="32">
        <f t="shared" si="12"/>
        <v>8</v>
      </c>
    </row>
    <row r="445" spans="8:52" ht="19.95" customHeight="1">
      <c r="H445" s="568" t="s">
        <v>4014</v>
      </c>
      <c r="I445" s="31" t="s">
        <v>4701</v>
      </c>
      <c r="J445" s="31" t="s">
        <v>4689</v>
      </c>
      <c r="N445" s="31" t="s">
        <v>4585</v>
      </c>
      <c r="Q445" s="31" t="s">
        <v>4819</v>
      </c>
      <c r="R445" s="31" t="s">
        <v>4701</v>
      </c>
      <c r="W445" s="70" t="s">
        <v>29</v>
      </c>
      <c r="AC445" s="76" t="s">
        <v>141</v>
      </c>
      <c r="AE445" s="32" t="s">
        <v>309</v>
      </c>
      <c r="AF445" s="332">
        <v>44063</v>
      </c>
      <c r="AM445" s="54" t="s">
        <v>208</v>
      </c>
      <c r="AN445" s="332">
        <v>44075</v>
      </c>
      <c r="AO445" s="32" t="s">
        <v>56</v>
      </c>
      <c r="AP445" s="32"/>
      <c r="AQ445" s="32"/>
      <c r="AR445" s="32"/>
      <c r="AS445" s="32"/>
      <c r="AT445" s="32"/>
      <c r="AU445" s="32"/>
      <c r="AV445" s="32"/>
      <c r="AZ445" s="32">
        <f t="shared" si="12"/>
        <v>8</v>
      </c>
    </row>
    <row r="446" spans="8:52" ht="19.95" customHeight="1">
      <c r="H446" s="568" t="s">
        <v>4015</v>
      </c>
      <c r="I446" s="31" t="s">
        <v>4704</v>
      </c>
      <c r="J446" s="31" t="s">
        <v>4705</v>
      </c>
      <c r="N446" s="31" t="s">
        <v>4586</v>
      </c>
      <c r="Q446" s="31" t="s">
        <v>4820</v>
      </c>
      <c r="R446" s="31" t="s">
        <v>4704</v>
      </c>
      <c r="W446" s="70" t="s">
        <v>29</v>
      </c>
      <c r="AC446" s="76" t="s">
        <v>141</v>
      </c>
      <c r="AE446" s="32" t="s">
        <v>209</v>
      </c>
      <c r="AF446" s="332">
        <v>44063</v>
      </c>
      <c r="AM446" s="54" t="s">
        <v>208</v>
      </c>
      <c r="AN446" s="332">
        <v>44075</v>
      </c>
      <c r="AO446" s="32" t="s">
        <v>56</v>
      </c>
      <c r="AP446" s="32"/>
      <c r="AQ446" s="32"/>
      <c r="AR446" s="32"/>
      <c r="AS446" s="32"/>
      <c r="AT446" s="32"/>
      <c r="AU446" s="32"/>
      <c r="AV446" s="32"/>
      <c r="AZ446" s="32">
        <f t="shared" si="12"/>
        <v>8</v>
      </c>
    </row>
    <row r="447" spans="8:52" ht="19.95" customHeight="1">
      <c r="H447" s="568" t="s">
        <v>4016</v>
      </c>
      <c r="I447" s="31" t="s">
        <v>4704</v>
      </c>
      <c r="J447" s="31" t="s">
        <v>4706</v>
      </c>
      <c r="N447" s="31" t="s">
        <v>4586</v>
      </c>
      <c r="Q447" s="31" t="s">
        <v>4820</v>
      </c>
      <c r="R447" s="31" t="s">
        <v>4704</v>
      </c>
      <c r="W447" s="70" t="s">
        <v>29</v>
      </c>
      <c r="AC447" s="76" t="s">
        <v>141</v>
      </c>
      <c r="AE447" s="32" t="s">
        <v>209</v>
      </c>
      <c r="AF447" s="332">
        <v>44063</v>
      </c>
      <c r="AM447" s="54" t="s">
        <v>208</v>
      </c>
      <c r="AN447" s="332">
        <v>44075</v>
      </c>
      <c r="AO447" s="32" t="s">
        <v>56</v>
      </c>
      <c r="AP447" s="32"/>
      <c r="AQ447" s="32"/>
      <c r="AR447" s="32"/>
      <c r="AS447" s="32"/>
      <c r="AT447" s="32"/>
      <c r="AU447" s="32"/>
      <c r="AV447" s="32"/>
      <c r="AZ447" s="32">
        <f t="shared" si="12"/>
        <v>8</v>
      </c>
    </row>
    <row r="448" spans="8:52" ht="19.95" customHeight="1">
      <c r="H448" s="568" t="s">
        <v>4017</v>
      </c>
      <c r="I448" s="31" t="s">
        <v>4704</v>
      </c>
      <c r="J448" s="31" t="s">
        <v>4685</v>
      </c>
      <c r="N448" s="31" t="s">
        <v>4586</v>
      </c>
      <c r="Q448" s="31" t="s">
        <v>4820</v>
      </c>
      <c r="R448" s="31" t="s">
        <v>4704</v>
      </c>
      <c r="W448" s="70" t="s">
        <v>29</v>
      </c>
      <c r="AC448" s="76" t="s">
        <v>141</v>
      </c>
      <c r="AE448" s="32" t="s">
        <v>309</v>
      </c>
      <c r="AF448" s="332">
        <v>44063</v>
      </c>
      <c r="AM448" s="54" t="s">
        <v>208</v>
      </c>
      <c r="AN448" s="332">
        <v>44075</v>
      </c>
      <c r="AO448" s="32" t="s">
        <v>56</v>
      </c>
      <c r="AP448" s="32"/>
      <c r="AQ448" s="32"/>
      <c r="AR448" s="32"/>
      <c r="AS448" s="32"/>
      <c r="AT448" s="32"/>
      <c r="AU448" s="32"/>
      <c r="AV448" s="32"/>
      <c r="AZ448" s="32">
        <f t="shared" si="12"/>
        <v>8</v>
      </c>
    </row>
    <row r="449" spans="8:52" ht="19.95" customHeight="1">
      <c r="H449" s="568" t="s">
        <v>4018</v>
      </c>
      <c r="I449" s="31" t="s">
        <v>4678</v>
      </c>
      <c r="J449" s="31" t="s">
        <v>4707</v>
      </c>
      <c r="N449" s="31" t="s">
        <v>4587</v>
      </c>
      <c r="Q449" s="31" t="s">
        <v>4821</v>
      </c>
      <c r="R449" s="31" t="s">
        <v>4678</v>
      </c>
      <c r="W449" s="70" t="s">
        <v>29</v>
      </c>
      <c r="AC449" s="76" t="s">
        <v>141</v>
      </c>
      <c r="AE449" s="32" t="s">
        <v>209</v>
      </c>
      <c r="AF449" s="332">
        <v>44063</v>
      </c>
      <c r="AM449" s="54" t="s">
        <v>208</v>
      </c>
      <c r="AN449" s="332">
        <v>44075</v>
      </c>
      <c r="AO449" s="32" t="s">
        <v>59</v>
      </c>
      <c r="AP449" s="32"/>
      <c r="AQ449" s="32"/>
      <c r="AR449" s="32"/>
      <c r="AS449" s="32"/>
      <c r="AT449" s="32"/>
      <c r="AU449" s="32"/>
      <c r="AV449" s="32"/>
      <c r="AZ449" s="32">
        <f t="shared" si="12"/>
        <v>8</v>
      </c>
    </row>
    <row r="450" spans="8:52" ht="19.95" customHeight="1">
      <c r="H450" s="568" t="s">
        <v>4019</v>
      </c>
      <c r="I450" s="31" t="s">
        <v>4678</v>
      </c>
      <c r="J450" s="31" t="s">
        <v>4708</v>
      </c>
      <c r="N450" s="31" t="s">
        <v>4588</v>
      </c>
      <c r="Q450" s="31" t="s">
        <v>4821</v>
      </c>
      <c r="R450" s="31" t="s">
        <v>4678</v>
      </c>
      <c r="W450" s="70" t="s">
        <v>29</v>
      </c>
      <c r="AC450" s="76" t="s">
        <v>141</v>
      </c>
      <c r="AE450" s="32" t="s">
        <v>309</v>
      </c>
      <c r="AF450" s="332">
        <v>44063</v>
      </c>
      <c r="AM450" s="54" t="s">
        <v>208</v>
      </c>
      <c r="AN450" s="332">
        <v>44075</v>
      </c>
      <c r="AO450" s="32" t="s">
        <v>59</v>
      </c>
      <c r="AP450" s="32"/>
      <c r="AQ450" s="32"/>
      <c r="AR450" s="32"/>
      <c r="AS450" s="32"/>
      <c r="AT450" s="32"/>
      <c r="AU450" s="32"/>
      <c r="AV450" s="32"/>
      <c r="AZ450" s="32">
        <f t="shared" si="12"/>
        <v>8</v>
      </c>
    </row>
    <row r="451" spans="8:52" ht="19.95" customHeight="1">
      <c r="H451" s="568" t="s">
        <v>4020</v>
      </c>
      <c r="I451" s="31" t="s">
        <v>4678</v>
      </c>
      <c r="J451" s="31" t="s">
        <v>4709</v>
      </c>
      <c r="N451" s="31" t="s">
        <v>4588</v>
      </c>
      <c r="Q451" s="31" t="s">
        <v>4821</v>
      </c>
      <c r="R451" s="31" t="s">
        <v>4678</v>
      </c>
      <c r="W451" s="70" t="s">
        <v>29</v>
      </c>
      <c r="AC451" s="76" t="s">
        <v>141</v>
      </c>
      <c r="AE451" s="32" t="s">
        <v>209</v>
      </c>
      <c r="AF451" s="332">
        <v>44063</v>
      </c>
      <c r="AM451" s="54" t="s">
        <v>208</v>
      </c>
      <c r="AN451" s="332">
        <v>44075</v>
      </c>
      <c r="AO451" s="32" t="s">
        <v>59</v>
      </c>
      <c r="AP451" s="32"/>
      <c r="AQ451" s="32"/>
      <c r="AR451" s="32"/>
      <c r="AS451" s="32"/>
      <c r="AT451" s="32"/>
      <c r="AU451" s="32"/>
      <c r="AV451" s="32"/>
      <c r="AZ451" s="32">
        <f t="shared" si="12"/>
        <v>8</v>
      </c>
    </row>
    <row r="452" spans="8:52" ht="19.95" customHeight="1">
      <c r="H452" s="568" t="s">
        <v>4021</v>
      </c>
      <c r="I452" s="31" t="s">
        <v>4710</v>
      </c>
      <c r="J452" s="31" t="s">
        <v>4711</v>
      </c>
      <c r="N452" s="31" t="s">
        <v>4589</v>
      </c>
      <c r="Q452" s="31" t="s">
        <v>4822</v>
      </c>
      <c r="R452" s="31" t="s">
        <v>4710</v>
      </c>
      <c r="W452" s="70" t="s">
        <v>29</v>
      </c>
      <c r="AC452" s="76" t="s">
        <v>141</v>
      </c>
      <c r="AE452" s="32" t="s">
        <v>309</v>
      </c>
      <c r="AF452" s="332">
        <v>44063</v>
      </c>
      <c r="AM452" s="54" t="s">
        <v>208</v>
      </c>
      <c r="AN452" s="332">
        <v>44075</v>
      </c>
      <c r="AO452" s="32" t="s">
        <v>56</v>
      </c>
      <c r="AP452" s="32"/>
      <c r="AQ452" s="32"/>
      <c r="AR452" s="32"/>
      <c r="AS452" s="32"/>
      <c r="AT452" s="32"/>
      <c r="AU452" s="32"/>
      <c r="AV452" s="32"/>
      <c r="AZ452" s="32">
        <f t="shared" si="12"/>
        <v>8</v>
      </c>
    </row>
    <row r="453" spans="8:52" ht="19.95" customHeight="1">
      <c r="H453" s="568" t="s">
        <v>4022</v>
      </c>
      <c r="I453" s="31" t="s">
        <v>4710</v>
      </c>
      <c r="J453" s="31" t="s">
        <v>4712</v>
      </c>
      <c r="N453" s="31" t="s">
        <v>4590</v>
      </c>
      <c r="Q453" s="31" t="s">
        <v>4822</v>
      </c>
      <c r="R453" s="31" t="s">
        <v>4710</v>
      </c>
      <c r="W453" s="70" t="s">
        <v>29</v>
      </c>
      <c r="AC453" s="76" t="s">
        <v>141</v>
      </c>
      <c r="AE453" s="32" t="s">
        <v>209</v>
      </c>
      <c r="AF453" s="332">
        <v>44063</v>
      </c>
      <c r="AM453" s="54" t="s">
        <v>208</v>
      </c>
      <c r="AN453" s="332">
        <v>44075</v>
      </c>
      <c r="AO453" s="32" t="s">
        <v>56</v>
      </c>
      <c r="AP453" s="32"/>
      <c r="AQ453" s="32"/>
      <c r="AR453" s="32"/>
      <c r="AS453" s="32"/>
      <c r="AT453" s="32"/>
      <c r="AU453" s="32"/>
      <c r="AV453" s="32"/>
      <c r="AZ453" s="32">
        <f t="shared" si="12"/>
        <v>8</v>
      </c>
    </row>
    <row r="454" spans="8:52" ht="19.95" customHeight="1">
      <c r="H454" s="568" t="s">
        <v>4023</v>
      </c>
      <c r="I454" s="31" t="s">
        <v>4710</v>
      </c>
      <c r="J454" s="31" t="s">
        <v>4713</v>
      </c>
      <c r="N454" s="31" t="s">
        <v>4590</v>
      </c>
      <c r="Q454" s="31" t="s">
        <v>4822</v>
      </c>
      <c r="R454" s="31" t="s">
        <v>4710</v>
      </c>
      <c r="W454" s="70" t="s">
        <v>29</v>
      </c>
      <c r="AC454" s="76" t="s">
        <v>141</v>
      </c>
      <c r="AE454" s="32" t="s">
        <v>209</v>
      </c>
      <c r="AF454" s="332">
        <v>44063</v>
      </c>
      <c r="AM454" s="54" t="s">
        <v>208</v>
      </c>
      <c r="AN454" s="332">
        <v>44075</v>
      </c>
      <c r="AO454" s="32" t="s">
        <v>56</v>
      </c>
      <c r="AP454" s="32"/>
      <c r="AQ454" s="32"/>
      <c r="AR454" s="32"/>
      <c r="AS454" s="32"/>
      <c r="AT454" s="32"/>
      <c r="AU454" s="32"/>
      <c r="AV454" s="32"/>
      <c r="AZ454" s="32">
        <f t="shared" si="12"/>
        <v>8</v>
      </c>
    </row>
    <row r="455" spans="8:52" ht="19.95" customHeight="1">
      <c r="H455" s="568" t="s">
        <v>4024</v>
      </c>
      <c r="I455" s="31" t="s">
        <v>4710</v>
      </c>
      <c r="J455" s="31" t="s">
        <v>4685</v>
      </c>
      <c r="N455" s="31" t="s">
        <v>4590</v>
      </c>
      <c r="Q455" s="31" t="s">
        <v>4822</v>
      </c>
      <c r="R455" s="31" t="s">
        <v>4710</v>
      </c>
      <c r="W455" s="70" t="s">
        <v>29</v>
      </c>
      <c r="AC455" s="76" t="s">
        <v>141</v>
      </c>
      <c r="AE455" s="32" t="s">
        <v>309</v>
      </c>
      <c r="AF455" s="332">
        <v>44063</v>
      </c>
      <c r="AM455" s="54" t="s">
        <v>208</v>
      </c>
      <c r="AN455" s="332">
        <v>44075</v>
      </c>
      <c r="AO455" s="32" t="s">
        <v>56</v>
      </c>
      <c r="AP455" s="32"/>
      <c r="AQ455" s="32"/>
      <c r="AR455" s="32"/>
      <c r="AS455" s="32"/>
      <c r="AT455" s="32"/>
      <c r="AU455" s="32"/>
      <c r="AV455" s="32"/>
      <c r="AZ455" s="32">
        <f t="shared" si="12"/>
        <v>8</v>
      </c>
    </row>
    <row r="456" spans="8:52" ht="19.95" customHeight="1">
      <c r="H456" s="568" t="s">
        <v>4025</v>
      </c>
      <c r="I456" s="31" t="s">
        <v>4714</v>
      </c>
      <c r="J456" s="1" t="s">
        <v>4715</v>
      </c>
      <c r="N456" s="31" t="s">
        <v>4591</v>
      </c>
      <c r="Q456" s="31" t="s">
        <v>4823</v>
      </c>
      <c r="R456" s="31" t="s">
        <v>4714</v>
      </c>
      <c r="W456" s="70" t="s">
        <v>29</v>
      </c>
      <c r="AC456" s="76" t="s">
        <v>141</v>
      </c>
      <c r="AE456" s="32" t="s">
        <v>209</v>
      </c>
      <c r="AF456" s="332">
        <v>44063</v>
      </c>
      <c r="AM456" s="54" t="s">
        <v>208</v>
      </c>
      <c r="AN456" s="332">
        <v>44075</v>
      </c>
      <c r="AO456" s="32" t="s">
        <v>56</v>
      </c>
      <c r="AP456" s="32"/>
      <c r="AQ456" s="32"/>
      <c r="AR456" s="32"/>
      <c r="AS456" s="32"/>
      <c r="AT456" s="32"/>
      <c r="AU456" s="32"/>
      <c r="AV456" s="32"/>
      <c r="AZ456" s="32">
        <f t="shared" si="12"/>
        <v>8</v>
      </c>
    </row>
    <row r="457" spans="8:52" ht="19.95" customHeight="1">
      <c r="H457" s="568" t="s">
        <v>4026</v>
      </c>
      <c r="I457" s="31" t="s">
        <v>4714</v>
      </c>
      <c r="J457" s="31" t="s">
        <v>4716</v>
      </c>
      <c r="N457" s="31" t="s">
        <v>4592</v>
      </c>
      <c r="Q457" s="31" t="s">
        <v>4823</v>
      </c>
      <c r="R457" s="31" t="s">
        <v>4714</v>
      </c>
      <c r="W457" s="70" t="s">
        <v>29</v>
      </c>
      <c r="AC457" s="76" t="s">
        <v>141</v>
      </c>
      <c r="AE457" s="32" t="s">
        <v>309</v>
      </c>
      <c r="AF457" s="332">
        <v>44063</v>
      </c>
      <c r="AM457" s="54" t="s">
        <v>208</v>
      </c>
      <c r="AN457" s="332">
        <v>44075</v>
      </c>
      <c r="AO457" s="32" t="s">
        <v>56</v>
      </c>
      <c r="AP457" s="32"/>
      <c r="AQ457" s="32"/>
      <c r="AR457" s="32"/>
      <c r="AS457" s="32"/>
      <c r="AT457" s="32"/>
      <c r="AU457" s="32"/>
      <c r="AV457" s="32"/>
      <c r="AZ457" s="32">
        <f t="shared" si="12"/>
        <v>8</v>
      </c>
    </row>
    <row r="458" spans="8:52" ht="19.95" customHeight="1">
      <c r="H458" s="568" t="s">
        <v>4027</v>
      </c>
      <c r="I458" s="31" t="s">
        <v>4714</v>
      </c>
      <c r="J458" s="31" t="s">
        <v>4717</v>
      </c>
      <c r="N458" s="31" t="s">
        <v>4592</v>
      </c>
      <c r="Q458" s="31" t="s">
        <v>4823</v>
      </c>
      <c r="R458" s="31" t="s">
        <v>4714</v>
      </c>
      <c r="W458" s="70" t="s">
        <v>29</v>
      </c>
      <c r="AC458" s="76" t="s">
        <v>141</v>
      </c>
      <c r="AE458" s="32" t="s">
        <v>309</v>
      </c>
      <c r="AF458" s="332">
        <v>44063</v>
      </c>
      <c r="AM458" s="54" t="s">
        <v>208</v>
      </c>
      <c r="AN458" s="332">
        <v>44075</v>
      </c>
      <c r="AO458" s="32" t="s">
        <v>56</v>
      </c>
      <c r="AP458" s="32"/>
      <c r="AQ458" s="32"/>
      <c r="AR458" s="32"/>
      <c r="AS458" s="32"/>
      <c r="AT458" s="32"/>
      <c r="AU458" s="32"/>
      <c r="AV458" s="32"/>
      <c r="AZ458" s="32">
        <f t="shared" si="12"/>
        <v>8</v>
      </c>
    </row>
    <row r="459" spans="8:52" ht="19.95" customHeight="1">
      <c r="H459" s="568" t="s">
        <v>4028</v>
      </c>
      <c r="I459" s="31" t="s">
        <v>4714</v>
      </c>
      <c r="J459" s="31" t="s">
        <v>4689</v>
      </c>
      <c r="N459" s="31" t="s">
        <v>4592</v>
      </c>
      <c r="Q459" s="31" t="s">
        <v>4823</v>
      </c>
      <c r="R459" s="31" t="s">
        <v>4714</v>
      </c>
      <c r="W459" s="70" t="s">
        <v>29</v>
      </c>
      <c r="AC459" s="76" t="s">
        <v>141</v>
      </c>
      <c r="AE459" s="32" t="s">
        <v>209</v>
      </c>
      <c r="AF459" s="332">
        <v>44063</v>
      </c>
      <c r="AM459" s="54" t="s">
        <v>208</v>
      </c>
      <c r="AN459" s="332">
        <v>44075</v>
      </c>
      <c r="AO459" s="32" t="s">
        <v>56</v>
      </c>
      <c r="AP459" s="32"/>
      <c r="AQ459" s="32"/>
      <c r="AR459" s="32"/>
      <c r="AS459" s="32"/>
      <c r="AT459" s="32"/>
      <c r="AU459" s="32"/>
      <c r="AV459" s="32"/>
      <c r="AZ459" s="32">
        <f t="shared" si="12"/>
        <v>8</v>
      </c>
    </row>
    <row r="460" spans="8:52" ht="19.95" customHeight="1">
      <c r="H460" s="568" t="s">
        <v>4029</v>
      </c>
      <c r="I460" s="31" t="s">
        <v>4718</v>
      </c>
      <c r="J460" s="31" t="s">
        <v>4719</v>
      </c>
      <c r="N460" s="31" t="s">
        <v>4593</v>
      </c>
      <c r="Q460" s="31" t="s">
        <v>4824</v>
      </c>
      <c r="R460" s="31" t="s">
        <v>4718</v>
      </c>
      <c r="W460" s="70" t="s">
        <v>29</v>
      </c>
      <c r="AC460" s="76" t="s">
        <v>141</v>
      </c>
      <c r="AE460" s="32" t="s">
        <v>309</v>
      </c>
      <c r="AF460" s="332">
        <v>44063</v>
      </c>
      <c r="AM460" s="54" t="s">
        <v>208</v>
      </c>
      <c r="AN460" s="332">
        <v>44075</v>
      </c>
      <c r="AO460" s="32" t="s">
        <v>56</v>
      </c>
      <c r="AP460" s="32"/>
      <c r="AQ460" s="32"/>
      <c r="AR460" s="32"/>
      <c r="AS460" s="32"/>
      <c r="AT460" s="32"/>
      <c r="AU460" s="32"/>
      <c r="AV460" s="32"/>
      <c r="AZ460" s="32">
        <f t="shared" si="12"/>
        <v>8</v>
      </c>
    </row>
    <row r="461" spans="8:52" ht="19.95" customHeight="1">
      <c r="H461" s="568" t="s">
        <v>4030</v>
      </c>
      <c r="I461" s="31" t="s">
        <v>4718</v>
      </c>
      <c r="J461" s="31" t="s">
        <v>4720</v>
      </c>
      <c r="N461" s="31" t="s">
        <v>4593</v>
      </c>
      <c r="Q461" s="31" t="s">
        <v>4824</v>
      </c>
      <c r="R461" s="31" t="s">
        <v>4718</v>
      </c>
      <c r="W461" s="70" t="s">
        <v>29</v>
      </c>
      <c r="AC461" s="76" t="s">
        <v>141</v>
      </c>
      <c r="AE461" s="32" t="s">
        <v>309</v>
      </c>
      <c r="AF461" s="332">
        <v>44063</v>
      </c>
      <c r="AM461" s="54" t="s">
        <v>208</v>
      </c>
      <c r="AN461" s="332">
        <v>44075</v>
      </c>
      <c r="AO461" s="32" t="s">
        <v>56</v>
      </c>
      <c r="AP461" s="32"/>
      <c r="AQ461" s="32"/>
      <c r="AR461" s="32"/>
      <c r="AS461" s="32"/>
      <c r="AT461" s="32"/>
      <c r="AU461" s="32"/>
      <c r="AV461" s="32"/>
      <c r="AZ461" s="32">
        <f t="shared" si="12"/>
        <v>8</v>
      </c>
    </row>
    <row r="462" spans="8:52" ht="19.95" customHeight="1">
      <c r="H462" s="568" t="s">
        <v>4031</v>
      </c>
      <c r="I462" s="31" t="s">
        <v>4721</v>
      </c>
      <c r="J462" s="31" t="s">
        <v>4689</v>
      </c>
      <c r="N462" s="31" t="s">
        <v>4593</v>
      </c>
      <c r="Q462" s="31" t="s">
        <v>4824</v>
      </c>
      <c r="R462" s="31" t="s">
        <v>4721</v>
      </c>
      <c r="W462" s="70" t="s">
        <v>29</v>
      </c>
      <c r="AC462" s="76" t="s">
        <v>141</v>
      </c>
      <c r="AE462" s="32" t="s">
        <v>209</v>
      </c>
      <c r="AF462" s="332">
        <v>44063</v>
      </c>
      <c r="AM462" s="54" t="s">
        <v>208</v>
      </c>
      <c r="AN462" s="332">
        <v>44075</v>
      </c>
      <c r="AO462" s="32" t="s">
        <v>56</v>
      </c>
      <c r="AP462" s="32"/>
      <c r="AQ462" s="32"/>
      <c r="AR462" s="32"/>
      <c r="AS462" s="32"/>
      <c r="AT462" s="32"/>
      <c r="AU462" s="32"/>
      <c r="AV462" s="32"/>
      <c r="AZ462" s="32">
        <f t="shared" si="12"/>
        <v>8</v>
      </c>
    </row>
    <row r="463" spans="8:52" ht="19.95" customHeight="1">
      <c r="H463" s="568" t="s">
        <v>4032</v>
      </c>
      <c r="I463" s="31" t="s">
        <v>4722</v>
      </c>
      <c r="J463" s="31" t="s">
        <v>4723</v>
      </c>
      <c r="N463" s="31" t="s">
        <v>4594</v>
      </c>
      <c r="Q463" s="31" t="s">
        <v>4825</v>
      </c>
      <c r="R463" s="31" t="s">
        <v>4722</v>
      </c>
      <c r="W463" s="70" t="s">
        <v>29</v>
      </c>
      <c r="AC463" s="76" t="s">
        <v>141</v>
      </c>
      <c r="AE463" s="32" t="s">
        <v>309</v>
      </c>
      <c r="AF463" s="332">
        <v>44063</v>
      </c>
      <c r="AM463" s="54" t="s">
        <v>208</v>
      </c>
      <c r="AN463" s="332">
        <v>44075</v>
      </c>
      <c r="AO463" s="32" t="s">
        <v>59</v>
      </c>
      <c r="AP463" s="32"/>
      <c r="AQ463" s="32"/>
      <c r="AR463" s="32"/>
      <c r="AS463" s="32"/>
      <c r="AT463" s="32"/>
      <c r="AU463" s="32"/>
      <c r="AV463" s="32"/>
      <c r="AZ463" s="32">
        <f t="shared" si="12"/>
        <v>8</v>
      </c>
    </row>
    <row r="464" spans="8:52" ht="19.95" customHeight="1">
      <c r="H464" s="568" t="s">
        <v>4033</v>
      </c>
      <c r="I464" s="31" t="s">
        <v>4722</v>
      </c>
      <c r="J464" s="31" t="s">
        <v>4724</v>
      </c>
      <c r="N464" s="31" t="s">
        <v>4594</v>
      </c>
      <c r="Q464" s="31" t="s">
        <v>4825</v>
      </c>
      <c r="R464" s="31" t="s">
        <v>4722</v>
      </c>
      <c r="W464" s="70" t="s">
        <v>29</v>
      </c>
      <c r="AC464" s="76" t="s">
        <v>141</v>
      </c>
      <c r="AE464" s="32" t="s">
        <v>209</v>
      </c>
      <c r="AF464" s="332">
        <v>44063</v>
      </c>
      <c r="AM464" s="54" t="s">
        <v>208</v>
      </c>
      <c r="AN464" s="332">
        <v>44075</v>
      </c>
      <c r="AO464" s="32" t="s">
        <v>59</v>
      </c>
      <c r="AP464" s="32"/>
      <c r="AQ464" s="32"/>
      <c r="AR464" s="32"/>
      <c r="AS464" s="32"/>
      <c r="AT464" s="32"/>
      <c r="AU464" s="32"/>
      <c r="AV464" s="32"/>
      <c r="AZ464" s="32">
        <f t="shared" si="12"/>
        <v>8</v>
      </c>
    </row>
    <row r="465" spans="8:52" ht="19.95" customHeight="1">
      <c r="H465" s="568" t="s">
        <v>4034</v>
      </c>
      <c r="I465" s="31" t="s">
        <v>4722</v>
      </c>
      <c r="J465" s="31" t="s">
        <v>4725</v>
      </c>
      <c r="N465" s="31" t="s">
        <v>4594</v>
      </c>
      <c r="Q465" s="31" t="s">
        <v>4825</v>
      </c>
      <c r="R465" s="31" t="s">
        <v>4722</v>
      </c>
      <c r="W465" s="70" t="s">
        <v>29</v>
      </c>
      <c r="AC465" s="76" t="s">
        <v>141</v>
      </c>
      <c r="AE465" s="32" t="s">
        <v>309</v>
      </c>
      <c r="AF465" s="332">
        <v>44063</v>
      </c>
      <c r="AM465" s="54" t="s">
        <v>208</v>
      </c>
      <c r="AN465" s="332">
        <v>44075</v>
      </c>
      <c r="AO465" s="32" t="s">
        <v>59</v>
      </c>
      <c r="AP465" s="32"/>
      <c r="AQ465" s="32"/>
      <c r="AR465" s="32"/>
      <c r="AS465" s="32"/>
      <c r="AT465" s="32"/>
      <c r="AU465" s="32"/>
      <c r="AV465" s="32"/>
      <c r="AZ465" s="32">
        <f t="shared" si="12"/>
        <v>8</v>
      </c>
    </row>
    <row r="466" spans="8:52" ht="19.95" customHeight="1">
      <c r="H466" s="568" t="s">
        <v>4035</v>
      </c>
      <c r="I466" s="31" t="s">
        <v>4722</v>
      </c>
      <c r="J466" s="31" t="s">
        <v>4726</v>
      </c>
      <c r="N466" s="31" t="s">
        <v>4594</v>
      </c>
      <c r="Q466" s="31" t="s">
        <v>4825</v>
      </c>
      <c r="R466" s="31" t="s">
        <v>4722</v>
      </c>
      <c r="W466" s="70" t="s">
        <v>29</v>
      </c>
      <c r="AC466" s="76" t="s">
        <v>141</v>
      </c>
      <c r="AE466" s="32" t="s">
        <v>209</v>
      </c>
      <c r="AF466" s="332">
        <v>44063</v>
      </c>
      <c r="AM466" s="54" t="s">
        <v>208</v>
      </c>
      <c r="AN466" s="332">
        <v>44075</v>
      </c>
      <c r="AO466" s="32" t="s">
        <v>59</v>
      </c>
      <c r="AP466" s="32"/>
      <c r="AQ466" s="32"/>
      <c r="AR466" s="32"/>
      <c r="AS466" s="32"/>
      <c r="AT466" s="32"/>
      <c r="AU466" s="32"/>
      <c r="AV466" s="32"/>
      <c r="AZ466" s="32">
        <f t="shared" si="12"/>
        <v>8</v>
      </c>
    </row>
    <row r="467" spans="8:52" ht="19.95" customHeight="1">
      <c r="H467" s="568" t="s">
        <v>4036</v>
      </c>
      <c r="I467" s="31" t="s">
        <v>4722</v>
      </c>
      <c r="J467" s="31" t="s">
        <v>4727</v>
      </c>
      <c r="N467" s="31" t="s">
        <v>4594</v>
      </c>
      <c r="Q467" s="31" t="s">
        <v>4825</v>
      </c>
      <c r="R467" s="31" t="s">
        <v>4722</v>
      </c>
      <c r="W467" s="70" t="s">
        <v>29</v>
      </c>
      <c r="AC467" s="76" t="s">
        <v>141</v>
      </c>
      <c r="AE467" s="32" t="s">
        <v>309</v>
      </c>
      <c r="AF467" s="332">
        <v>44063</v>
      </c>
      <c r="AM467" s="54" t="s">
        <v>208</v>
      </c>
      <c r="AN467" s="332">
        <v>44075</v>
      </c>
      <c r="AO467" s="32" t="s">
        <v>59</v>
      </c>
      <c r="AP467" s="32"/>
      <c r="AQ467" s="32"/>
      <c r="AR467" s="32"/>
      <c r="AS467" s="32"/>
      <c r="AT467" s="32"/>
      <c r="AU467" s="32"/>
      <c r="AV467" s="32"/>
      <c r="AZ467" s="32">
        <f t="shared" si="12"/>
        <v>8</v>
      </c>
    </row>
    <row r="468" spans="8:52" ht="19.95" customHeight="1">
      <c r="H468" s="568" t="s">
        <v>4037</v>
      </c>
      <c r="I468" s="31" t="s">
        <v>4722</v>
      </c>
      <c r="J468" s="31" t="s">
        <v>4728</v>
      </c>
      <c r="N468" s="31" t="s">
        <v>4594</v>
      </c>
      <c r="Q468" s="31" t="s">
        <v>4825</v>
      </c>
      <c r="R468" s="31" t="s">
        <v>4722</v>
      </c>
      <c r="W468" s="70" t="s">
        <v>29</v>
      </c>
      <c r="AC468" s="76" t="s">
        <v>141</v>
      </c>
      <c r="AE468" s="32" t="s">
        <v>209</v>
      </c>
      <c r="AF468" s="332">
        <v>44063</v>
      </c>
      <c r="AM468" s="54" t="s">
        <v>208</v>
      </c>
      <c r="AN468" s="332">
        <v>44075</v>
      </c>
      <c r="AO468" s="32" t="s">
        <v>59</v>
      </c>
      <c r="AP468" s="32"/>
      <c r="AQ468" s="32"/>
      <c r="AR468" s="32"/>
      <c r="AS468" s="32"/>
      <c r="AT468" s="32"/>
      <c r="AU468" s="32"/>
      <c r="AV468" s="32"/>
      <c r="AZ468" s="32">
        <f t="shared" si="12"/>
        <v>8</v>
      </c>
    </row>
    <row r="469" spans="8:52" ht="19.95" customHeight="1">
      <c r="H469" s="568" t="s">
        <v>4038</v>
      </c>
      <c r="I469" s="31" t="s">
        <v>4722</v>
      </c>
      <c r="J469" s="31" t="s">
        <v>4729</v>
      </c>
      <c r="N469" s="31" t="s">
        <v>4594</v>
      </c>
      <c r="Q469" s="31" t="s">
        <v>4825</v>
      </c>
      <c r="R469" s="31" t="s">
        <v>4722</v>
      </c>
      <c r="W469" s="70" t="s">
        <v>29</v>
      </c>
      <c r="AC469" s="76" t="s">
        <v>141</v>
      </c>
      <c r="AE469" s="32" t="s">
        <v>309</v>
      </c>
      <c r="AF469" s="332">
        <v>44063</v>
      </c>
      <c r="AM469" s="54" t="s">
        <v>208</v>
      </c>
      <c r="AN469" s="332">
        <v>44075</v>
      </c>
      <c r="AO469" s="32" t="s">
        <v>59</v>
      </c>
      <c r="AP469" s="32"/>
      <c r="AQ469" s="32"/>
      <c r="AR469" s="32"/>
      <c r="AS469" s="32"/>
      <c r="AT469" s="32"/>
      <c r="AU469" s="32"/>
      <c r="AV469" s="32"/>
      <c r="AZ469" s="32">
        <f t="shared" si="12"/>
        <v>8</v>
      </c>
    </row>
    <row r="470" spans="8:52" ht="19.95" customHeight="1">
      <c r="H470" s="568" t="s">
        <v>4039</v>
      </c>
      <c r="I470" s="31" t="s">
        <v>4722</v>
      </c>
      <c r="J470" s="31" t="s">
        <v>4730</v>
      </c>
      <c r="N470" s="31" t="s">
        <v>4594</v>
      </c>
      <c r="Q470" s="31" t="s">
        <v>4825</v>
      </c>
      <c r="R470" s="31" t="s">
        <v>4722</v>
      </c>
      <c r="W470" s="70" t="s">
        <v>29</v>
      </c>
      <c r="AC470" s="76" t="s">
        <v>141</v>
      </c>
      <c r="AE470" s="32" t="s">
        <v>209</v>
      </c>
      <c r="AF470" s="332">
        <v>44063</v>
      </c>
      <c r="AM470" s="54" t="s">
        <v>208</v>
      </c>
      <c r="AN470" s="332">
        <v>44075</v>
      </c>
      <c r="AO470" s="32" t="s">
        <v>59</v>
      </c>
      <c r="AP470" s="32"/>
      <c r="AQ470" s="32"/>
      <c r="AR470" s="32"/>
      <c r="AS470" s="32"/>
      <c r="AT470" s="32"/>
      <c r="AU470" s="32"/>
      <c r="AV470" s="32"/>
      <c r="AZ470" s="32">
        <f t="shared" si="12"/>
        <v>8</v>
      </c>
    </row>
    <row r="471" spans="8:52" ht="19.95" customHeight="1">
      <c r="H471" s="568" t="s">
        <v>4040</v>
      </c>
      <c r="I471" s="31" t="s">
        <v>4722</v>
      </c>
      <c r="J471" s="31" t="s">
        <v>4731</v>
      </c>
      <c r="N471" s="31" t="s">
        <v>4594</v>
      </c>
      <c r="Q471" s="31" t="s">
        <v>4825</v>
      </c>
      <c r="R471" s="31" t="s">
        <v>4722</v>
      </c>
      <c r="W471" s="70" t="s">
        <v>29</v>
      </c>
      <c r="AC471" s="76" t="s">
        <v>141</v>
      </c>
      <c r="AE471" s="32" t="s">
        <v>309</v>
      </c>
      <c r="AF471" s="332">
        <v>44063</v>
      </c>
      <c r="AM471" s="54" t="s">
        <v>208</v>
      </c>
      <c r="AN471" s="332">
        <v>44075</v>
      </c>
      <c r="AO471" s="32" t="s">
        <v>59</v>
      </c>
      <c r="AP471" s="32"/>
      <c r="AQ471" s="32"/>
      <c r="AR471" s="32"/>
      <c r="AS471" s="32"/>
      <c r="AT471" s="32"/>
      <c r="AU471" s="32"/>
      <c r="AV471" s="32"/>
      <c r="AZ471" s="32">
        <f t="shared" si="12"/>
        <v>8</v>
      </c>
    </row>
    <row r="472" spans="8:52" ht="19.95" customHeight="1">
      <c r="H472" s="568" t="s">
        <v>4041</v>
      </c>
      <c r="I472" s="31" t="s">
        <v>4722</v>
      </c>
      <c r="J472" s="31" t="s">
        <v>4732</v>
      </c>
      <c r="N472" s="31" t="s">
        <v>4594</v>
      </c>
      <c r="Q472" s="31" t="s">
        <v>4825</v>
      </c>
      <c r="R472" s="31" t="s">
        <v>4722</v>
      </c>
      <c r="W472" s="70" t="s">
        <v>29</v>
      </c>
      <c r="AC472" s="76" t="s">
        <v>141</v>
      </c>
      <c r="AE472" s="32" t="s">
        <v>209</v>
      </c>
      <c r="AF472" s="332">
        <v>44063</v>
      </c>
      <c r="AM472" s="54" t="s">
        <v>208</v>
      </c>
      <c r="AN472" s="332">
        <v>44075</v>
      </c>
      <c r="AO472" s="32" t="s">
        <v>59</v>
      </c>
      <c r="AP472" s="32"/>
      <c r="AQ472" s="32"/>
      <c r="AR472" s="32"/>
      <c r="AS472" s="32"/>
      <c r="AT472" s="32"/>
      <c r="AU472" s="32"/>
      <c r="AV472" s="32"/>
      <c r="AZ472" s="32">
        <f t="shared" si="12"/>
        <v>8</v>
      </c>
    </row>
    <row r="473" spans="8:52" ht="19.95" customHeight="1">
      <c r="H473" s="568" t="s">
        <v>4042</v>
      </c>
      <c r="I473" s="31" t="s">
        <v>4722</v>
      </c>
      <c r="J473" s="31" t="s">
        <v>4733</v>
      </c>
      <c r="N473" s="31" t="s">
        <v>4594</v>
      </c>
      <c r="Q473" s="31" t="s">
        <v>4825</v>
      </c>
      <c r="R473" s="31" t="s">
        <v>4722</v>
      </c>
      <c r="W473" s="70" t="s">
        <v>29</v>
      </c>
      <c r="AC473" s="76" t="s">
        <v>141</v>
      </c>
      <c r="AE473" s="32" t="s">
        <v>309</v>
      </c>
      <c r="AF473" s="332">
        <v>44063</v>
      </c>
      <c r="AM473" s="54" t="s">
        <v>208</v>
      </c>
      <c r="AN473" s="332">
        <v>44075</v>
      </c>
      <c r="AO473" s="32" t="s">
        <v>59</v>
      </c>
      <c r="AP473" s="32"/>
      <c r="AQ473" s="32"/>
      <c r="AR473" s="32"/>
      <c r="AS473" s="32"/>
      <c r="AT473" s="32"/>
      <c r="AU473" s="32"/>
      <c r="AV473" s="32"/>
      <c r="AZ473" s="32">
        <f t="shared" si="12"/>
        <v>8</v>
      </c>
    </row>
    <row r="474" spans="8:52" ht="19.95" customHeight="1">
      <c r="H474" s="568" t="s">
        <v>4043</v>
      </c>
      <c r="I474" s="31" t="s">
        <v>4722</v>
      </c>
      <c r="J474" s="31" t="s">
        <v>4734</v>
      </c>
      <c r="N474" s="31" t="s">
        <v>4594</v>
      </c>
      <c r="Q474" s="31" t="s">
        <v>4825</v>
      </c>
      <c r="R474" s="31" t="s">
        <v>4722</v>
      </c>
      <c r="W474" s="70" t="s">
        <v>29</v>
      </c>
      <c r="AC474" s="76" t="s">
        <v>141</v>
      </c>
      <c r="AE474" s="32" t="s">
        <v>209</v>
      </c>
      <c r="AF474" s="332">
        <v>44063</v>
      </c>
      <c r="AM474" s="54" t="s">
        <v>208</v>
      </c>
      <c r="AN474" s="332">
        <v>44075</v>
      </c>
      <c r="AO474" s="32" t="s">
        <v>59</v>
      </c>
      <c r="AP474" s="32"/>
      <c r="AQ474" s="32"/>
      <c r="AR474" s="32"/>
      <c r="AS474" s="32"/>
      <c r="AT474" s="32"/>
      <c r="AU474" s="32"/>
      <c r="AV474" s="32"/>
      <c r="AZ474" s="32">
        <f t="shared" si="12"/>
        <v>8</v>
      </c>
    </row>
    <row r="475" spans="8:52" ht="19.95" customHeight="1">
      <c r="H475" s="568" t="s">
        <v>4044</v>
      </c>
      <c r="I475" s="31" t="s">
        <v>4722</v>
      </c>
      <c r="J475" s="382" t="s">
        <v>4735</v>
      </c>
      <c r="N475" s="31" t="s">
        <v>4594</v>
      </c>
      <c r="Q475" s="31" t="s">
        <v>4825</v>
      </c>
      <c r="R475" s="31" t="s">
        <v>4722</v>
      </c>
      <c r="W475" s="70" t="s">
        <v>29</v>
      </c>
      <c r="AC475" s="76" t="s">
        <v>141</v>
      </c>
      <c r="AE475" s="32" t="s">
        <v>309</v>
      </c>
      <c r="AF475" s="332">
        <v>44063</v>
      </c>
      <c r="AM475" s="54" t="s">
        <v>208</v>
      </c>
      <c r="AN475" s="332">
        <v>44075</v>
      </c>
      <c r="AO475" s="32" t="s">
        <v>59</v>
      </c>
      <c r="AP475" s="32"/>
      <c r="AQ475" s="32"/>
      <c r="AR475" s="32"/>
      <c r="AS475" s="32"/>
      <c r="AT475" s="32"/>
      <c r="AU475" s="32"/>
      <c r="AV475" s="32"/>
      <c r="AZ475" s="32">
        <f t="shared" si="12"/>
        <v>8</v>
      </c>
    </row>
    <row r="476" spans="8:52" ht="19.95" customHeight="1">
      <c r="H476" s="568" t="s">
        <v>4045</v>
      </c>
      <c r="I476" s="31" t="s">
        <v>4722</v>
      </c>
      <c r="J476" s="382" t="s">
        <v>4736</v>
      </c>
      <c r="N476" s="31" t="s">
        <v>4594</v>
      </c>
      <c r="Q476" s="31" t="s">
        <v>4825</v>
      </c>
      <c r="R476" s="31" t="s">
        <v>4722</v>
      </c>
      <c r="W476" s="70" t="s">
        <v>29</v>
      </c>
      <c r="AC476" s="76" t="s">
        <v>141</v>
      </c>
      <c r="AE476" s="32" t="s">
        <v>209</v>
      </c>
      <c r="AF476" s="332">
        <v>44063</v>
      </c>
      <c r="AM476" s="54" t="s">
        <v>208</v>
      </c>
      <c r="AN476" s="332">
        <v>44075</v>
      </c>
      <c r="AO476" s="32" t="s">
        <v>59</v>
      </c>
      <c r="AP476" s="32"/>
      <c r="AQ476" s="32"/>
      <c r="AR476" s="32"/>
      <c r="AS476" s="32"/>
      <c r="AT476" s="32"/>
      <c r="AU476" s="32"/>
      <c r="AV476" s="32"/>
      <c r="AZ476" s="32">
        <f t="shared" si="12"/>
        <v>8</v>
      </c>
    </row>
    <row r="477" spans="8:52" ht="19.95" customHeight="1">
      <c r="H477" s="568" t="s">
        <v>4046</v>
      </c>
      <c r="I477" s="31" t="s">
        <v>4722</v>
      </c>
      <c r="J477" s="382" t="s">
        <v>4737</v>
      </c>
      <c r="N477" s="31" t="s">
        <v>4594</v>
      </c>
      <c r="Q477" s="31" t="s">
        <v>4825</v>
      </c>
      <c r="R477" s="31" t="s">
        <v>4722</v>
      </c>
      <c r="W477" s="70" t="s">
        <v>29</v>
      </c>
      <c r="AC477" s="76" t="s">
        <v>141</v>
      </c>
      <c r="AE477" s="32" t="s">
        <v>309</v>
      </c>
      <c r="AF477" s="332">
        <v>44063</v>
      </c>
      <c r="AM477" s="54" t="s">
        <v>208</v>
      </c>
      <c r="AN477" s="332">
        <v>44075</v>
      </c>
      <c r="AO477" s="32" t="s">
        <v>59</v>
      </c>
      <c r="AP477" s="32"/>
      <c r="AQ477" s="32"/>
      <c r="AR477" s="32"/>
      <c r="AS477" s="32"/>
      <c r="AT477" s="32"/>
      <c r="AU477" s="32"/>
      <c r="AV477" s="32"/>
      <c r="AZ477" s="32">
        <f t="shared" si="12"/>
        <v>8</v>
      </c>
    </row>
    <row r="478" spans="8:52" ht="19.95" customHeight="1">
      <c r="H478" s="568" t="s">
        <v>4047</v>
      </c>
      <c r="I478" s="31" t="s">
        <v>4722</v>
      </c>
      <c r="J478" s="31" t="s">
        <v>4738</v>
      </c>
      <c r="N478" s="31" t="s">
        <v>4594</v>
      </c>
      <c r="Q478" s="31" t="s">
        <v>4825</v>
      </c>
      <c r="R478" s="31" t="s">
        <v>4722</v>
      </c>
      <c r="W478" s="70" t="s">
        <v>29</v>
      </c>
      <c r="AC478" s="76" t="s">
        <v>141</v>
      </c>
      <c r="AE478" s="32" t="s">
        <v>209</v>
      </c>
      <c r="AF478" s="332">
        <v>44063</v>
      </c>
      <c r="AM478" s="54" t="s">
        <v>208</v>
      </c>
      <c r="AN478" s="332">
        <v>44075</v>
      </c>
      <c r="AO478" s="32" t="s">
        <v>59</v>
      </c>
      <c r="AP478" s="32"/>
      <c r="AQ478" s="32"/>
      <c r="AR478" s="32"/>
      <c r="AS478" s="32"/>
      <c r="AT478" s="32"/>
      <c r="AU478" s="32"/>
      <c r="AV478" s="32"/>
      <c r="AZ478" s="32">
        <f t="shared" si="12"/>
        <v>8</v>
      </c>
    </row>
    <row r="479" spans="8:52" ht="19.95" customHeight="1">
      <c r="H479" s="568" t="s">
        <v>4048</v>
      </c>
      <c r="I479" s="31" t="s">
        <v>4722</v>
      </c>
      <c r="J479" s="31" t="s">
        <v>4739</v>
      </c>
      <c r="N479" s="31" t="s">
        <v>4594</v>
      </c>
      <c r="Q479" s="31" t="s">
        <v>4825</v>
      </c>
      <c r="R479" s="31" t="s">
        <v>4722</v>
      </c>
      <c r="W479" s="70" t="s">
        <v>29</v>
      </c>
      <c r="AC479" s="76" t="s">
        <v>141</v>
      </c>
      <c r="AE479" s="32" t="s">
        <v>309</v>
      </c>
      <c r="AF479" s="332">
        <v>44063</v>
      </c>
      <c r="AM479" s="54" t="s">
        <v>208</v>
      </c>
      <c r="AN479" s="332">
        <v>44075</v>
      </c>
      <c r="AO479" s="32" t="s">
        <v>59</v>
      </c>
      <c r="AP479" s="32"/>
      <c r="AQ479" s="32"/>
      <c r="AR479" s="32"/>
      <c r="AS479" s="32"/>
      <c r="AT479" s="32"/>
      <c r="AU479" s="32"/>
      <c r="AV479" s="32"/>
      <c r="AZ479" s="32">
        <f t="shared" si="12"/>
        <v>8</v>
      </c>
    </row>
    <row r="480" spans="8:52" ht="19.95" customHeight="1">
      <c r="H480" s="568" t="s">
        <v>4049</v>
      </c>
      <c r="I480" s="31" t="s">
        <v>4722</v>
      </c>
      <c r="J480" s="31" t="s">
        <v>4740</v>
      </c>
      <c r="N480" s="31" t="s">
        <v>4594</v>
      </c>
      <c r="Q480" s="31" t="s">
        <v>4825</v>
      </c>
      <c r="R480" s="31" t="s">
        <v>4722</v>
      </c>
      <c r="W480" s="70" t="s">
        <v>29</v>
      </c>
      <c r="AC480" s="76" t="s">
        <v>141</v>
      </c>
      <c r="AE480" s="32" t="s">
        <v>209</v>
      </c>
      <c r="AF480" s="332">
        <v>44063</v>
      </c>
      <c r="AM480" s="54" t="s">
        <v>208</v>
      </c>
      <c r="AN480" s="332">
        <v>44075</v>
      </c>
      <c r="AO480" s="32" t="s">
        <v>59</v>
      </c>
      <c r="AP480" s="32"/>
      <c r="AQ480" s="32"/>
      <c r="AR480" s="32"/>
      <c r="AS480" s="32"/>
      <c r="AT480" s="32"/>
      <c r="AU480" s="32"/>
      <c r="AV480" s="32"/>
      <c r="AZ480" s="32">
        <f t="shared" si="12"/>
        <v>8</v>
      </c>
    </row>
    <row r="481" spans="8:52" ht="19.95" customHeight="1">
      <c r="H481" s="568" t="s">
        <v>4050</v>
      </c>
      <c r="I481" s="554" t="s">
        <v>4741</v>
      </c>
      <c r="J481" s="54" t="s">
        <v>4742</v>
      </c>
      <c r="N481" s="53" t="s">
        <v>4595</v>
      </c>
      <c r="Q481" s="54" t="s">
        <v>4826</v>
      </c>
      <c r="R481" s="554" t="s">
        <v>4741</v>
      </c>
      <c r="W481" s="70" t="s">
        <v>29</v>
      </c>
      <c r="AC481" s="76" t="s">
        <v>141</v>
      </c>
      <c r="AE481" s="53" t="s">
        <v>208</v>
      </c>
      <c r="AF481" s="142">
        <v>44063</v>
      </c>
      <c r="AM481" s="53" t="s">
        <v>209</v>
      </c>
      <c r="AN481" s="142">
        <v>44071</v>
      </c>
      <c r="AO481" s="53" t="s">
        <v>58</v>
      </c>
      <c r="AP481" s="53" t="s">
        <v>56</v>
      </c>
      <c r="AQ481" s="54" t="s">
        <v>354</v>
      </c>
      <c r="AR481" s="53"/>
      <c r="AS481" s="142"/>
      <c r="AT481" s="53"/>
      <c r="AU481" s="53"/>
      <c r="AV481" s="53"/>
      <c r="AZ481" s="32">
        <f t="shared" si="12"/>
        <v>8</v>
      </c>
    </row>
    <row r="482" spans="8:52" ht="19.95" customHeight="1">
      <c r="H482" s="568" t="s">
        <v>4051</v>
      </c>
      <c r="I482" s="554" t="s">
        <v>4741</v>
      </c>
      <c r="J482" s="54" t="s">
        <v>4743</v>
      </c>
      <c r="N482" s="53" t="s">
        <v>4596</v>
      </c>
      <c r="Q482" s="54" t="s">
        <v>4826</v>
      </c>
      <c r="R482" s="554" t="s">
        <v>4741</v>
      </c>
      <c r="W482" s="70" t="s">
        <v>29</v>
      </c>
      <c r="AC482" s="76" t="s">
        <v>141</v>
      </c>
      <c r="AE482" s="53" t="s">
        <v>208</v>
      </c>
      <c r="AF482" s="142">
        <v>44063</v>
      </c>
      <c r="AM482" s="53" t="s">
        <v>209</v>
      </c>
      <c r="AN482" s="142">
        <v>44071</v>
      </c>
      <c r="AO482" s="53" t="s">
        <v>63</v>
      </c>
      <c r="AP482" s="53" t="s">
        <v>56</v>
      </c>
      <c r="AQ482" s="54"/>
      <c r="AR482" s="53"/>
      <c r="AS482" s="142"/>
      <c r="AT482" s="53"/>
      <c r="AU482" s="53"/>
      <c r="AV482" s="53"/>
      <c r="AZ482" s="32">
        <f t="shared" si="12"/>
        <v>8</v>
      </c>
    </row>
    <row r="483" spans="8:52" ht="19.95" customHeight="1">
      <c r="H483" s="568" t="s">
        <v>4052</v>
      </c>
      <c r="I483" s="554" t="s">
        <v>4741</v>
      </c>
      <c r="J483" s="54" t="s">
        <v>4744</v>
      </c>
      <c r="N483" s="53" t="s">
        <v>4596</v>
      </c>
      <c r="Q483" s="54" t="s">
        <v>4826</v>
      </c>
      <c r="R483" s="554" t="s">
        <v>4741</v>
      </c>
      <c r="W483" s="70" t="s">
        <v>29</v>
      </c>
      <c r="AC483" s="76" t="s">
        <v>141</v>
      </c>
      <c r="AE483" s="53" t="s">
        <v>208</v>
      </c>
      <c r="AF483" s="142">
        <v>44063</v>
      </c>
      <c r="AM483" s="53" t="s">
        <v>209</v>
      </c>
      <c r="AN483" s="142">
        <v>44071</v>
      </c>
      <c r="AO483" s="53" t="s">
        <v>63</v>
      </c>
      <c r="AP483" s="53" t="s">
        <v>56</v>
      </c>
      <c r="AQ483" s="54"/>
      <c r="AR483" s="53"/>
      <c r="AS483" s="142"/>
      <c r="AT483" s="53"/>
      <c r="AU483" s="53"/>
      <c r="AV483" s="53"/>
      <c r="AZ483" s="32">
        <f t="shared" si="12"/>
        <v>8</v>
      </c>
    </row>
    <row r="484" spans="8:52" ht="19.95" customHeight="1">
      <c r="H484" s="568" t="s">
        <v>4053</v>
      </c>
      <c r="I484" s="554" t="s">
        <v>4741</v>
      </c>
      <c r="J484" s="54" t="s">
        <v>4745</v>
      </c>
      <c r="N484" s="53" t="s">
        <v>4596</v>
      </c>
      <c r="Q484" s="54" t="s">
        <v>4826</v>
      </c>
      <c r="R484" s="554" t="s">
        <v>4741</v>
      </c>
      <c r="W484" s="70" t="s">
        <v>29</v>
      </c>
      <c r="AC484" s="76" t="s">
        <v>141</v>
      </c>
      <c r="AE484" s="53" t="s">
        <v>208</v>
      </c>
      <c r="AF484" s="142">
        <v>44063</v>
      </c>
      <c r="AM484" s="53" t="s">
        <v>209</v>
      </c>
      <c r="AN484" s="142">
        <v>44071</v>
      </c>
      <c r="AO484" s="53" t="s">
        <v>63</v>
      </c>
      <c r="AP484" s="53" t="s">
        <v>56</v>
      </c>
      <c r="AQ484" s="54"/>
      <c r="AR484" s="53"/>
      <c r="AS484" s="142"/>
      <c r="AT484" s="53"/>
      <c r="AU484" s="53"/>
      <c r="AV484" s="53"/>
      <c r="AZ484" s="32">
        <f t="shared" si="12"/>
        <v>8</v>
      </c>
    </row>
    <row r="485" spans="8:52" ht="19.95" customHeight="1">
      <c r="H485" s="568" t="s">
        <v>4054</v>
      </c>
      <c r="I485" s="554" t="s">
        <v>4741</v>
      </c>
      <c r="J485" s="54" t="s">
        <v>4746</v>
      </c>
      <c r="N485" s="53" t="s">
        <v>4597</v>
      </c>
      <c r="Q485" s="54" t="s">
        <v>4827</v>
      </c>
      <c r="R485" s="554" t="s">
        <v>4741</v>
      </c>
      <c r="W485" s="70" t="s">
        <v>29</v>
      </c>
      <c r="AC485" s="76" t="s">
        <v>141</v>
      </c>
      <c r="AE485" s="53" t="s">
        <v>208</v>
      </c>
      <c r="AF485" s="142">
        <v>44063</v>
      </c>
      <c r="AM485" s="53" t="s">
        <v>209</v>
      </c>
      <c r="AN485" s="142">
        <v>44071</v>
      </c>
      <c r="AO485" s="53" t="s">
        <v>63</v>
      </c>
      <c r="AP485" s="53" t="s">
        <v>56</v>
      </c>
      <c r="AQ485" s="54" t="s">
        <v>355</v>
      </c>
      <c r="AR485" s="53"/>
      <c r="AS485" s="142"/>
      <c r="AT485" s="53"/>
      <c r="AU485" s="53"/>
      <c r="AV485" s="53"/>
      <c r="AZ485" s="32">
        <f t="shared" si="12"/>
        <v>8</v>
      </c>
    </row>
    <row r="486" spans="8:52" ht="19.95" customHeight="1">
      <c r="H486" s="568" t="s">
        <v>4055</v>
      </c>
      <c r="I486" s="554" t="s">
        <v>4741</v>
      </c>
      <c r="J486" s="54" t="s">
        <v>4747</v>
      </c>
      <c r="N486" s="53" t="s">
        <v>4598</v>
      </c>
      <c r="Q486" s="54" t="s">
        <v>4828</v>
      </c>
      <c r="R486" s="554" t="s">
        <v>4741</v>
      </c>
      <c r="W486" s="70" t="s">
        <v>29</v>
      </c>
      <c r="AC486" s="76" t="s">
        <v>141</v>
      </c>
      <c r="AE486" s="53" t="s">
        <v>208</v>
      </c>
      <c r="AF486" s="142">
        <v>44063</v>
      </c>
      <c r="AM486" s="53" t="s">
        <v>209</v>
      </c>
      <c r="AN486" s="142">
        <v>44071</v>
      </c>
      <c r="AO486" s="53" t="s">
        <v>63</v>
      </c>
      <c r="AP486" s="53" t="s">
        <v>56</v>
      </c>
      <c r="AQ486" s="54" t="s">
        <v>356</v>
      </c>
      <c r="AR486" s="53"/>
      <c r="AS486" s="142"/>
      <c r="AT486" s="53"/>
      <c r="AU486" s="53"/>
      <c r="AV486" s="53"/>
      <c r="AZ486" s="32">
        <f t="shared" si="12"/>
        <v>8</v>
      </c>
    </row>
    <row r="487" spans="8:52" ht="19.95" customHeight="1">
      <c r="H487" s="568" t="s">
        <v>4056</v>
      </c>
      <c r="I487" s="554" t="s">
        <v>4741</v>
      </c>
      <c r="J487" s="54" t="s">
        <v>4748</v>
      </c>
      <c r="N487" s="53" t="s">
        <v>4599</v>
      </c>
      <c r="Q487" s="54" t="s">
        <v>4829</v>
      </c>
      <c r="R487" s="554" t="s">
        <v>4741</v>
      </c>
      <c r="W487" s="70" t="s">
        <v>29</v>
      </c>
      <c r="AC487" s="76" t="s">
        <v>141</v>
      </c>
      <c r="AE487" s="53" t="s">
        <v>208</v>
      </c>
      <c r="AF487" s="142">
        <v>44063</v>
      </c>
      <c r="AM487" s="53" t="s">
        <v>209</v>
      </c>
      <c r="AN487" s="142">
        <v>44071</v>
      </c>
      <c r="AO487" s="53" t="s">
        <v>63</v>
      </c>
      <c r="AP487" s="53" t="s">
        <v>56</v>
      </c>
      <c r="AQ487" s="54" t="s">
        <v>357</v>
      </c>
      <c r="AR487" s="53"/>
      <c r="AS487" s="142"/>
      <c r="AT487" s="53"/>
      <c r="AU487" s="53"/>
      <c r="AV487" s="53"/>
      <c r="AZ487" s="32">
        <f t="shared" si="12"/>
        <v>8</v>
      </c>
    </row>
    <row r="488" spans="8:52" ht="19.95" customHeight="1">
      <c r="H488" s="568" t="s">
        <v>4057</v>
      </c>
      <c r="I488" s="554" t="s">
        <v>4741</v>
      </c>
      <c r="J488" s="54" t="s">
        <v>4749</v>
      </c>
      <c r="N488" s="53" t="s">
        <v>4599</v>
      </c>
      <c r="Q488" s="54" t="s">
        <v>4829</v>
      </c>
      <c r="R488" s="554" t="s">
        <v>4741</v>
      </c>
      <c r="W488" s="70" t="s">
        <v>29</v>
      </c>
      <c r="AC488" s="76" t="s">
        <v>141</v>
      </c>
      <c r="AE488" s="53" t="s">
        <v>208</v>
      </c>
      <c r="AF488" s="142">
        <v>44063</v>
      </c>
      <c r="AM488" s="53" t="s">
        <v>209</v>
      </c>
      <c r="AN488" s="142">
        <v>44071</v>
      </c>
      <c r="AO488" s="53" t="s">
        <v>63</v>
      </c>
      <c r="AP488" s="53" t="s">
        <v>56</v>
      </c>
      <c r="AQ488" s="54" t="s">
        <v>357</v>
      </c>
      <c r="AR488" s="53"/>
      <c r="AS488" s="142"/>
      <c r="AT488" s="53"/>
      <c r="AU488" s="53"/>
      <c r="AV488" s="53"/>
      <c r="AZ488" s="32">
        <f t="shared" si="12"/>
        <v>8</v>
      </c>
    </row>
    <row r="489" spans="8:52" ht="19.95" customHeight="1">
      <c r="H489" s="568" t="s">
        <v>4058</v>
      </c>
      <c r="I489" s="554" t="s">
        <v>4741</v>
      </c>
      <c r="J489" s="54" t="s">
        <v>4750</v>
      </c>
      <c r="N489" s="53" t="s">
        <v>4599</v>
      </c>
      <c r="Q489" s="54" t="s">
        <v>4829</v>
      </c>
      <c r="R489" s="554" t="s">
        <v>4741</v>
      </c>
      <c r="W489" s="70" t="s">
        <v>29</v>
      </c>
      <c r="AC489" s="76" t="s">
        <v>141</v>
      </c>
      <c r="AE489" s="53" t="s">
        <v>208</v>
      </c>
      <c r="AF489" s="142">
        <v>44063</v>
      </c>
      <c r="AM489" s="53" t="s">
        <v>209</v>
      </c>
      <c r="AN489" s="142">
        <v>44071</v>
      </c>
      <c r="AO489" s="53" t="s">
        <v>63</v>
      </c>
      <c r="AP489" s="53" t="s">
        <v>56</v>
      </c>
      <c r="AQ489" s="54" t="s">
        <v>357</v>
      </c>
      <c r="AR489" s="53"/>
      <c r="AS489" s="142"/>
      <c r="AT489" s="53"/>
      <c r="AU489" s="53"/>
      <c r="AV489" s="53"/>
      <c r="AZ489" s="32">
        <f t="shared" ref="AZ489:AZ552" si="13">MONTH(AF489)</f>
        <v>8</v>
      </c>
    </row>
    <row r="490" spans="8:52" ht="19.95" customHeight="1">
      <c r="H490" s="568" t="s">
        <v>4059</v>
      </c>
      <c r="I490" s="554" t="s">
        <v>4741</v>
      </c>
      <c r="J490" s="54" t="s">
        <v>4751</v>
      </c>
      <c r="N490" s="53" t="s">
        <v>4600</v>
      </c>
      <c r="Q490" s="54" t="s">
        <v>4830</v>
      </c>
      <c r="R490" s="554" t="s">
        <v>4741</v>
      </c>
      <c r="W490" s="70" t="s">
        <v>29</v>
      </c>
      <c r="AC490" s="76" t="s">
        <v>141</v>
      </c>
      <c r="AE490" s="53" t="s">
        <v>208</v>
      </c>
      <c r="AF490" s="142">
        <v>44063</v>
      </c>
      <c r="AM490" s="53" t="s">
        <v>209</v>
      </c>
      <c r="AN490" s="142">
        <v>44071</v>
      </c>
      <c r="AO490" s="53" t="s">
        <v>63</v>
      </c>
      <c r="AP490" s="53" t="s">
        <v>56</v>
      </c>
      <c r="AQ490" s="54" t="s">
        <v>358</v>
      </c>
      <c r="AR490" s="53"/>
      <c r="AS490" s="142"/>
      <c r="AT490" s="53"/>
      <c r="AU490" s="53"/>
      <c r="AV490" s="53"/>
      <c r="AZ490" s="32">
        <f t="shared" si="13"/>
        <v>8</v>
      </c>
    </row>
    <row r="491" spans="8:52" ht="19.95" customHeight="1">
      <c r="H491" s="568" t="s">
        <v>4060</v>
      </c>
      <c r="I491" s="554" t="s">
        <v>4741</v>
      </c>
      <c r="J491" s="54" t="s">
        <v>4752</v>
      </c>
      <c r="N491" s="53" t="s">
        <v>4600</v>
      </c>
      <c r="Q491" s="54" t="s">
        <v>4830</v>
      </c>
      <c r="R491" s="554" t="s">
        <v>4741</v>
      </c>
      <c r="W491" s="70" t="s">
        <v>29</v>
      </c>
      <c r="AC491" s="76" t="s">
        <v>141</v>
      </c>
      <c r="AE491" s="53" t="s">
        <v>208</v>
      </c>
      <c r="AF491" s="142">
        <v>44063</v>
      </c>
      <c r="AM491" s="53" t="s">
        <v>209</v>
      </c>
      <c r="AN491" s="142">
        <v>44071</v>
      </c>
      <c r="AO491" s="53" t="s">
        <v>63</v>
      </c>
      <c r="AP491" s="53" t="s">
        <v>56</v>
      </c>
      <c r="AQ491" s="54"/>
      <c r="AR491" s="53"/>
      <c r="AS491" s="142"/>
      <c r="AT491" s="53"/>
      <c r="AU491" s="53"/>
      <c r="AV491" s="53"/>
      <c r="AZ491" s="32">
        <f t="shared" si="13"/>
        <v>8</v>
      </c>
    </row>
    <row r="492" spans="8:52" ht="19.95" customHeight="1">
      <c r="H492" s="568" t="s">
        <v>4061</v>
      </c>
      <c r="I492" s="554" t="s">
        <v>4753</v>
      </c>
      <c r="J492" s="54" t="s">
        <v>4754</v>
      </c>
      <c r="N492" s="53" t="s">
        <v>4601</v>
      </c>
      <c r="Q492" s="54" t="s">
        <v>4831</v>
      </c>
      <c r="R492" s="554" t="s">
        <v>4753</v>
      </c>
      <c r="W492" s="70" t="s">
        <v>29</v>
      </c>
      <c r="AC492" s="76" t="s">
        <v>141</v>
      </c>
      <c r="AE492" s="53" t="s">
        <v>208</v>
      </c>
      <c r="AF492" s="142">
        <v>44063</v>
      </c>
      <c r="AM492" s="53" t="s">
        <v>209</v>
      </c>
      <c r="AN492" s="142">
        <v>44071</v>
      </c>
      <c r="AO492" s="53" t="s">
        <v>63</v>
      </c>
      <c r="AP492" s="53" t="s">
        <v>56</v>
      </c>
      <c r="AQ492" s="54" t="s">
        <v>359</v>
      </c>
      <c r="AR492" s="53"/>
      <c r="AS492" s="142"/>
      <c r="AT492" s="53"/>
      <c r="AU492" s="53"/>
      <c r="AV492" s="53"/>
      <c r="AZ492" s="32">
        <f t="shared" si="13"/>
        <v>8</v>
      </c>
    </row>
    <row r="493" spans="8:52" ht="19.95" customHeight="1">
      <c r="H493" s="568" t="s">
        <v>4062</v>
      </c>
      <c r="I493" s="554" t="s">
        <v>4755</v>
      </c>
      <c r="J493" s="54" t="s">
        <v>4756</v>
      </c>
      <c r="N493" s="53" t="s">
        <v>4601</v>
      </c>
      <c r="Q493" s="54" t="s">
        <v>4831</v>
      </c>
      <c r="R493" s="554" t="s">
        <v>4755</v>
      </c>
      <c r="W493" s="70" t="s">
        <v>29</v>
      </c>
      <c r="AC493" s="76" t="s">
        <v>141</v>
      </c>
      <c r="AE493" s="53" t="s">
        <v>208</v>
      </c>
      <c r="AF493" s="142">
        <v>44063</v>
      </c>
      <c r="AM493" s="53" t="s">
        <v>209</v>
      </c>
      <c r="AN493" s="142">
        <v>44071</v>
      </c>
      <c r="AO493" s="53" t="s">
        <v>63</v>
      </c>
      <c r="AP493" s="53" t="s">
        <v>56</v>
      </c>
      <c r="AQ493" s="54"/>
      <c r="AR493" s="53"/>
      <c r="AS493" s="142"/>
      <c r="AT493" s="53"/>
      <c r="AU493" s="53"/>
      <c r="AV493" s="53"/>
      <c r="AZ493" s="32">
        <f t="shared" si="13"/>
        <v>8</v>
      </c>
    </row>
    <row r="494" spans="8:52" ht="19.95" customHeight="1">
      <c r="H494" s="568" t="s">
        <v>4063</v>
      </c>
      <c r="I494" s="554" t="s">
        <v>4755</v>
      </c>
      <c r="J494" s="54" t="s">
        <v>4754</v>
      </c>
      <c r="N494" s="53" t="s">
        <v>4601</v>
      </c>
      <c r="Q494" s="54" t="s">
        <v>4831</v>
      </c>
      <c r="R494" s="554" t="s">
        <v>4755</v>
      </c>
      <c r="W494" s="70" t="s">
        <v>29</v>
      </c>
      <c r="AC494" s="76" t="s">
        <v>141</v>
      </c>
      <c r="AE494" s="53" t="s">
        <v>208</v>
      </c>
      <c r="AF494" s="142">
        <v>44063</v>
      </c>
      <c r="AM494" s="53" t="s">
        <v>209</v>
      </c>
      <c r="AN494" s="142">
        <v>44071</v>
      </c>
      <c r="AO494" s="53" t="s">
        <v>63</v>
      </c>
      <c r="AP494" s="53" t="s">
        <v>56</v>
      </c>
      <c r="AQ494" s="54"/>
      <c r="AR494" s="53"/>
      <c r="AS494" s="142"/>
      <c r="AT494" s="53"/>
      <c r="AU494" s="53"/>
      <c r="AV494" s="53"/>
      <c r="AZ494" s="32">
        <f t="shared" si="13"/>
        <v>8</v>
      </c>
    </row>
    <row r="495" spans="8:52" ht="19.95" customHeight="1">
      <c r="H495" s="568" t="s">
        <v>4064</v>
      </c>
      <c r="I495" s="554" t="s">
        <v>4741</v>
      </c>
      <c r="J495" s="54" t="s">
        <v>4751</v>
      </c>
      <c r="N495" s="53" t="s">
        <v>4601</v>
      </c>
      <c r="Q495" s="54" t="s">
        <v>4831</v>
      </c>
      <c r="R495" s="554" t="s">
        <v>4741</v>
      </c>
      <c r="W495" s="70" t="s">
        <v>29</v>
      </c>
      <c r="AC495" s="76" t="s">
        <v>141</v>
      </c>
      <c r="AE495" s="53" t="s">
        <v>208</v>
      </c>
      <c r="AF495" s="142">
        <v>44063</v>
      </c>
      <c r="AM495" s="53" t="s">
        <v>209</v>
      </c>
      <c r="AN495" s="142">
        <v>44071</v>
      </c>
      <c r="AO495" s="53" t="s">
        <v>63</v>
      </c>
      <c r="AP495" s="53" t="s">
        <v>56</v>
      </c>
      <c r="AQ495" s="54"/>
      <c r="AR495" s="53"/>
      <c r="AS495" s="142"/>
      <c r="AT495" s="53"/>
      <c r="AU495" s="53"/>
      <c r="AV495" s="53"/>
      <c r="AZ495" s="32">
        <f t="shared" si="13"/>
        <v>8</v>
      </c>
    </row>
    <row r="496" spans="8:52" ht="19.95" customHeight="1">
      <c r="H496" s="568" t="s">
        <v>4065</v>
      </c>
      <c r="I496" s="554" t="s">
        <v>4741</v>
      </c>
      <c r="J496" s="54" t="s">
        <v>4757</v>
      </c>
      <c r="N496" s="53" t="s">
        <v>4602</v>
      </c>
      <c r="Q496" s="54" t="s">
        <v>4832</v>
      </c>
      <c r="R496" s="554" t="s">
        <v>4741</v>
      </c>
      <c r="W496" s="70" t="s">
        <v>29</v>
      </c>
      <c r="AC496" s="76" t="s">
        <v>141</v>
      </c>
      <c r="AE496" s="53" t="s">
        <v>208</v>
      </c>
      <c r="AF496" s="142">
        <v>44063</v>
      </c>
      <c r="AM496" s="53" t="s">
        <v>209</v>
      </c>
      <c r="AN496" s="142">
        <v>44071</v>
      </c>
      <c r="AO496" s="53" t="s">
        <v>63</v>
      </c>
      <c r="AP496" s="53" t="s">
        <v>56</v>
      </c>
      <c r="AQ496" s="54" t="s">
        <v>360</v>
      </c>
      <c r="AR496" s="53"/>
      <c r="AS496" s="142"/>
      <c r="AT496" s="53"/>
      <c r="AU496" s="53"/>
      <c r="AV496" s="53"/>
      <c r="AZ496" s="32">
        <f t="shared" si="13"/>
        <v>8</v>
      </c>
    </row>
    <row r="497" spans="8:52" ht="19.95" customHeight="1">
      <c r="H497" s="568" t="s">
        <v>4066</v>
      </c>
      <c r="I497" s="554" t="s">
        <v>4741</v>
      </c>
      <c r="J497" s="54" t="s">
        <v>4758</v>
      </c>
      <c r="N497" s="53" t="s">
        <v>4602</v>
      </c>
      <c r="Q497" s="54" t="s">
        <v>4832</v>
      </c>
      <c r="R497" s="554" t="s">
        <v>4741</v>
      </c>
      <c r="W497" s="70" t="s">
        <v>29</v>
      </c>
      <c r="AC497" s="76" t="s">
        <v>141</v>
      </c>
      <c r="AE497" s="53" t="s">
        <v>208</v>
      </c>
      <c r="AF497" s="142">
        <v>44063</v>
      </c>
      <c r="AM497" s="53" t="s">
        <v>209</v>
      </c>
      <c r="AN497" s="142">
        <v>44071</v>
      </c>
      <c r="AO497" s="53" t="s">
        <v>63</v>
      </c>
      <c r="AP497" s="53" t="s">
        <v>56</v>
      </c>
      <c r="AQ497" s="54"/>
      <c r="AR497" s="53"/>
      <c r="AS497" s="142"/>
      <c r="AT497" s="53"/>
      <c r="AU497" s="53"/>
      <c r="AV497" s="53"/>
      <c r="AZ497" s="32">
        <f t="shared" si="13"/>
        <v>8</v>
      </c>
    </row>
    <row r="498" spans="8:52" ht="19.95" customHeight="1">
      <c r="H498" s="568" t="s">
        <v>4067</v>
      </c>
      <c r="I498" s="554" t="s">
        <v>4741</v>
      </c>
      <c r="J498" s="54" t="s">
        <v>4759</v>
      </c>
      <c r="N498" s="53" t="s">
        <v>4602</v>
      </c>
      <c r="Q498" s="54" t="s">
        <v>4832</v>
      </c>
      <c r="R498" s="554" t="s">
        <v>4741</v>
      </c>
      <c r="W498" s="70" t="s">
        <v>29</v>
      </c>
      <c r="AC498" s="76" t="s">
        <v>141</v>
      </c>
      <c r="AE498" s="53" t="s">
        <v>208</v>
      </c>
      <c r="AF498" s="142">
        <v>44063</v>
      </c>
      <c r="AM498" s="53" t="s">
        <v>209</v>
      </c>
      <c r="AN498" s="142">
        <v>44071</v>
      </c>
      <c r="AO498" s="53" t="s">
        <v>63</v>
      </c>
      <c r="AP498" s="53" t="s">
        <v>56</v>
      </c>
      <c r="AQ498" s="54"/>
      <c r="AR498" s="53"/>
      <c r="AS498" s="142"/>
      <c r="AT498" s="53"/>
      <c r="AU498" s="53"/>
      <c r="AV498" s="53"/>
      <c r="AZ498" s="32">
        <f t="shared" si="13"/>
        <v>8</v>
      </c>
    </row>
    <row r="499" spans="8:52" ht="19.95" customHeight="1">
      <c r="H499" s="568" t="s">
        <v>4068</v>
      </c>
      <c r="I499" s="554" t="s">
        <v>4741</v>
      </c>
      <c r="J499" s="54" t="s">
        <v>4760</v>
      </c>
      <c r="N499" s="53" t="s">
        <v>4603</v>
      </c>
      <c r="Q499" s="54" t="s">
        <v>4832</v>
      </c>
      <c r="R499" s="554" t="s">
        <v>4741</v>
      </c>
      <c r="W499" s="70" t="s">
        <v>29</v>
      </c>
      <c r="AC499" s="76" t="s">
        <v>141</v>
      </c>
      <c r="AE499" s="53" t="s">
        <v>208</v>
      </c>
      <c r="AF499" s="142">
        <v>44063</v>
      </c>
      <c r="AM499" s="53" t="s">
        <v>209</v>
      </c>
      <c r="AN499" s="142">
        <v>44071</v>
      </c>
      <c r="AO499" s="53" t="s">
        <v>63</v>
      </c>
      <c r="AP499" s="53" t="s">
        <v>56</v>
      </c>
      <c r="AQ499" s="54"/>
      <c r="AR499" s="53"/>
      <c r="AS499" s="142"/>
      <c r="AT499" s="53"/>
      <c r="AU499" s="53"/>
      <c r="AV499" s="53"/>
      <c r="AZ499" s="32">
        <f t="shared" si="13"/>
        <v>8</v>
      </c>
    </row>
    <row r="500" spans="8:52" ht="19.95" customHeight="1">
      <c r="H500" s="568" t="s">
        <v>4069</v>
      </c>
      <c r="I500" s="554" t="s">
        <v>4741</v>
      </c>
      <c r="J500" s="54" t="s">
        <v>4761</v>
      </c>
      <c r="N500" s="53" t="s">
        <v>4603</v>
      </c>
      <c r="Q500" s="54" t="s">
        <v>4832</v>
      </c>
      <c r="R500" s="554" t="s">
        <v>4741</v>
      </c>
      <c r="W500" s="70" t="s">
        <v>29</v>
      </c>
      <c r="AC500" s="76" t="s">
        <v>141</v>
      </c>
      <c r="AE500" s="53" t="s">
        <v>208</v>
      </c>
      <c r="AF500" s="142">
        <v>44063</v>
      </c>
      <c r="AM500" s="53" t="s">
        <v>209</v>
      </c>
      <c r="AN500" s="142">
        <v>44071</v>
      </c>
      <c r="AO500" s="53" t="s">
        <v>63</v>
      </c>
      <c r="AP500" s="53" t="s">
        <v>56</v>
      </c>
      <c r="AQ500" s="54"/>
      <c r="AR500" s="53"/>
      <c r="AS500" s="142"/>
      <c r="AT500" s="53"/>
      <c r="AU500" s="53"/>
      <c r="AV500" s="53"/>
      <c r="AZ500" s="32">
        <f t="shared" si="13"/>
        <v>8</v>
      </c>
    </row>
    <row r="501" spans="8:52" ht="19.95" customHeight="1">
      <c r="H501" s="568" t="s">
        <v>4070</v>
      </c>
      <c r="I501" s="554" t="s">
        <v>4741</v>
      </c>
      <c r="J501" s="54" t="s">
        <v>4762</v>
      </c>
      <c r="N501" s="53" t="s">
        <v>4603</v>
      </c>
      <c r="Q501" s="54" t="s">
        <v>4832</v>
      </c>
      <c r="R501" s="554" t="s">
        <v>4741</v>
      </c>
      <c r="W501" s="70" t="s">
        <v>29</v>
      </c>
      <c r="AC501" s="76" t="s">
        <v>141</v>
      </c>
      <c r="AE501" s="53" t="s">
        <v>208</v>
      </c>
      <c r="AF501" s="142">
        <v>44063</v>
      </c>
      <c r="AM501" s="53" t="s">
        <v>209</v>
      </c>
      <c r="AN501" s="142">
        <v>44071</v>
      </c>
      <c r="AO501" s="53" t="s">
        <v>63</v>
      </c>
      <c r="AP501" s="53" t="s">
        <v>56</v>
      </c>
      <c r="AQ501" s="54"/>
      <c r="AR501" s="53"/>
      <c r="AS501" s="142"/>
      <c r="AT501" s="53"/>
      <c r="AU501" s="53"/>
      <c r="AV501" s="53"/>
      <c r="AZ501" s="32">
        <f t="shared" si="13"/>
        <v>8</v>
      </c>
    </row>
    <row r="502" spans="8:52" ht="19.95" customHeight="1">
      <c r="H502" s="568" t="s">
        <v>4071</v>
      </c>
      <c r="I502" s="554" t="s">
        <v>4741</v>
      </c>
      <c r="J502" s="54" t="s">
        <v>4763</v>
      </c>
      <c r="N502" s="53" t="s">
        <v>4604</v>
      </c>
      <c r="Q502" s="54" t="s">
        <v>4832</v>
      </c>
      <c r="R502" s="554" t="s">
        <v>4741</v>
      </c>
      <c r="W502" s="70" t="s">
        <v>29</v>
      </c>
      <c r="AC502" s="76" t="s">
        <v>141</v>
      </c>
      <c r="AE502" s="53" t="s">
        <v>208</v>
      </c>
      <c r="AF502" s="142">
        <v>44063</v>
      </c>
      <c r="AM502" s="53" t="s">
        <v>209</v>
      </c>
      <c r="AN502" s="142">
        <v>44071</v>
      </c>
      <c r="AO502" s="53" t="s">
        <v>63</v>
      </c>
      <c r="AP502" s="53" t="s">
        <v>56</v>
      </c>
      <c r="AQ502" s="54" t="s">
        <v>361</v>
      </c>
      <c r="AR502" s="53"/>
      <c r="AS502" s="142"/>
      <c r="AT502" s="53"/>
      <c r="AU502" s="53"/>
      <c r="AV502" s="53"/>
      <c r="AZ502" s="32">
        <f t="shared" si="13"/>
        <v>8</v>
      </c>
    </row>
    <row r="503" spans="8:52" ht="19.95" customHeight="1">
      <c r="H503" s="568" t="s">
        <v>4072</v>
      </c>
      <c r="I503" s="554" t="s">
        <v>4741</v>
      </c>
      <c r="J503" s="54" t="s">
        <v>4764</v>
      </c>
      <c r="N503" s="53" t="s">
        <v>4604</v>
      </c>
      <c r="Q503" s="54" t="s">
        <v>4832</v>
      </c>
      <c r="R503" s="554" t="s">
        <v>4741</v>
      </c>
      <c r="W503" s="70" t="s">
        <v>29</v>
      </c>
      <c r="AC503" s="76" t="s">
        <v>141</v>
      </c>
      <c r="AE503" s="53" t="s">
        <v>208</v>
      </c>
      <c r="AF503" s="142">
        <v>44063</v>
      </c>
      <c r="AM503" s="53" t="s">
        <v>209</v>
      </c>
      <c r="AN503" s="142">
        <v>44071</v>
      </c>
      <c r="AO503" s="53" t="s">
        <v>63</v>
      </c>
      <c r="AP503" s="53" t="s">
        <v>56</v>
      </c>
      <c r="AQ503" s="54" t="s">
        <v>361</v>
      </c>
      <c r="AR503" s="53"/>
      <c r="AS503" s="142"/>
      <c r="AT503" s="53"/>
      <c r="AU503" s="53"/>
      <c r="AV503" s="53"/>
      <c r="AZ503" s="32">
        <f t="shared" si="13"/>
        <v>8</v>
      </c>
    </row>
    <row r="504" spans="8:52" ht="19.95" customHeight="1">
      <c r="H504" s="568" t="s">
        <v>4073</v>
      </c>
      <c r="I504" s="554" t="s">
        <v>4741</v>
      </c>
      <c r="J504" s="54" t="s">
        <v>4765</v>
      </c>
      <c r="N504" s="53" t="s">
        <v>4605</v>
      </c>
      <c r="Q504" s="54" t="s">
        <v>4833</v>
      </c>
      <c r="R504" s="554" t="s">
        <v>4741</v>
      </c>
      <c r="W504" s="70" t="s">
        <v>29</v>
      </c>
      <c r="AC504" s="76" t="s">
        <v>141</v>
      </c>
      <c r="AE504" s="53" t="s">
        <v>208</v>
      </c>
      <c r="AF504" s="142">
        <v>44063</v>
      </c>
      <c r="AM504" s="53" t="s">
        <v>209</v>
      </c>
      <c r="AN504" s="142">
        <v>44071</v>
      </c>
      <c r="AO504" s="53" t="s">
        <v>63</v>
      </c>
      <c r="AP504" s="53" t="s">
        <v>56</v>
      </c>
      <c r="AQ504" s="54" t="s">
        <v>362</v>
      </c>
      <c r="AR504" s="53"/>
      <c r="AS504" s="142"/>
      <c r="AT504" s="53"/>
      <c r="AU504" s="53"/>
      <c r="AV504" s="53"/>
      <c r="AZ504" s="32">
        <f t="shared" si="13"/>
        <v>8</v>
      </c>
    </row>
    <row r="505" spans="8:52" ht="19.95" customHeight="1">
      <c r="H505" s="568" t="s">
        <v>4074</v>
      </c>
      <c r="I505" s="554" t="s">
        <v>4741</v>
      </c>
      <c r="J505" s="54" t="s">
        <v>4766</v>
      </c>
      <c r="N505" s="53" t="s">
        <v>4605</v>
      </c>
      <c r="Q505" s="54" t="s">
        <v>4833</v>
      </c>
      <c r="R505" s="554" t="s">
        <v>4741</v>
      </c>
      <c r="W505" s="70" t="s">
        <v>29</v>
      </c>
      <c r="AC505" s="76" t="s">
        <v>141</v>
      </c>
      <c r="AE505" s="53" t="s">
        <v>208</v>
      </c>
      <c r="AF505" s="142">
        <v>44063</v>
      </c>
      <c r="AM505" s="53" t="s">
        <v>209</v>
      </c>
      <c r="AN505" s="142">
        <v>44071</v>
      </c>
      <c r="AO505" s="53" t="s">
        <v>63</v>
      </c>
      <c r="AP505" s="53" t="s">
        <v>56</v>
      </c>
      <c r="AQ505" s="54"/>
      <c r="AR505" s="53"/>
      <c r="AS505" s="142"/>
      <c r="AT505" s="53"/>
      <c r="AU505" s="53"/>
      <c r="AV505" s="53"/>
      <c r="AZ505" s="32">
        <f t="shared" si="13"/>
        <v>8</v>
      </c>
    </row>
    <row r="506" spans="8:52" ht="19.95" customHeight="1">
      <c r="H506" s="568" t="s">
        <v>4075</v>
      </c>
      <c r="I506" s="554" t="s">
        <v>4741</v>
      </c>
      <c r="J506" s="54" t="s">
        <v>4767</v>
      </c>
      <c r="N506" s="53" t="s">
        <v>4605</v>
      </c>
      <c r="Q506" s="54" t="s">
        <v>4833</v>
      </c>
      <c r="R506" s="554" t="s">
        <v>4741</v>
      </c>
      <c r="W506" s="70" t="s">
        <v>29</v>
      </c>
      <c r="AC506" s="76" t="s">
        <v>141</v>
      </c>
      <c r="AE506" s="53" t="s">
        <v>208</v>
      </c>
      <c r="AF506" s="142">
        <v>44063</v>
      </c>
      <c r="AM506" s="53" t="s">
        <v>209</v>
      </c>
      <c r="AN506" s="142">
        <v>44071</v>
      </c>
      <c r="AO506" s="53" t="s">
        <v>63</v>
      </c>
      <c r="AP506" s="53" t="s">
        <v>56</v>
      </c>
      <c r="AQ506" s="54"/>
      <c r="AR506" s="53"/>
      <c r="AS506" s="142"/>
      <c r="AT506" s="53"/>
      <c r="AU506" s="53"/>
      <c r="AV506" s="53"/>
      <c r="AZ506" s="32">
        <f t="shared" si="13"/>
        <v>8</v>
      </c>
    </row>
    <row r="507" spans="8:52" ht="19.95" customHeight="1">
      <c r="H507" s="568" t="s">
        <v>4076</v>
      </c>
      <c r="I507" s="554" t="s">
        <v>4741</v>
      </c>
      <c r="J507" s="54" t="s">
        <v>4768</v>
      </c>
      <c r="N507" s="53" t="s">
        <v>4606</v>
      </c>
      <c r="Q507" s="54" t="s">
        <v>4833</v>
      </c>
      <c r="R507" s="554" t="s">
        <v>4741</v>
      </c>
      <c r="W507" s="70" t="s">
        <v>29</v>
      </c>
      <c r="AC507" s="76" t="s">
        <v>141</v>
      </c>
      <c r="AE507" s="53" t="s">
        <v>208</v>
      </c>
      <c r="AF507" s="142">
        <v>44063</v>
      </c>
      <c r="AM507" s="53" t="s">
        <v>209</v>
      </c>
      <c r="AN507" s="142">
        <v>44071</v>
      </c>
      <c r="AO507" s="53" t="s">
        <v>63</v>
      </c>
      <c r="AP507" s="53" t="s">
        <v>56</v>
      </c>
      <c r="AQ507" s="54"/>
      <c r="AR507" s="53"/>
      <c r="AS507" s="142"/>
      <c r="AT507" s="53"/>
      <c r="AU507" s="53"/>
      <c r="AV507" s="53"/>
      <c r="AZ507" s="32">
        <f t="shared" si="13"/>
        <v>8</v>
      </c>
    </row>
    <row r="508" spans="8:52" ht="19.95" customHeight="1">
      <c r="H508" s="568" t="s">
        <v>4077</v>
      </c>
      <c r="I508" s="554" t="s">
        <v>4741</v>
      </c>
      <c r="J508" s="54" t="s">
        <v>4769</v>
      </c>
      <c r="N508" s="53" t="s">
        <v>4607</v>
      </c>
      <c r="Q508" s="54" t="s">
        <v>4834</v>
      </c>
      <c r="R508" s="554" t="s">
        <v>4741</v>
      </c>
      <c r="W508" s="70" t="s">
        <v>29</v>
      </c>
      <c r="AC508" s="76" t="s">
        <v>141</v>
      </c>
      <c r="AE508" s="53" t="s">
        <v>208</v>
      </c>
      <c r="AF508" s="142">
        <v>44063</v>
      </c>
      <c r="AM508" s="53" t="s">
        <v>209</v>
      </c>
      <c r="AN508" s="142">
        <v>44071</v>
      </c>
      <c r="AO508" s="53" t="s">
        <v>59</v>
      </c>
      <c r="AP508" s="53" t="s">
        <v>59</v>
      </c>
      <c r="AQ508" s="54" t="s">
        <v>363</v>
      </c>
      <c r="AR508" s="53"/>
      <c r="AS508" s="142"/>
      <c r="AT508" s="53"/>
      <c r="AU508" s="53"/>
      <c r="AV508" s="53"/>
      <c r="AZ508" s="32">
        <f t="shared" si="13"/>
        <v>8</v>
      </c>
    </row>
    <row r="509" spans="8:52" ht="19.95" customHeight="1">
      <c r="H509" s="568" t="s">
        <v>4078</v>
      </c>
      <c r="I509" s="554" t="s">
        <v>4741</v>
      </c>
      <c r="J509" s="54" t="s">
        <v>4770</v>
      </c>
      <c r="N509" s="53" t="s">
        <v>4607</v>
      </c>
      <c r="Q509" s="54" t="s">
        <v>4834</v>
      </c>
      <c r="R509" s="554" t="s">
        <v>4741</v>
      </c>
      <c r="W509" s="70" t="s">
        <v>29</v>
      </c>
      <c r="AC509" s="76" t="s">
        <v>141</v>
      </c>
      <c r="AE509" s="53" t="s">
        <v>208</v>
      </c>
      <c r="AF509" s="142">
        <v>44063</v>
      </c>
      <c r="AM509" s="53" t="s">
        <v>209</v>
      </c>
      <c r="AN509" s="142">
        <v>44071</v>
      </c>
      <c r="AO509" s="53" t="s">
        <v>59</v>
      </c>
      <c r="AP509" s="53" t="s">
        <v>59</v>
      </c>
      <c r="AQ509" s="54" t="s">
        <v>364</v>
      </c>
      <c r="AR509" s="53"/>
      <c r="AS509" s="142"/>
      <c r="AT509" s="53"/>
      <c r="AU509" s="53"/>
      <c r="AV509" s="53"/>
      <c r="AZ509" s="32">
        <f t="shared" si="13"/>
        <v>8</v>
      </c>
    </row>
    <row r="510" spans="8:52" ht="19.95" customHeight="1">
      <c r="H510" s="568" t="s">
        <v>4079</v>
      </c>
      <c r="I510" s="554" t="s">
        <v>4741</v>
      </c>
      <c r="J510" s="54" t="s">
        <v>4767</v>
      </c>
      <c r="N510" s="53" t="s">
        <v>4607</v>
      </c>
      <c r="Q510" s="54" t="s">
        <v>4834</v>
      </c>
      <c r="R510" s="554" t="s">
        <v>4741</v>
      </c>
      <c r="W510" s="70" t="s">
        <v>29</v>
      </c>
      <c r="AC510" s="76" t="s">
        <v>141</v>
      </c>
      <c r="AE510" s="53" t="s">
        <v>208</v>
      </c>
      <c r="AF510" s="142">
        <v>44063</v>
      </c>
      <c r="AM510" s="53" t="s">
        <v>209</v>
      </c>
      <c r="AN510" s="142">
        <v>44071</v>
      </c>
      <c r="AO510" s="53" t="s">
        <v>59</v>
      </c>
      <c r="AP510" s="53" t="s">
        <v>59</v>
      </c>
      <c r="AQ510" s="54" t="s">
        <v>364</v>
      </c>
      <c r="AR510" s="53"/>
      <c r="AS510" s="142"/>
      <c r="AT510" s="53"/>
      <c r="AU510" s="53"/>
      <c r="AV510" s="53"/>
      <c r="AZ510" s="32">
        <f t="shared" si="13"/>
        <v>8</v>
      </c>
    </row>
    <row r="511" spans="8:52" ht="19.95" customHeight="1">
      <c r="H511" s="568" t="s">
        <v>4080</v>
      </c>
      <c r="I511" s="554" t="s">
        <v>4741</v>
      </c>
      <c r="J511" s="54" t="s">
        <v>4771</v>
      </c>
      <c r="N511" s="53" t="s">
        <v>4608</v>
      </c>
      <c r="Q511" s="54" t="s">
        <v>4834</v>
      </c>
      <c r="R511" s="554" t="s">
        <v>4741</v>
      </c>
      <c r="W511" s="70" t="s">
        <v>29</v>
      </c>
      <c r="AC511" s="76" t="s">
        <v>141</v>
      </c>
      <c r="AE511" s="53" t="s">
        <v>208</v>
      </c>
      <c r="AF511" s="142">
        <v>44063</v>
      </c>
      <c r="AM511" s="53" t="s">
        <v>209</v>
      </c>
      <c r="AN511" s="142">
        <v>44071</v>
      </c>
      <c r="AO511" s="53" t="s">
        <v>59</v>
      </c>
      <c r="AP511" s="53" t="s">
        <v>59</v>
      </c>
      <c r="AQ511" s="54" t="s">
        <v>364</v>
      </c>
      <c r="AR511" s="53"/>
      <c r="AS511" s="142"/>
      <c r="AT511" s="53"/>
      <c r="AU511" s="53"/>
      <c r="AV511" s="53"/>
      <c r="AZ511" s="32">
        <f t="shared" si="13"/>
        <v>8</v>
      </c>
    </row>
    <row r="512" spans="8:52" ht="19.95" customHeight="1">
      <c r="H512" s="568" t="s">
        <v>4081</v>
      </c>
      <c r="I512" s="554" t="s">
        <v>4741</v>
      </c>
      <c r="J512" s="54" t="s">
        <v>4772</v>
      </c>
      <c r="N512" s="53" t="s">
        <v>4609</v>
      </c>
      <c r="Q512" s="54" t="s">
        <v>4835</v>
      </c>
      <c r="R512" s="554" t="s">
        <v>4741</v>
      </c>
      <c r="W512" s="70" t="s">
        <v>29</v>
      </c>
      <c r="AC512" s="76" t="s">
        <v>141</v>
      </c>
      <c r="AE512" s="53" t="s">
        <v>208</v>
      </c>
      <c r="AF512" s="142">
        <v>44063</v>
      </c>
      <c r="AM512" s="53" t="s">
        <v>209</v>
      </c>
      <c r="AN512" s="142">
        <v>44071</v>
      </c>
      <c r="AO512" s="53" t="s">
        <v>63</v>
      </c>
      <c r="AP512" s="53" t="s">
        <v>56</v>
      </c>
      <c r="AQ512" s="54" t="s">
        <v>365</v>
      </c>
      <c r="AR512" s="53"/>
      <c r="AS512" s="142"/>
      <c r="AT512" s="53"/>
      <c r="AU512" s="53"/>
      <c r="AV512" s="53"/>
      <c r="AZ512" s="32">
        <f t="shared" si="13"/>
        <v>8</v>
      </c>
    </row>
    <row r="513" spans="8:52" ht="19.95" customHeight="1">
      <c r="H513" s="568" t="s">
        <v>4082</v>
      </c>
      <c r="I513" s="554" t="s">
        <v>4741</v>
      </c>
      <c r="J513" s="54" t="s">
        <v>4773</v>
      </c>
      <c r="N513" s="53" t="s">
        <v>4609</v>
      </c>
      <c r="Q513" s="54" t="s">
        <v>4835</v>
      </c>
      <c r="R513" s="554" t="s">
        <v>4741</v>
      </c>
      <c r="W513" s="70" t="s">
        <v>29</v>
      </c>
      <c r="AC513" s="76" t="s">
        <v>141</v>
      </c>
      <c r="AE513" s="53" t="s">
        <v>208</v>
      </c>
      <c r="AF513" s="142">
        <v>44063</v>
      </c>
      <c r="AM513" s="53" t="s">
        <v>209</v>
      </c>
      <c r="AN513" s="142">
        <v>44071</v>
      </c>
      <c r="AO513" s="53" t="s">
        <v>63</v>
      </c>
      <c r="AP513" s="53" t="s">
        <v>56</v>
      </c>
      <c r="AQ513" s="54" t="s">
        <v>366</v>
      </c>
      <c r="AR513" s="53"/>
      <c r="AS513" s="142"/>
      <c r="AT513" s="53"/>
      <c r="AU513" s="53"/>
      <c r="AV513" s="53"/>
      <c r="AZ513" s="32">
        <f t="shared" si="13"/>
        <v>8</v>
      </c>
    </row>
    <row r="514" spans="8:52" ht="19.95" customHeight="1">
      <c r="H514" s="568" t="s">
        <v>4083</v>
      </c>
      <c r="I514" s="554" t="s">
        <v>4741</v>
      </c>
      <c r="J514" s="54" t="s">
        <v>4767</v>
      </c>
      <c r="N514" s="53" t="s">
        <v>4609</v>
      </c>
      <c r="Q514" s="54" t="s">
        <v>4835</v>
      </c>
      <c r="R514" s="554" t="s">
        <v>4741</v>
      </c>
      <c r="W514" s="70" t="s">
        <v>29</v>
      </c>
      <c r="AC514" s="76" t="s">
        <v>141</v>
      </c>
      <c r="AE514" s="53" t="s">
        <v>208</v>
      </c>
      <c r="AF514" s="142">
        <v>44063</v>
      </c>
      <c r="AM514" s="53" t="s">
        <v>209</v>
      </c>
      <c r="AN514" s="142">
        <v>44071</v>
      </c>
      <c r="AO514" s="53" t="s">
        <v>63</v>
      </c>
      <c r="AP514" s="53" t="s">
        <v>56</v>
      </c>
      <c r="AQ514" s="54" t="s">
        <v>366</v>
      </c>
      <c r="AR514" s="53"/>
      <c r="AS514" s="142"/>
      <c r="AT514" s="53"/>
      <c r="AU514" s="53"/>
      <c r="AV514" s="53"/>
      <c r="AZ514" s="32">
        <f t="shared" si="13"/>
        <v>8</v>
      </c>
    </row>
    <row r="515" spans="8:52" ht="19.95" customHeight="1">
      <c r="H515" s="568" t="s">
        <v>4084</v>
      </c>
      <c r="I515" s="554" t="s">
        <v>4741</v>
      </c>
      <c r="J515" s="54" t="s">
        <v>4774</v>
      </c>
      <c r="N515" s="53" t="s">
        <v>4610</v>
      </c>
      <c r="Q515" s="54" t="s">
        <v>4836</v>
      </c>
      <c r="R515" s="554" t="s">
        <v>4741</v>
      </c>
      <c r="W515" s="70" t="s">
        <v>29</v>
      </c>
      <c r="AC515" s="76" t="s">
        <v>141</v>
      </c>
      <c r="AE515" s="53" t="s">
        <v>208</v>
      </c>
      <c r="AF515" s="142">
        <v>44063</v>
      </c>
      <c r="AM515" s="53" t="s">
        <v>209</v>
      </c>
      <c r="AN515" s="142">
        <v>44071</v>
      </c>
      <c r="AO515" s="53" t="s">
        <v>63</v>
      </c>
      <c r="AP515" s="53" t="s">
        <v>56</v>
      </c>
      <c r="AQ515" s="54" t="s">
        <v>367</v>
      </c>
      <c r="AR515" s="53"/>
      <c r="AS515" s="142"/>
      <c r="AT515" s="53"/>
      <c r="AU515" s="53"/>
      <c r="AV515" s="53"/>
      <c r="AZ515" s="32">
        <f t="shared" si="13"/>
        <v>8</v>
      </c>
    </row>
    <row r="516" spans="8:52" ht="19.95" customHeight="1">
      <c r="H516" s="568" t="s">
        <v>4085</v>
      </c>
      <c r="I516" s="554" t="s">
        <v>4741</v>
      </c>
      <c r="J516" s="54" t="s">
        <v>4775</v>
      </c>
      <c r="N516" s="53" t="s">
        <v>4610</v>
      </c>
      <c r="Q516" s="54" t="s">
        <v>4836</v>
      </c>
      <c r="R516" s="554" t="s">
        <v>4741</v>
      </c>
      <c r="W516" s="70" t="s">
        <v>29</v>
      </c>
      <c r="AC516" s="76" t="s">
        <v>141</v>
      </c>
      <c r="AE516" s="53" t="s">
        <v>208</v>
      </c>
      <c r="AF516" s="142">
        <v>44063</v>
      </c>
      <c r="AM516" s="53" t="s">
        <v>209</v>
      </c>
      <c r="AN516" s="142">
        <v>44071</v>
      </c>
      <c r="AO516" s="53" t="s">
        <v>63</v>
      </c>
      <c r="AP516" s="53" t="s">
        <v>56</v>
      </c>
      <c r="AQ516" s="54"/>
      <c r="AR516" s="53"/>
      <c r="AS516" s="142"/>
      <c r="AT516" s="53"/>
      <c r="AU516" s="53"/>
      <c r="AV516" s="53"/>
      <c r="AZ516" s="32">
        <f t="shared" si="13"/>
        <v>8</v>
      </c>
    </row>
    <row r="517" spans="8:52" ht="19.95" customHeight="1">
      <c r="H517" s="568" t="s">
        <v>4086</v>
      </c>
      <c r="I517" s="554" t="s">
        <v>4741</v>
      </c>
      <c r="J517" s="54" t="s">
        <v>4776</v>
      </c>
      <c r="N517" s="53" t="s">
        <v>4610</v>
      </c>
      <c r="Q517" s="54" t="s">
        <v>4836</v>
      </c>
      <c r="R517" s="554" t="s">
        <v>4741</v>
      </c>
      <c r="W517" s="70" t="s">
        <v>29</v>
      </c>
      <c r="AC517" s="76" t="s">
        <v>141</v>
      </c>
      <c r="AE517" s="53" t="s">
        <v>208</v>
      </c>
      <c r="AF517" s="142">
        <v>44063</v>
      </c>
      <c r="AM517" s="53" t="s">
        <v>209</v>
      </c>
      <c r="AN517" s="142">
        <v>44071</v>
      </c>
      <c r="AO517" s="53" t="s">
        <v>63</v>
      </c>
      <c r="AP517" s="53" t="s">
        <v>56</v>
      </c>
      <c r="AQ517" s="54"/>
      <c r="AR517" s="53"/>
      <c r="AS517" s="142"/>
      <c r="AT517" s="53"/>
      <c r="AU517" s="53"/>
      <c r="AV517" s="53"/>
      <c r="AZ517" s="32">
        <f t="shared" si="13"/>
        <v>8</v>
      </c>
    </row>
    <row r="518" spans="8:52" ht="19.95" customHeight="1">
      <c r="H518" s="568" t="s">
        <v>4087</v>
      </c>
      <c r="I518" s="554" t="s">
        <v>4741</v>
      </c>
      <c r="J518" s="54" t="s">
        <v>4777</v>
      </c>
      <c r="N518" s="53" t="s">
        <v>4611</v>
      </c>
      <c r="Q518" s="54" t="s">
        <v>4837</v>
      </c>
      <c r="R518" s="554" t="s">
        <v>4741</v>
      </c>
      <c r="W518" s="70" t="s">
        <v>29</v>
      </c>
      <c r="AC518" s="76" t="s">
        <v>141</v>
      </c>
      <c r="AE518" s="53" t="s">
        <v>208</v>
      </c>
      <c r="AF518" s="142">
        <v>44063</v>
      </c>
      <c r="AM518" s="53" t="s">
        <v>209</v>
      </c>
      <c r="AN518" s="142">
        <v>44071</v>
      </c>
      <c r="AO518" s="53" t="s">
        <v>63</v>
      </c>
      <c r="AP518" s="53" t="s">
        <v>56</v>
      </c>
      <c r="AQ518" s="54"/>
      <c r="AR518" s="53"/>
      <c r="AS518" s="142"/>
      <c r="AT518" s="53"/>
      <c r="AU518" s="53"/>
      <c r="AV518" s="53"/>
      <c r="AZ518" s="32">
        <f t="shared" si="13"/>
        <v>8</v>
      </c>
    </row>
    <row r="519" spans="8:52" ht="19.95" customHeight="1">
      <c r="H519" s="568" t="s">
        <v>4088</v>
      </c>
      <c r="I519" s="554" t="s">
        <v>4741</v>
      </c>
      <c r="J519" s="54" t="s">
        <v>4778</v>
      </c>
      <c r="N519" s="53" t="s">
        <v>4612</v>
      </c>
      <c r="Q519" s="54" t="s">
        <v>4838</v>
      </c>
      <c r="R519" s="554" t="s">
        <v>4741</v>
      </c>
      <c r="W519" s="70" t="s">
        <v>29</v>
      </c>
      <c r="AC519" s="76" t="s">
        <v>141</v>
      </c>
      <c r="AE519" s="53" t="s">
        <v>208</v>
      </c>
      <c r="AF519" s="142">
        <v>44063</v>
      </c>
      <c r="AM519" s="53" t="s">
        <v>209</v>
      </c>
      <c r="AN519" s="142">
        <v>44071</v>
      </c>
      <c r="AO519" s="53" t="s">
        <v>63</v>
      </c>
      <c r="AP519" s="53" t="s">
        <v>56</v>
      </c>
      <c r="AQ519" s="54" t="s">
        <v>368</v>
      </c>
      <c r="AR519" s="53"/>
      <c r="AS519" s="142"/>
      <c r="AT519" s="53"/>
      <c r="AU519" s="53"/>
      <c r="AV519" s="53"/>
      <c r="AZ519" s="32">
        <f t="shared" si="13"/>
        <v>8</v>
      </c>
    </row>
    <row r="520" spans="8:52" ht="19.95" customHeight="1">
      <c r="H520" s="568" t="s">
        <v>4089</v>
      </c>
      <c r="I520" s="554" t="s">
        <v>4741</v>
      </c>
      <c r="J520" s="54" t="s">
        <v>4779</v>
      </c>
      <c r="N520" s="53" t="s">
        <v>4612</v>
      </c>
      <c r="Q520" s="54" t="s">
        <v>4838</v>
      </c>
      <c r="R520" s="554" t="s">
        <v>4741</v>
      </c>
      <c r="W520" s="70" t="s">
        <v>29</v>
      </c>
      <c r="AC520" s="76" t="s">
        <v>141</v>
      </c>
      <c r="AE520" s="53" t="s">
        <v>208</v>
      </c>
      <c r="AF520" s="142">
        <v>44063</v>
      </c>
      <c r="AM520" s="53" t="s">
        <v>209</v>
      </c>
      <c r="AN520" s="142">
        <v>44071</v>
      </c>
      <c r="AO520" s="53" t="s">
        <v>63</v>
      </c>
      <c r="AP520" s="53" t="s">
        <v>56</v>
      </c>
      <c r="AQ520" s="54" t="s">
        <v>369</v>
      </c>
      <c r="AR520" s="53"/>
      <c r="AS520" s="142"/>
      <c r="AT520" s="53"/>
      <c r="AU520" s="53"/>
      <c r="AV520" s="53"/>
      <c r="AZ520" s="32">
        <f t="shared" si="13"/>
        <v>8</v>
      </c>
    </row>
    <row r="521" spans="8:52" ht="19.95" customHeight="1">
      <c r="H521" s="568" t="s">
        <v>4090</v>
      </c>
      <c r="I521" s="554" t="s">
        <v>4741</v>
      </c>
      <c r="J521" s="54" t="s">
        <v>4767</v>
      </c>
      <c r="N521" s="53" t="s">
        <v>4612</v>
      </c>
      <c r="Q521" s="54" t="s">
        <v>4838</v>
      </c>
      <c r="R521" s="554" t="s">
        <v>4741</v>
      </c>
      <c r="W521" s="70" t="s">
        <v>29</v>
      </c>
      <c r="AC521" s="76" t="s">
        <v>141</v>
      </c>
      <c r="AE521" s="53" t="s">
        <v>208</v>
      </c>
      <c r="AF521" s="142">
        <v>44063</v>
      </c>
      <c r="AM521" s="53" t="s">
        <v>209</v>
      </c>
      <c r="AN521" s="142">
        <v>44071</v>
      </c>
      <c r="AO521" s="53" t="s">
        <v>63</v>
      </c>
      <c r="AP521" s="53" t="s">
        <v>56</v>
      </c>
      <c r="AQ521" s="54" t="s">
        <v>369</v>
      </c>
      <c r="AR521" s="53"/>
      <c r="AS521" s="142"/>
      <c r="AT521" s="53"/>
      <c r="AU521" s="53"/>
      <c r="AV521" s="53"/>
      <c r="AZ521" s="32">
        <f t="shared" si="13"/>
        <v>8</v>
      </c>
    </row>
    <row r="522" spans="8:52" ht="19.95" customHeight="1">
      <c r="H522" s="568" t="s">
        <v>4091</v>
      </c>
      <c r="I522" s="554" t="s">
        <v>4741</v>
      </c>
      <c r="J522" s="54" t="s">
        <v>4780</v>
      </c>
      <c r="N522" s="53" t="s">
        <v>4613</v>
      </c>
      <c r="Q522" s="54" t="s">
        <v>4839</v>
      </c>
      <c r="R522" s="554" t="s">
        <v>4741</v>
      </c>
      <c r="W522" s="70" t="s">
        <v>29</v>
      </c>
      <c r="AC522" s="76" t="s">
        <v>141</v>
      </c>
      <c r="AE522" s="53" t="s">
        <v>208</v>
      </c>
      <c r="AF522" s="142">
        <v>44063</v>
      </c>
      <c r="AM522" s="53" t="s">
        <v>209</v>
      </c>
      <c r="AN522" s="142">
        <v>44071</v>
      </c>
      <c r="AO522" s="53" t="s">
        <v>63</v>
      </c>
      <c r="AP522" s="53" t="s">
        <v>56</v>
      </c>
      <c r="AQ522" s="54" t="s">
        <v>370</v>
      </c>
      <c r="AR522" s="53"/>
      <c r="AS522" s="142"/>
      <c r="AT522" s="53"/>
      <c r="AU522" s="53"/>
      <c r="AV522" s="53"/>
      <c r="AZ522" s="32">
        <f t="shared" si="13"/>
        <v>8</v>
      </c>
    </row>
    <row r="523" spans="8:52" ht="19.95" customHeight="1">
      <c r="H523" s="568" t="s">
        <v>4092</v>
      </c>
      <c r="I523" s="554" t="s">
        <v>4741</v>
      </c>
      <c r="J523" s="54" t="s">
        <v>4781</v>
      </c>
      <c r="N523" s="53" t="s">
        <v>4613</v>
      </c>
      <c r="Q523" s="54" t="s">
        <v>4839</v>
      </c>
      <c r="R523" s="554" t="s">
        <v>4741</v>
      </c>
      <c r="W523" s="70" t="s">
        <v>29</v>
      </c>
      <c r="AC523" s="76" t="s">
        <v>141</v>
      </c>
      <c r="AE523" s="53" t="s">
        <v>208</v>
      </c>
      <c r="AF523" s="142">
        <v>44063</v>
      </c>
      <c r="AM523" s="53" t="s">
        <v>209</v>
      </c>
      <c r="AN523" s="142">
        <v>44071</v>
      </c>
      <c r="AO523" s="53" t="s">
        <v>63</v>
      </c>
      <c r="AP523" s="53" t="s">
        <v>56</v>
      </c>
      <c r="AQ523" s="54"/>
      <c r="AR523" s="53"/>
      <c r="AS523" s="142"/>
      <c r="AT523" s="53"/>
      <c r="AU523" s="53"/>
      <c r="AV523" s="53"/>
      <c r="AZ523" s="32">
        <f t="shared" si="13"/>
        <v>8</v>
      </c>
    </row>
    <row r="524" spans="8:52" ht="19.95" customHeight="1">
      <c r="H524" s="568" t="s">
        <v>4093</v>
      </c>
      <c r="I524" s="554" t="s">
        <v>4741</v>
      </c>
      <c r="J524" s="54" t="s">
        <v>4767</v>
      </c>
      <c r="N524" s="53" t="s">
        <v>4613</v>
      </c>
      <c r="Q524" s="54" t="s">
        <v>4839</v>
      </c>
      <c r="R524" s="554" t="s">
        <v>4741</v>
      </c>
      <c r="W524" s="70" t="s">
        <v>29</v>
      </c>
      <c r="AC524" s="76" t="s">
        <v>141</v>
      </c>
      <c r="AE524" s="53" t="s">
        <v>208</v>
      </c>
      <c r="AF524" s="142">
        <v>44063</v>
      </c>
      <c r="AM524" s="53" t="s">
        <v>209</v>
      </c>
      <c r="AN524" s="142">
        <v>44071</v>
      </c>
      <c r="AO524" s="53" t="s">
        <v>63</v>
      </c>
      <c r="AP524" s="53" t="s">
        <v>56</v>
      </c>
      <c r="AQ524" s="54"/>
      <c r="AR524" s="53"/>
      <c r="AS524" s="142"/>
      <c r="AT524" s="53"/>
      <c r="AU524" s="53"/>
      <c r="AV524" s="53"/>
      <c r="AZ524" s="32">
        <f t="shared" si="13"/>
        <v>8</v>
      </c>
    </row>
    <row r="525" spans="8:52" ht="19.95" customHeight="1">
      <c r="H525" s="568" t="s">
        <v>4094</v>
      </c>
      <c r="I525" s="554" t="s">
        <v>4741</v>
      </c>
      <c r="J525" s="54" t="s">
        <v>4782</v>
      </c>
      <c r="N525" s="53" t="s">
        <v>4614</v>
      </c>
      <c r="Q525" s="54" t="s">
        <v>4840</v>
      </c>
      <c r="R525" s="554" t="s">
        <v>4741</v>
      </c>
      <c r="W525" s="70" t="s">
        <v>29</v>
      </c>
      <c r="AC525" s="76" t="s">
        <v>141</v>
      </c>
      <c r="AE525" s="53" t="s">
        <v>208</v>
      </c>
      <c r="AF525" s="142">
        <v>44063</v>
      </c>
      <c r="AM525" s="53" t="s">
        <v>209</v>
      </c>
      <c r="AN525" s="142">
        <v>44071</v>
      </c>
      <c r="AO525" s="53" t="s">
        <v>63</v>
      </c>
      <c r="AP525" s="53" t="s">
        <v>56</v>
      </c>
      <c r="AQ525" s="54" t="s">
        <v>371</v>
      </c>
      <c r="AR525" s="53"/>
      <c r="AS525" s="142"/>
      <c r="AT525" s="53"/>
      <c r="AU525" s="53"/>
      <c r="AV525" s="53"/>
      <c r="AZ525" s="32">
        <f t="shared" si="13"/>
        <v>8</v>
      </c>
    </row>
    <row r="526" spans="8:52" ht="19.95" customHeight="1">
      <c r="H526" s="568" t="s">
        <v>4095</v>
      </c>
      <c r="I526" s="554" t="s">
        <v>4741</v>
      </c>
      <c r="J526" s="54" t="s">
        <v>4783</v>
      </c>
      <c r="N526" s="53" t="s">
        <v>4614</v>
      </c>
      <c r="Q526" s="54" t="s">
        <v>4840</v>
      </c>
      <c r="R526" s="554" t="s">
        <v>4741</v>
      </c>
      <c r="W526" s="70" t="s">
        <v>29</v>
      </c>
      <c r="AC526" s="76" t="s">
        <v>141</v>
      </c>
      <c r="AE526" s="53" t="s">
        <v>208</v>
      </c>
      <c r="AF526" s="142">
        <v>44063</v>
      </c>
      <c r="AM526" s="53" t="s">
        <v>209</v>
      </c>
      <c r="AN526" s="142">
        <v>44071</v>
      </c>
      <c r="AO526" s="53" t="s">
        <v>63</v>
      </c>
      <c r="AP526" s="53" t="s">
        <v>56</v>
      </c>
      <c r="AQ526" s="54"/>
      <c r="AR526" s="53"/>
      <c r="AS526" s="142"/>
      <c r="AT526" s="53"/>
      <c r="AU526" s="53"/>
      <c r="AV526" s="53"/>
      <c r="AZ526" s="32">
        <f t="shared" si="13"/>
        <v>8</v>
      </c>
    </row>
    <row r="527" spans="8:52" ht="19.95" customHeight="1">
      <c r="H527" s="568" t="s">
        <v>4096</v>
      </c>
      <c r="I527" s="554" t="s">
        <v>4741</v>
      </c>
      <c r="J527" s="54" t="s">
        <v>4784</v>
      </c>
      <c r="N527" s="53" t="s">
        <v>4614</v>
      </c>
      <c r="Q527" s="54" t="s">
        <v>4840</v>
      </c>
      <c r="R527" s="554" t="s">
        <v>4741</v>
      </c>
      <c r="W527" s="70" t="s">
        <v>29</v>
      </c>
      <c r="AC527" s="76" t="s">
        <v>141</v>
      </c>
      <c r="AE527" s="53" t="s">
        <v>208</v>
      </c>
      <c r="AF527" s="142">
        <v>44063</v>
      </c>
      <c r="AM527" s="53" t="s">
        <v>209</v>
      </c>
      <c r="AN527" s="142">
        <v>44071</v>
      </c>
      <c r="AO527" s="53" t="s">
        <v>63</v>
      </c>
      <c r="AP527" s="53" t="s">
        <v>56</v>
      </c>
      <c r="AQ527" s="54"/>
      <c r="AR527" s="53"/>
      <c r="AS527" s="142"/>
      <c r="AT527" s="53"/>
      <c r="AU527" s="53"/>
      <c r="AV527" s="53"/>
      <c r="AZ527" s="32">
        <f t="shared" si="13"/>
        <v>8</v>
      </c>
    </row>
    <row r="528" spans="8:52" ht="19.95" customHeight="1">
      <c r="H528" s="568" t="s">
        <v>4097</v>
      </c>
      <c r="I528" s="554" t="s">
        <v>4741</v>
      </c>
      <c r="J528" s="54" t="s">
        <v>4782</v>
      </c>
      <c r="N528" s="53" t="s">
        <v>4615</v>
      </c>
      <c r="Q528" s="54" t="s">
        <v>4840</v>
      </c>
      <c r="R528" s="554" t="s">
        <v>4741</v>
      </c>
      <c r="W528" s="70" t="s">
        <v>29</v>
      </c>
      <c r="AC528" s="76" t="s">
        <v>141</v>
      </c>
      <c r="AE528" s="53" t="s">
        <v>208</v>
      </c>
      <c r="AF528" s="142">
        <v>44063</v>
      </c>
      <c r="AM528" s="53" t="s">
        <v>209</v>
      </c>
      <c r="AN528" s="142">
        <v>44071</v>
      </c>
      <c r="AO528" s="53" t="s">
        <v>59</v>
      </c>
      <c r="AP528" s="53" t="s">
        <v>59</v>
      </c>
      <c r="AQ528" s="54" t="s">
        <v>371</v>
      </c>
      <c r="AR528" s="53"/>
      <c r="AS528" s="142"/>
      <c r="AT528" s="53"/>
      <c r="AU528" s="53"/>
      <c r="AV528" s="53"/>
      <c r="AZ528" s="32">
        <f t="shared" si="13"/>
        <v>8</v>
      </c>
    </row>
    <row r="529" spans="8:52" ht="19.95" customHeight="1">
      <c r="H529" s="568" t="s">
        <v>4098</v>
      </c>
      <c r="I529" s="554" t="s">
        <v>4741</v>
      </c>
      <c r="J529" s="54" t="s">
        <v>4783</v>
      </c>
      <c r="N529" s="53" t="s">
        <v>4615</v>
      </c>
      <c r="Q529" s="54" t="s">
        <v>4840</v>
      </c>
      <c r="R529" s="554" t="s">
        <v>4741</v>
      </c>
      <c r="W529" s="70" t="s">
        <v>29</v>
      </c>
      <c r="AC529" s="76" t="s">
        <v>141</v>
      </c>
      <c r="AE529" s="53" t="s">
        <v>208</v>
      </c>
      <c r="AF529" s="142">
        <v>44063</v>
      </c>
      <c r="AM529" s="53" t="s">
        <v>209</v>
      </c>
      <c r="AN529" s="142">
        <v>44071</v>
      </c>
      <c r="AO529" s="53" t="s">
        <v>59</v>
      </c>
      <c r="AP529" s="53" t="s">
        <v>59</v>
      </c>
      <c r="AQ529" s="54" t="s">
        <v>364</v>
      </c>
      <c r="AR529" s="53"/>
      <c r="AS529" s="142"/>
      <c r="AT529" s="53"/>
      <c r="AU529" s="53"/>
      <c r="AV529" s="53"/>
      <c r="AZ529" s="32">
        <f t="shared" si="13"/>
        <v>8</v>
      </c>
    </row>
    <row r="530" spans="8:52" ht="19.95" customHeight="1">
      <c r="H530" s="568" t="s">
        <v>4099</v>
      </c>
      <c r="I530" s="554" t="s">
        <v>4741</v>
      </c>
      <c r="J530" s="54" t="s">
        <v>4767</v>
      </c>
      <c r="N530" s="53" t="s">
        <v>4615</v>
      </c>
      <c r="Q530" s="54" t="s">
        <v>4840</v>
      </c>
      <c r="R530" s="554" t="s">
        <v>4741</v>
      </c>
      <c r="W530" s="70" t="s">
        <v>29</v>
      </c>
      <c r="AC530" s="76" t="s">
        <v>141</v>
      </c>
      <c r="AE530" s="53" t="s">
        <v>208</v>
      </c>
      <c r="AF530" s="142">
        <v>44063</v>
      </c>
      <c r="AM530" s="53" t="s">
        <v>209</v>
      </c>
      <c r="AN530" s="142">
        <v>44071</v>
      </c>
      <c r="AO530" s="53" t="s">
        <v>63</v>
      </c>
      <c r="AP530" s="53" t="s">
        <v>56</v>
      </c>
      <c r="AQ530" s="54"/>
      <c r="AR530" s="53"/>
      <c r="AS530" s="142"/>
      <c r="AT530" s="53"/>
      <c r="AU530" s="53"/>
      <c r="AV530" s="53"/>
      <c r="AZ530" s="32">
        <f t="shared" si="13"/>
        <v>8</v>
      </c>
    </row>
    <row r="531" spans="8:52" ht="19.95" customHeight="1">
      <c r="H531" s="568" t="s">
        <v>4100</v>
      </c>
      <c r="I531" s="554" t="s">
        <v>4741</v>
      </c>
      <c r="J531" s="54" t="s">
        <v>4785</v>
      </c>
      <c r="N531" s="53" t="s">
        <v>4616</v>
      </c>
      <c r="Q531" s="54" t="s">
        <v>4841</v>
      </c>
      <c r="R531" s="554" t="s">
        <v>4741</v>
      </c>
      <c r="W531" s="70" t="s">
        <v>29</v>
      </c>
      <c r="AC531" s="76" t="s">
        <v>141</v>
      </c>
      <c r="AE531" s="53" t="s">
        <v>208</v>
      </c>
      <c r="AF531" s="142">
        <v>44063</v>
      </c>
      <c r="AM531" s="53" t="s">
        <v>209</v>
      </c>
      <c r="AN531" s="142">
        <v>44071</v>
      </c>
      <c r="AO531" s="53" t="s">
        <v>63</v>
      </c>
      <c r="AP531" s="53" t="s">
        <v>56</v>
      </c>
      <c r="AQ531" s="54" t="s">
        <v>372</v>
      </c>
      <c r="AR531" s="53"/>
      <c r="AS531" s="142"/>
      <c r="AT531" s="53"/>
      <c r="AU531" s="53"/>
      <c r="AV531" s="53"/>
      <c r="AZ531" s="32">
        <f t="shared" si="13"/>
        <v>8</v>
      </c>
    </row>
    <row r="532" spans="8:52" ht="19.95" customHeight="1">
      <c r="H532" s="568" t="s">
        <v>4101</v>
      </c>
      <c r="I532" s="554" t="s">
        <v>4741</v>
      </c>
      <c r="J532" s="54" t="s">
        <v>4786</v>
      </c>
      <c r="N532" s="53" t="s">
        <v>4616</v>
      </c>
      <c r="Q532" s="54" t="s">
        <v>4841</v>
      </c>
      <c r="R532" s="554" t="s">
        <v>4741</v>
      </c>
      <c r="W532" s="70" t="s">
        <v>29</v>
      </c>
      <c r="AC532" s="76" t="s">
        <v>141</v>
      </c>
      <c r="AE532" s="53" t="s">
        <v>208</v>
      </c>
      <c r="AF532" s="142">
        <v>44063</v>
      </c>
      <c r="AM532" s="53" t="s">
        <v>209</v>
      </c>
      <c r="AN532" s="142">
        <v>44071</v>
      </c>
      <c r="AO532" s="53" t="s">
        <v>63</v>
      </c>
      <c r="AP532" s="53" t="s">
        <v>56</v>
      </c>
      <c r="AQ532" s="54"/>
      <c r="AR532" s="53"/>
      <c r="AS532" s="142"/>
      <c r="AT532" s="53"/>
      <c r="AU532" s="53"/>
      <c r="AV532" s="53"/>
      <c r="AZ532" s="32">
        <f t="shared" si="13"/>
        <v>8</v>
      </c>
    </row>
    <row r="533" spans="8:52" ht="19.95" customHeight="1">
      <c r="H533" s="568" t="s">
        <v>4102</v>
      </c>
      <c r="I533" s="554" t="s">
        <v>4741</v>
      </c>
      <c r="J533" s="54" t="s">
        <v>4784</v>
      </c>
      <c r="N533" s="53" t="s">
        <v>4616</v>
      </c>
      <c r="Q533" s="54" t="s">
        <v>4841</v>
      </c>
      <c r="R533" s="554" t="s">
        <v>4741</v>
      </c>
      <c r="W533" s="70" t="s">
        <v>29</v>
      </c>
      <c r="AC533" s="76" t="s">
        <v>141</v>
      </c>
      <c r="AE533" s="53" t="s">
        <v>208</v>
      </c>
      <c r="AF533" s="142">
        <v>44063</v>
      </c>
      <c r="AM533" s="53" t="s">
        <v>209</v>
      </c>
      <c r="AN533" s="142">
        <v>44071</v>
      </c>
      <c r="AO533" s="53" t="s">
        <v>63</v>
      </c>
      <c r="AP533" s="53" t="s">
        <v>56</v>
      </c>
      <c r="AQ533" s="54"/>
      <c r="AR533" s="53"/>
      <c r="AS533" s="142"/>
      <c r="AT533" s="53"/>
      <c r="AU533" s="53"/>
      <c r="AV533" s="53"/>
      <c r="AZ533" s="32">
        <f t="shared" si="13"/>
        <v>8</v>
      </c>
    </row>
    <row r="534" spans="8:52" ht="19.95" customHeight="1">
      <c r="H534" s="568" t="s">
        <v>4103</v>
      </c>
      <c r="I534" s="554" t="s">
        <v>4741</v>
      </c>
      <c r="J534" s="54" t="s">
        <v>4785</v>
      </c>
      <c r="N534" s="53" t="s">
        <v>4617</v>
      </c>
      <c r="Q534" s="54" t="s">
        <v>4841</v>
      </c>
      <c r="R534" s="554" t="s">
        <v>4741</v>
      </c>
      <c r="W534" s="70" t="s">
        <v>29</v>
      </c>
      <c r="AC534" s="76" t="s">
        <v>141</v>
      </c>
      <c r="AE534" s="53" t="s">
        <v>208</v>
      </c>
      <c r="AF534" s="142">
        <v>44063</v>
      </c>
      <c r="AM534" s="53" t="s">
        <v>209</v>
      </c>
      <c r="AN534" s="142">
        <v>44071</v>
      </c>
      <c r="AO534" s="53" t="s">
        <v>59</v>
      </c>
      <c r="AP534" s="53" t="s">
        <v>59</v>
      </c>
      <c r="AQ534" s="54" t="s">
        <v>373</v>
      </c>
      <c r="AR534" s="53"/>
      <c r="AS534" s="142"/>
      <c r="AT534" s="53"/>
      <c r="AU534" s="53"/>
      <c r="AV534" s="53"/>
      <c r="AZ534" s="32">
        <f t="shared" si="13"/>
        <v>8</v>
      </c>
    </row>
    <row r="535" spans="8:52" ht="19.95" customHeight="1">
      <c r="H535" s="568" t="s">
        <v>4104</v>
      </c>
      <c r="I535" s="554" t="s">
        <v>4741</v>
      </c>
      <c r="J535" s="54" t="s">
        <v>4786</v>
      </c>
      <c r="N535" s="53" t="s">
        <v>4617</v>
      </c>
      <c r="Q535" s="54" t="s">
        <v>4841</v>
      </c>
      <c r="R535" s="554" t="s">
        <v>4741</v>
      </c>
      <c r="W535" s="70" t="s">
        <v>29</v>
      </c>
      <c r="AC535" s="76" t="s">
        <v>141</v>
      </c>
      <c r="AE535" s="53" t="s">
        <v>208</v>
      </c>
      <c r="AF535" s="142">
        <v>44063</v>
      </c>
      <c r="AM535" s="53" t="s">
        <v>209</v>
      </c>
      <c r="AN535" s="142">
        <v>44071</v>
      </c>
      <c r="AO535" s="53" t="s">
        <v>59</v>
      </c>
      <c r="AP535" s="53" t="s">
        <v>59</v>
      </c>
      <c r="AQ535" s="54" t="s">
        <v>374</v>
      </c>
      <c r="AR535" s="53"/>
      <c r="AS535" s="142"/>
      <c r="AT535" s="53"/>
      <c r="AU535" s="53"/>
      <c r="AV535" s="53"/>
      <c r="AZ535" s="32">
        <f t="shared" si="13"/>
        <v>8</v>
      </c>
    </row>
    <row r="536" spans="8:52" ht="19.95" customHeight="1">
      <c r="H536" s="568" t="s">
        <v>4105</v>
      </c>
      <c r="I536" s="554" t="s">
        <v>4741</v>
      </c>
      <c r="J536" s="54" t="s">
        <v>4767</v>
      </c>
      <c r="N536" s="53" t="s">
        <v>4617</v>
      </c>
      <c r="Q536" s="54" t="s">
        <v>4841</v>
      </c>
      <c r="R536" s="554" t="s">
        <v>4741</v>
      </c>
      <c r="W536" s="70" t="s">
        <v>29</v>
      </c>
      <c r="AC536" s="76" t="s">
        <v>141</v>
      </c>
      <c r="AE536" s="53" t="s">
        <v>208</v>
      </c>
      <c r="AF536" s="142">
        <v>44063</v>
      </c>
      <c r="AM536" s="53" t="s">
        <v>209</v>
      </c>
      <c r="AN536" s="142">
        <v>44071</v>
      </c>
      <c r="AO536" s="53" t="s">
        <v>63</v>
      </c>
      <c r="AP536" s="53" t="s">
        <v>56</v>
      </c>
      <c r="AQ536" s="54" t="s">
        <v>374</v>
      </c>
      <c r="AR536" s="53"/>
      <c r="AS536" s="142"/>
      <c r="AT536" s="53"/>
      <c r="AU536" s="53"/>
      <c r="AV536" s="53"/>
      <c r="AZ536" s="32">
        <f t="shared" si="13"/>
        <v>8</v>
      </c>
    </row>
    <row r="537" spans="8:52" ht="19.95" customHeight="1">
      <c r="H537" s="568" t="s">
        <v>4106</v>
      </c>
      <c r="I537" s="554" t="s">
        <v>4741</v>
      </c>
      <c r="J537" s="54" t="s">
        <v>4787</v>
      </c>
      <c r="N537" s="53" t="s">
        <v>4618</v>
      </c>
      <c r="Q537" s="54" t="s">
        <v>4841</v>
      </c>
      <c r="R537" s="554" t="s">
        <v>4741</v>
      </c>
      <c r="W537" s="70" t="s">
        <v>29</v>
      </c>
      <c r="AC537" s="76" t="s">
        <v>141</v>
      </c>
      <c r="AE537" s="53" t="s">
        <v>208</v>
      </c>
      <c r="AF537" s="142">
        <v>44067</v>
      </c>
      <c r="AM537" s="53" t="s">
        <v>209</v>
      </c>
      <c r="AN537" s="142">
        <v>44071</v>
      </c>
      <c r="AO537" s="53" t="s">
        <v>63</v>
      </c>
      <c r="AP537" s="53" t="s">
        <v>56</v>
      </c>
      <c r="AQ537" s="54" t="s">
        <v>374</v>
      </c>
      <c r="AR537" s="53"/>
      <c r="AS537" s="142"/>
      <c r="AT537" s="53"/>
      <c r="AU537" s="53"/>
      <c r="AV537" s="53"/>
      <c r="AZ537" s="32">
        <f t="shared" si="13"/>
        <v>8</v>
      </c>
    </row>
    <row r="538" spans="8:52" ht="19.95" customHeight="1">
      <c r="H538" s="568" t="s">
        <v>4107</v>
      </c>
      <c r="I538" s="554" t="s">
        <v>4741</v>
      </c>
      <c r="J538" s="54" t="s">
        <v>4788</v>
      </c>
      <c r="N538" s="53" t="s">
        <v>4618</v>
      </c>
      <c r="Q538" s="54" t="s">
        <v>4841</v>
      </c>
      <c r="R538" s="554" t="s">
        <v>4741</v>
      </c>
      <c r="W538" s="70" t="s">
        <v>29</v>
      </c>
      <c r="AC538" s="76" t="s">
        <v>141</v>
      </c>
      <c r="AE538" s="53" t="s">
        <v>208</v>
      </c>
      <c r="AF538" s="142">
        <v>44067</v>
      </c>
      <c r="AM538" s="53" t="s">
        <v>209</v>
      </c>
      <c r="AN538" s="142">
        <v>44071</v>
      </c>
      <c r="AO538" s="53" t="s">
        <v>63</v>
      </c>
      <c r="AP538" s="53" t="s">
        <v>56</v>
      </c>
      <c r="AQ538" s="54"/>
      <c r="AR538" s="53"/>
      <c r="AS538" s="142"/>
      <c r="AT538" s="53"/>
      <c r="AU538" s="53"/>
      <c r="AV538" s="53"/>
      <c r="AZ538" s="32">
        <f t="shared" si="13"/>
        <v>8</v>
      </c>
    </row>
    <row r="539" spans="8:52" ht="19.95" customHeight="1">
      <c r="H539" s="568" t="s">
        <v>4108</v>
      </c>
      <c r="I539" s="554" t="s">
        <v>4741</v>
      </c>
      <c r="J539" s="54" t="s">
        <v>4789</v>
      </c>
      <c r="N539" s="53" t="s">
        <v>4618</v>
      </c>
      <c r="Q539" s="54" t="s">
        <v>4841</v>
      </c>
      <c r="R539" s="554" t="s">
        <v>4741</v>
      </c>
      <c r="W539" s="70" t="s">
        <v>29</v>
      </c>
      <c r="AC539" s="76" t="s">
        <v>141</v>
      </c>
      <c r="AE539" s="53" t="s">
        <v>208</v>
      </c>
      <c r="AF539" s="142">
        <v>44067</v>
      </c>
      <c r="AM539" s="53" t="s">
        <v>209</v>
      </c>
      <c r="AN539" s="142">
        <v>44071</v>
      </c>
      <c r="AO539" s="53" t="s">
        <v>63</v>
      </c>
      <c r="AP539" s="53" t="s">
        <v>56</v>
      </c>
      <c r="AQ539" s="54"/>
      <c r="AR539" s="53"/>
      <c r="AS539" s="142"/>
      <c r="AT539" s="53"/>
      <c r="AU539" s="53"/>
      <c r="AV539" s="53"/>
      <c r="AZ539" s="32">
        <f t="shared" si="13"/>
        <v>8</v>
      </c>
    </row>
    <row r="540" spans="8:52" ht="19.95" customHeight="1">
      <c r="H540" s="568" t="s">
        <v>4109</v>
      </c>
      <c r="I540" s="554" t="s">
        <v>4741</v>
      </c>
      <c r="J540" s="54" t="s">
        <v>4790</v>
      </c>
      <c r="N540" s="53" t="s">
        <v>4619</v>
      </c>
      <c r="Q540" s="54" t="s">
        <v>4842</v>
      </c>
      <c r="R540" s="554" t="s">
        <v>4741</v>
      </c>
      <c r="W540" s="70" t="s">
        <v>29</v>
      </c>
      <c r="AC540" s="76" t="s">
        <v>141</v>
      </c>
      <c r="AE540" s="53" t="s">
        <v>208</v>
      </c>
      <c r="AF540" s="142">
        <v>44063</v>
      </c>
      <c r="AM540" s="53" t="s">
        <v>209</v>
      </c>
      <c r="AN540" s="142">
        <v>44071</v>
      </c>
      <c r="AO540" s="53" t="s">
        <v>63</v>
      </c>
      <c r="AP540" s="53" t="s">
        <v>56</v>
      </c>
      <c r="AQ540" s="54" t="s">
        <v>375</v>
      </c>
      <c r="AR540" s="53"/>
      <c r="AS540" s="142"/>
      <c r="AT540" s="53"/>
      <c r="AU540" s="53"/>
      <c r="AV540" s="53"/>
      <c r="AZ540" s="32">
        <f t="shared" si="13"/>
        <v>8</v>
      </c>
    </row>
    <row r="541" spans="8:52" ht="19.95" customHeight="1">
      <c r="H541" s="568" t="s">
        <v>4110</v>
      </c>
      <c r="I541" s="554" t="s">
        <v>4741</v>
      </c>
      <c r="J541" s="54" t="s">
        <v>4791</v>
      </c>
      <c r="N541" s="53" t="s">
        <v>4619</v>
      </c>
      <c r="Q541" s="54" t="s">
        <v>4842</v>
      </c>
      <c r="R541" s="554" t="s">
        <v>4741</v>
      </c>
      <c r="W541" s="70" t="s">
        <v>29</v>
      </c>
      <c r="AC541" s="76" t="s">
        <v>141</v>
      </c>
      <c r="AE541" s="53" t="s">
        <v>208</v>
      </c>
      <c r="AF541" s="142">
        <v>44063</v>
      </c>
      <c r="AM541" s="53" t="s">
        <v>209</v>
      </c>
      <c r="AN541" s="142">
        <v>44071</v>
      </c>
      <c r="AO541" s="53" t="s">
        <v>63</v>
      </c>
      <c r="AP541" s="53" t="s">
        <v>56</v>
      </c>
      <c r="AQ541" s="54"/>
      <c r="AR541" s="53"/>
      <c r="AS541" s="142"/>
      <c r="AT541" s="53"/>
      <c r="AU541" s="53"/>
      <c r="AV541" s="53"/>
      <c r="AZ541" s="32">
        <f t="shared" si="13"/>
        <v>8</v>
      </c>
    </row>
    <row r="542" spans="8:52" ht="19.95" customHeight="1">
      <c r="H542" s="568" t="s">
        <v>4111</v>
      </c>
      <c r="I542" s="554" t="s">
        <v>4741</v>
      </c>
      <c r="J542" s="54" t="s">
        <v>4767</v>
      </c>
      <c r="N542" s="53" t="s">
        <v>4619</v>
      </c>
      <c r="Q542" s="54" t="s">
        <v>4842</v>
      </c>
      <c r="R542" s="554" t="s">
        <v>4741</v>
      </c>
      <c r="W542" s="70" t="s">
        <v>29</v>
      </c>
      <c r="AC542" s="76" t="s">
        <v>141</v>
      </c>
      <c r="AE542" s="53" t="s">
        <v>208</v>
      </c>
      <c r="AF542" s="142">
        <v>44063</v>
      </c>
      <c r="AM542" s="53" t="s">
        <v>209</v>
      </c>
      <c r="AN542" s="142">
        <v>44071</v>
      </c>
      <c r="AO542" s="53" t="s">
        <v>63</v>
      </c>
      <c r="AP542" s="53" t="s">
        <v>56</v>
      </c>
      <c r="AQ542" s="54"/>
      <c r="AR542" s="53"/>
      <c r="AS542" s="142"/>
      <c r="AT542" s="53"/>
      <c r="AU542" s="53"/>
      <c r="AV542" s="53"/>
      <c r="AZ542" s="32">
        <f t="shared" si="13"/>
        <v>8</v>
      </c>
    </row>
    <row r="543" spans="8:52" ht="19.95" customHeight="1">
      <c r="H543" s="568" t="s">
        <v>4112</v>
      </c>
      <c r="I543" s="554" t="s">
        <v>4741</v>
      </c>
      <c r="J543" s="54" t="s">
        <v>4792</v>
      </c>
      <c r="N543" s="53" t="s">
        <v>4620</v>
      </c>
      <c r="Q543" s="54" t="s">
        <v>4842</v>
      </c>
      <c r="R543" s="554" t="s">
        <v>4741</v>
      </c>
      <c r="W543" s="70" t="s">
        <v>29</v>
      </c>
      <c r="AC543" s="76" t="s">
        <v>141</v>
      </c>
      <c r="AE543" s="53" t="s">
        <v>208</v>
      </c>
      <c r="AF543" s="142">
        <v>44063</v>
      </c>
      <c r="AM543" s="53" t="s">
        <v>209</v>
      </c>
      <c r="AN543" s="142">
        <v>44071</v>
      </c>
      <c r="AO543" s="53" t="s">
        <v>63</v>
      </c>
      <c r="AP543" s="53" t="s">
        <v>56</v>
      </c>
      <c r="AQ543" s="54"/>
      <c r="AR543" s="53"/>
      <c r="AS543" s="142"/>
      <c r="AT543" s="53"/>
      <c r="AU543" s="53"/>
      <c r="AV543" s="53"/>
      <c r="AZ543" s="32">
        <f t="shared" si="13"/>
        <v>8</v>
      </c>
    </row>
    <row r="544" spans="8:52" ht="19.95" customHeight="1">
      <c r="H544" s="568" t="s">
        <v>4113</v>
      </c>
      <c r="I544" s="554" t="s">
        <v>4741</v>
      </c>
      <c r="J544" s="54" t="s">
        <v>4793</v>
      </c>
      <c r="N544" s="53" t="s">
        <v>4620</v>
      </c>
      <c r="Q544" s="54" t="s">
        <v>4842</v>
      </c>
      <c r="R544" s="554" t="s">
        <v>4741</v>
      </c>
      <c r="W544" s="70" t="s">
        <v>29</v>
      </c>
      <c r="AC544" s="76" t="s">
        <v>141</v>
      </c>
      <c r="AE544" s="53" t="s">
        <v>208</v>
      </c>
      <c r="AF544" s="142">
        <v>44063</v>
      </c>
      <c r="AM544" s="53" t="s">
        <v>209</v>
      </c>
      <c r="AN544" s="142">
        <v>44071</v>
      </c>
      <c r="AO544" s="53" t="s">
        <v>63</v>
      </c>
      <c r="AP544" s="53" t="s">
        <v>56</v>
      </c>
      <c r="AQ544" s="54"/>
      <c r="AR544" s="53"/>
      <c r="AS544" s="142"/>
      <c r="AT544" s="53"/>
      <c r="AU544" s="53"/>
      <c r="AV544" s="53"/>
      <c r="AZ544" s="32">
        <f t="shared" si="13"/>
        <v>8</v>
      </c>
    </row>
    <row r="545" spans="8:52" ht="19.95" customHeight="1">
      <c r="H545" s="568" t="s">
        <v>4114</v>
      </c>
      <c r="I545" s="554" t="s">
        <v>4741</v>
      </c>
      <c r="J545" s="54" t="s">
        <v>4794</v>
      </c>
      <c r="N545" s="53" t="s">
        <v>4620</v>
      </c>
      <c r="Q545" s="54" t="s">
        <v>4842</v>
      </c>
      <c r="R545" s="554" t="s">
        <v>4741</v>
      </c>
      <c r="W545" s="70" t="s">
        <v>29</v>
      </c>
      <c r="AC545" s="76" t="s">
        <v>141</v>
      </c>
      <c r="AE545" s="53" t="s">
        <v>208</v>
      </c>
      <c r="AF545" s="142">
        <v>44063</v>
      </c>
      <c r="AM545" s="53" t="s">
        <v>209</v>
      </c>
      <c r="AN545" s="142">
        <v>44071</v>
      </c>
      <c r="AO545" s="53" t="s">
        <v>63</v>
      </c>
      <c r="AP545" s="53" t="s">
        <v>56</v>
      </c>
      <c r="AQ545" s="54"/>
      <c r="AR545" s="53"/>
      <c r="AS545" s="142"/>
      <c r="AT545" s="53"/>
      <c r="AU545" s="53"/>
      <c r="AV545" s="53"/>
      <c r="AZ545" s="32">
        <f t="shared" si="13"/>
        <v>8</v>
      </c>
    </row>
    <row r="546" spans="8:52" ht="19.95" customHeight="1">
      <c r="H546" s="568" t="s">
        <v>4115</v>
      </c>
      <c r="I546" s="554" t="s">
        <v>4741</v>
      </c>
      <c r="J546" s="54" t="s">
        <v>4795</v>
      </c>
      <c r="N546" s="53" t="s">
        <v>4620</v>
      </c>
      <c r="Q546" s="54" t="s">
        <v>4842</v>
      </c>
      <c r="R546" s="554" t="s">
        <v>4741</v>
      </c>
      <c r="W546" s="70" t="s">
        <v>29</v>
      </c>
      <c r="AC546" s="76" t="s">
        <v>141</v>
      </c>
      <c r="AE546" s="53" t="s">
        <v>208</v>
      </c>
      <c r="AF546" s="142">
        <v>44063</v>
      </c>
      <c r="AM546" s="53" t="s">
        <v>209</v>
      </c>
      <c r="AN546" s="142">
        <v>44071</v>
      </c>
      <c r="AO546" s="53" t="s">
        <v>63</v>
      </c>
      <c r="AP546" s="53" t="s">
        <v>56</v>
      </c>
      <c r="AQ546" s="54"/>
      <c r="AR546" s="53"/>
      <c r="AS546" s="142"/>
      <c r="AT546" s="53"/>
      <c r="AU546" s="53"/>
      <c r="AV546" s="53"/>
      <c r="AZ546" s="32">
        <f t="shared" si="13"/>
        <v>8</v>
      </c>
    </row>
    <row r="547" spans="8:52" ht="19.95" customHeight="1">
      <c r="H547" s="568" t="s">
        <v>4116</v>
      </c>
      <c r="I547" s="554" t="s">
        <v>4741</v>
      </c>
      <c r="J547" s="54" t="s">
        <v>4796</v>
      </c>
      <c r="N547" s="53" t="s">
        <v>4620</v>
      </c>
      <c r="Q547" s="54" t="s">
        <v>4842</v>
      </c>
      <c r="R547" s="554" t="s">
        <v>4741</v>
      </c>
      <c r="W547" s="70" t="s">
        <v>29</v>
      </c>
      <c r="AC547" s="76" t="s">
        <v>141</v>
      </c>
      <c r="AE547" s="53" t="s">
        <v>208</v>
      </c>
      <c r="AF547" s="142">
        <v>44063</v>
      </c>
      <c r="AM547" s="53" t="s">
        <v>209</v>
      </c>
      <c r="AN547" s="142">
        <v>44071</v>
      </c>
      <c r="AO547" s="53" t="s">
        <v>63</v>
      </c>
      <c r="AP547" s="53" t="s">
        <v>56</v>
      </c>
      <c r="AQ547" s="54"/>
      <c r="AR547" s="53"/>
      <c r="AS547" s="142"/>
      <c r="AT547" s="53"/>
      <c r="AU547" s="53"/>
      <c r="AV547" s="53"/>
      <c r="AZ547" s="32">
        <f t="shared" si="13"/>
        <v>8</v>
      </c>
    </row>
    <row r="548" spans="8:52" ht="19.95" customHeight="1">
      <c r="H548" s="568" t="s">
        <v>4117</v>
      </c>
      <c r="I548" s="554" t="s">
        <v>4741</v>
      </c>
      <c r="J548" s="54" t="s">
        <v>4797</v>
      </c>
      <c r="N548" s="53" t="s">
        <v>4620</v>
      </c>
      <c r="Q548" s="54" t="s">
        <v>4842</v>
      </c>
      <c r="R548" s="554" t="s">
        <v>4741</v>
      </c>
      <c r="W548" s="70" t="s">
        <v>29</v>
      </c>
      <c r="AC548" s="76" t="s">
        <v>141</v>
      </c>
      <c r="AE548" s="53" t="s">
        <v>208</v>
      </c>
      <c r="AF548" s="142">
        <v>44063</v>
      </c>
      <c r="AM548" s="53" t="s">
        <v>209</v>
      </c>
      <c r="AN548" s="142">
        <v>44071</v>
      </c>
      <c r="AO548" s="53" t="s">
        <v>63</v>
      </c>
      <c r="AP548" s="53" t="s">
        <v>56</v>
      </c>
      <c r="AQ548" s="54"/>
      <c r="AR548" s="53"/>
      <c r="AS548" s="142"/>
      <c r="AT548" s="53"/>
      <c r="AU548" s="53"/>
      <c r="AV548" s="53"/>
      <c r="AZ548" s="32">
        <f t="shared" si="13"/>
        <v>8</v>
      </c>
    </row>
    <row r="549" spans="8:52" ht="19.95" customHeight="1">
      <c r="H549" s="568" t="s">
        <v>4118</v>
      </c>
      <c r="I549" s="554" t="s">
        <v>4741</v>
      </c>
      <c r="J549" s="54" t="s">
        <v>4746</v>
      </c>
      <c r="N549" s="53" t="s">
        <v>4621</v>
      </c>
      <c r="Q549" s="54" t="s">
        <v>4842</v>
      </c>
      <c r="R549" s="554" t="s">
        <v>4741</v>
      </c>
      <c r="W549" s="70" t="s">
        <v>29</v>
      </c>
      <c r="AC549" s="76" t="s">
        <v>141</v>
      </c>
      <c r="AE549" s="53" t="s">
        <v>208</v>
      </c>
      <c r="AF549" s="142">
        <v>44063</v>
      </c>
      <c r="AM549" s="53" t="s">
        <v>209</v>
      </c>
      <c r="AN549" s="142">
        <v>44071</v>
      </c>
      <c r="AO549" s="53" t="s">
        <v>63</v>
      </c>
      <c r="AP549" s="53" t="s">
        <v>56</v>
      </c>
      <c r="AQ549" s="54"/>
      <c r="AR549" s="53"/>
      <c r="AS549" s="142"/>
      <c r="AT549" s="53"/>
      <c r="AU549" s="53"/>
      <c r="AV549" s="53"/>
      <c r="AZ549" s="32">
        <f t="shared" si="13"/>
        <v>8</v>
      </c>
    </row>
    <row r="550" spans="8:52" ht="19.95" customHeight="1">
      <c r="H550" s="568" t="s">
        <v>4119</v>
      </c>
      <c r="I550" s="554" t="s">
        <v>4741</v>
      </c>
      <c r="J550" s="54" t="s">
        <v>4798</v>
      </c>
      <c r="N550" s="53" t="s">
        <v>4621</v>
      </c>
      <c r="Q550" s="54" t="s">
        <v>4842</v>
      </c>
      <c r="R550" s="554" t="s">
        <v>4741</v>
      </c>
      <c r="W550" s="70" t="s">
        <v>29</v>
      </c>
      <c r="AC550" s="76" t="s">
        <v>141</v>
      </c>
      <c r="AE550" s="53" t="s">
        <v>208</v>
      </c>
      <c r="AF550" s="142">
        <v>44063</v>
      </c>
      <c r="AM550" s="53" t="s">
        <v>209</v>
      </c>
      <c r="AN550" s="142">
        <v>44071</v>
      </c>
      <c r="AO550" s="53" t="s">
        <v>63</v>
      </c>
      <c r="AP550" s="53" t="s">
        <v>56</v>
      </c>
      <c r="AQ550" s="54"/>
      <c r="AR550" s="53"/>
      <c r="AS550" s="142"/>
      <c r="AT550" s="53"/>
      <c r="AU550" s="53"/>
      <c r="AV550" s="53"/>
      <c r="AZ550" s="32">
        <f t="shared" si="13"/>
        <v>8</v>
      </c>
    </row>
    <row r="551" spans="8:52" ht="19.95" customHeight="1">
      <c r="H551" s="568" t="s">
        <v>4120</v>
      </c>
      <c r="I551" s="554" t="s">
        <v>4741</v>
      </c>
      <c r="J551" s="54" t="s">
        <v>4799</v>
      </c>
      <c r="N551" s="53" t="s">
        <v>4622</v>
      </c>
      <c r="Q551" s="54" t="s">
        <v>4843</v>
      </c>
      <c r="R551" s="554" t="s">
        <v>4741</v>
      </c>
      <c r="W551" s="70" t="s">
        <v>29</v>
      </c>
      <c r="AC551" s="76" t="s">
        <v>141</v>
      </c>
      <c r="AE551" s="53" t="s">
        <v>208</v>
      </c>
      <c r="AF551" s="142">
        <v>44067</v>
      </c>
      <c r="AM551" s="53" t="s">
        <v>209</v>
      </c>
      <c r="AN551" s="142">
        <v>44071</v>
      </c>
      <c r="AO551" s="53" t="s">
        <v>63</v>
      </c>
      <c r="AP551" s="53" t="s">
        <v>56</v>
      </c>
      <c r="AQ551" s="54" t="s">
        <v>376</v>
      </c>
      <c r="AR551" s="53"/>
      <c r="AS551" s="142"/>
      <c r="AT551" s="53"/>
      <c r="AU551" s="53"/>
      <c r="AV551" s="53"/>
      <c r="AZ551" s="32">
        <f t="shared" si="13"/>
        <v>8</v>
      </c>
    </row>
    <row r="552" spans="8:52" ht="19.95" customHeight="1">
      <c r="H552" s="568" t="s">
        <v>4121</v>
      </c>
      <c r="I552" s="554" t="s">
        <v>4741</v>
      </c>
      <c r="J552" s="54" t="s">
        <v>4800</v>
      </c>
      <c r="N552" s="53" t="s">
        <v>4622</v>
      </c>
      <c r="Q552" s="54" t="s">
        <v>4843</v>
      </c>
      <c r="R552" s="554" t="s">
        <v>4741</v>
      </c>
      <c r="W552" s="70" t="s">
        <v>29</v>
      </c>
      <c r="AC552" s="76" t="s">
        <v>141</v>
      </c>
      <c r="AE552" s="53" t="s">
        <v>208</v>
      </c>
      <c r="AF552" s="142">
        <v>44067</v>
      </c>
      <c r="AM552" s="53" t="s">
        <v>209</v>
      </c>
      <c r="AN552" s="142">
        <v>44071</v>
      </c>
      <c r="AO552" s="53" t="s">
        <v>63</v>
      </c>
      <c r="AP552" s="53" t="s">
        <v>56</v>
      </c>
      <c r="AQ552" s="54" t="s">
        <v>376</v>
      </c>
      <c r="AR552" s="53"/>
      <c r="AS552" s="142"/>
      <c r="AT552" s="53"/>
      <c r="AU552" s="53"/>
      <c r="AV552" s="53"/>
      <c r="AZ552" s="32">
        <f t="shared" si="13"/>
        <v>8</v>
      </c>
    </row>
    <row r="553" spans="8:52" ht="19.95" customHeight="1">
      <c r="H553" s="568" t="s">
        <v>4122</v>
      </c>
      <c r="I553" s="554" t="s">
        <v>4741</v>
      </c>
      <c r="J553" s="54" t="s">
        <v>4801</v>
      </c>
      <c r="N553" s="53" t="s">
        <v>4622</v>
      </c>
      <c r="Q553" s="54" t="s">
        <v>4843</v>
      </c>
      <c r="R553" s="554" t="s">
        <v>4741</v>
      </c>
      <c r="W553" s="70" t="s">
        <v>29</v>
      </c>
      <c r="AC553" s="76" t="s">
        <v>141</v>
      </c>
      <c r="AE553" s="53" t="s">
        <v>208</v>
      </c>
      <c r="AF553" s="142">
        <v>44067</v>
      </c>
      <c r="AM553" s="53" t="s">
        <v>209</v>
      </c>
      <c r="AN553" s="142">
        <v>44071</v>
      </c>
      <c r="AO553" s="53" t="s">
        <v>63</v>
      </c>
      <c r="AP553" s="53" t="s">
        <v>56</v>
      </c>
      <c r="AQ553" s="54" t="s">
        <v>376</v>
      </c>
      <c r="AR553" s="53"/>
      <c r="AS553" s="142"/>
      <c r="AT553" s="53"/>
      <c r="AU553" s="53"/>
      <c r="AV553" s="53"/>
      <c r="AZ553" s="32">
        <f t="shared" ref="AZ553" si="14">MONTH(AF553)</f>
        <v>8</v>
      </c>
    </row>
  </sheetData>
  <autoFilter ref="A15:AZ15"/>
  <mergeCells count="2">
    <mergeCell ref="AM14:AQ14"/>
    <mergeCell ref="AR14:AV14"/>
  </mergeCells>
  <conditionalFormatting sqref="N377">
    <cfRule type="duplicateValues" dxfId="422" priority="106"/>
  </conditionalFormatting>
  <conditionalFormatting sqref="N379">
    <cfRule type="duplicateValues" dxfId="421" priority="105"/>
  </conditionalFormatting>
  <conditionalFormatting sqref="N380">
    <cfRule type="duplicateValues" dxfId="420" priority="104"/>
  </conditionalFormatting>
  <conditionalFormatting sqref="N378">
    <cfRule type="duplicateValues" dxfId="419" priority="103"/>
  </conditionalFormatting>
  <conditionalFormatting sqref="N481">
    <cfRule type="duplicateValues" dxfId="418" priority="102"/>
  </conditionalFormatting>
  <conditionalFormatting sqref="N482">
    <cfRule type="duplicateValues" dxfId="417" priority="101"/>
  </conditionalFormatting>
  <conditionalFormatting sqref="N483">
    <cfRule type="duplicateValues" dxfId="416" priority="100"/>
  </conditionalFormatting>
  <conditionalFormatting sqref="N484">
    <cfRule type="duplicateValues" dxfId="415" priority="99"/>
  </conditionalFormatting>
  <conditionalFormatting sqref="N485">
    <cfRule type="duplicateValues" dxfId="414" priority="98"/>
  </conditionalFormatting>
  <conditionalFormatting sqref="N486">
    <cfRule type="duplicateValues" dxfId="413" priority="97"/>
  </conditionalFormatting>
  <conditionalFormatting sqref="N487">
    <cfRule type="duplicateValues" dxfId="412" priority="96"/>
  </conditionalFormatting>
  <conditionalFormatting sqref="N488">
    <cfRule type="duplicateValues" dxfId="411" priority="95"/>
  </conditionalFormatting>
  <conditionalFormatting sqref="N489">
    <cfRule type="duplicateValues" dxfId="410" priority="94"/>
  </conditionalFormatting>
  <conditionalFormatting sqref="N490">
    <cfRule type="duplicateValues" dxfId="409" priority="93"/>
  </conditionalFormatting>
  <conditionalFormatting sqref="N491">
    <cfRule type="duplicateValues" dxfId="408" priority="92"/>
  </conditionalFormatting>
  <conditionalFormatting sqref="N492">
    <cfRule type="duplicateValues" dxfId="407" priority="91"/>
  </conditionalFormatting>
  <conditionalFormatting sqref="N493">
    <cfRule type="duplicateValues" dxfId="406" priority="90"/>
  </conditionalFormatting>
  <conditionalFormatting sqref="N494">
    <cfRule type="duplicateValues" dxfId="405" priority="89"/>
  </conditionalFormatting>
  <conditionalFormatting sqref="N495">
    <cfRule type="duplicateValues" dxfId="404" priority="88"/>
  </conditionalFormatting>
  <conditionalFormatting sqref="N496:N498">
    <cfRule type="duplicateValues" dxfId="403" priority="87"/>
  </conditionalFormatting>
  <conditionalFormatting sqref="N499">
    <cfRule type="duplicateValues" dxfId="402" priority="86"/>
  </conditionalFormatting>
  <conditionalFormatting sqref="N500">
    <cfRule type="duplicateValues" dxfId="401" priority="85"/>
  </conditionalFormatting>
  <conditionalFormatting sqref="N501">
    <cfRule type="duplicateValues" dxfId="400" priority="84"/>
  </conditionalFormatting>
  <conditionalFormatting sqref="N502">
    <cfRule type="duplicateValues" dxfId="399" priority="83"/>
  </conditionalFormatting>
  <conditionalFormatting sqref="N503">
    <cfRule type="duplicateValues" dxfId="398" priority="82"/>
  </conditionalFormatting>
  <conditionalFormatting sqref="N504">
    <cfRule type="duplicateValues" dxfId="397" priority="81"/>
  </conditionalFormatting>
  <conditionalFormatting sqref="N505">
    <cfRule type="duplicateValues" dxfId="396" priority="80"/>
  </conditionalFormatting>
  <conditionalFormatting sqref="N506">
    <cfRule type="duplicateValues" dxfId="395" priority="79"/>
  </conditionalFormatting>
  <conditionalFormatting sqref="N507">
    <cfRule type="duplicateValues" dxfId="394" priority="78"/>
  </conditionalFormatting>
  <conditionalFormatting sqref="N508:N510">
    <cfRule type="duplicateValues" dxfId="393" priority="77"/>
  </conditionalFormatting>
  <conditionalFormatting sqref="N511">
    <cfRule type="duplicateValues" dxfId="392" priority="76"/>
  </conditionalFormatting>
  <conditionalFormatting sqref="N512:N514">
    <cfRule type="duplicateValues" dxfId="391" priority="75"/>
  </conditionalFormatting>
  <conditionalFormatting sqref="N515:N517">
    <cfRule type="duplicateValues" dxfId="390" priority="74"/>
  </conditionalFormatting>
  <conditionalFormatting sqref="N518">
    <cfRule type="duplicateValues" dxfId="389" priority="73"/>
  </conditionalFormatting>
  <conditionalFormatting sqref="N519:N521">
    <cfRule type="duplicateValues" dxfId="388" priority="72"/>
  </conditionalFormatting>
  <conditionalFormatting sqref="N522:N524">
    <cfRule type="duplicateValues" dxfId="387" priority="71"/>
  </conditionalFormatting>
  <conditionalFormatting sqref="N525:N527">
    <cfRule type="duplicateValues" dxfId="386" priority="70"/>
  </conditionalFormatting>
  <conditionalFormatting sqref="N528:N530">
    <cfRule type="duplicateValues" dxfId="385" priority="69"/>
  </conditionalFormatting>
  <conditionalFormatting sqref="N531:N533">
    <cfRule type="duplicateValues" dxfId="384" priority="68"/>
  </conditionalFormatting>
  <conditionalFormatting sqref="N534:N536">
    <cfRule type="duplicateValues" dxfId="383" priority="67"/>
  </conditionalFormatting>
  <conditionalFormatting sqref="N540:N542">
    <cfRule type="duplicateValues" dxfId="382" priority="66"/>
  </conditionalFormatting>
  <conditionalFormatting sqref="N543">
    <cfRule type="duplicateValues" dxfId="381" priority="65"/>
  </conditionalFormatting>
  <conditionalFormatting sqref="N544">
    <cfRule type="duplicateValues" dxfId="380" priority="64"/>
  </conditionalFormatting>
  <conditionalFormatting sqref="N545">
    <cfRule type="duplicateValues" dxfId="379" priority="63"/>
  </conditionalFormatting>
  <conditionalFormatting sqref="N546">
    <cfRule type="duplicateValues" dxfId="378" priority="62"/>
  </conditionalFormatting>
  <conditionalFormatting sqref="N547">
    <cfRule type="duplicateValues" dxfId="377" priority="61"/>
  </conditionalFormatting>
  <conditionalFormatting sqref="N548">
    <cfRule type="duplicateValues" dxfId="376" priority="60"/>
  </conditionalFormatting>
  <conditionalFormatting sqref="N549">
    <cfRule type="duplicateValues" dxfId="375" priority="59"/>
  </conditionalFormatting>
  <conditionalFormatting sqref="N550">
    <cfRule type="duplicateValues" dxfId="374" priority="58"/>
  </conditionalFormatting>
  <conditionalFormatting sqref="N551">
    <cfRule type="duplicateValues" dxfId="373" priority="57"/>
  </conditionalFormatting>
  <conditionalFormatting sqref="N537">
    <cfRule type="duplicateValues" dxfId="372" priority="56"/>
  </conditionalFormatting>
  <conditionalFormatting sqref="N538">
    <cfRule type="duplicateValues" dxfId="371" priority="55"/>
  </conditionalFormatting>
  <conditionalFormatting sqref="N539">
    <cfRule type="duplicateValues" dxfId="370" priority="54"/>
  </conditionalFormatting>
  <conditionalFormatting sqref="N552">
    <cfRule type="duplicateValues" dxfId="369" priority="53"/>
  </conditionalFormatting>
  <conditionalFormatting sqref="N553">
    <cfRule type="duplicateValues" dxfId="368" priority="52"/>
  </conditionalFormatting>
  <conditionalFormatting sqref="Q481">
    <cfRule type="duplicateValues" dxfId="367" priority="51"/>
  </conditionalFormatting>
  <conditionalFormatting sqref="Q482">
    <cfRule type="duplicateValues" dxfId="366" priority="50"/>
  </conditionalFormatting>
  <conditionalFormatting sqref="Q483">
    <cfRule type="duplicateValues" dxfId="365" priority="49"/>
  </conditionalFormatting>
  <conditionalFormatting sqref="Q484">
    <cfRule type="duplicateValues" dxfId="364" priority="48"/>
  </conditionalFormatting>
  <conditionalFormatting sqref="Q485">
    <cfRule type="duplicateValues" dxfId="363" priority="47"/>
  </conditionalFormatting>
  <conditionalFormatting sqref="Q486">
    <cfRule type="duplicateValues" dxfId="362" priority="46"/>
  </conditionalFormatting>
  <conditionalFormatting sqref="Q487">
    <cfRule type="duplicateValues" dxfId="361" priority="45"/>
  </conditionalFormatting>
  <conditionalFormatting sqref="Q488">
    <cfRule type="duplicateValues" dxfId="360" priority="44"/>
  </conditionalFormatting>
  <conditionalFormatting sqref="Q489">
    <cfRule type="duplicateValues" dxfId="359" priority="43"/>
  </conditionalFormatting>
  <conditionalFormatting sqref="Q491">
    <cfRule type="duplicateValues" dxfId="358" priority="42"/>
  </conditionalFormatting>
  <conditionalFormatting sqref="Q492">
    <cfRule type="duplicateValues" dxfId="357" priority="41"/>
  </conditionalFormatting>
  <conditionalFormatting sqref="Q493">
    <cfRule type="duplicateValues" dxfId="356" priority="40"/>
  </conditionalFormatting>
  <conditionalFormatting sqref="Q494">
    <cfRule type="duplicateValues" dxfId="355" priority="39"/>
  </conditionalFormatting>
  <conditionalFormatting sqref="Q495">
    <cfRule type="duplicateValues" dxfId="354" priority="38"/>
  </conditionalFormatting>
  <conditionalFormatting sqref="Q496:Q498">
    <cfRule type="duplicateValues" dxfId="353" priority="37"/>
  </conditionalFormatting>
  <conditionalFormatting sqref="Q499">
    <cfRule type="duplicateValues" dxfId="352" priority="36"/>
  </conditionalFormatting>
  <conditionalFormatting sqref="Q500">
    <cfRule type="duplicateValues" dxfId="351" priority="35"/>
  </conditionalFormatting>
  <conditionalFormatting sqref="Q501">
    <cfRule type="duplicateValues" dxfId="350" priority="34"/>
  </conditionalFormatting>
  <conditionalFormatting sqref="Q502">
    <cfRule type="duplicateValues" dxfId="349" priority="33"/>
  </conditionalFormatting>
  <conditionalFormatting sqref="Q503">
    <cfRule type="duplicateValues" dxfId="348" priority="32"/>
  </conditionalFormatting>
  <conditionalFormatting sqref="Q519:Q521">
    <cfRule type="duplicateValues" dxfId="347" priority="31"/>
  </conditionalFormatting>
  <conditionalFormatting sqref="Q504">
    <cfRule type="duplicateValues" dxfId="346" priority="30"/>
  </conditionalFormatting>
  <conditionalFormatting sqref="Q505">
    <cfRule type="duplicateValues" dxfId="345" priority="29"/>
  </conditionalFormatting>
  <conditionalFormatting sqref="Q506">
    <cfRule type="duplicateValues" dxfId="344" priority="28"/>
  </conditionalFormatting>
  <conditionalFormatting sqref="Q507">
    <cfRule type="duplicateValues" dxfId="343" priority="27"/>
  </conditionalFormatting>
  <conditionalFormatting sqref="Q508:Q510">
    <cfRule type="duplicateValues" dxfId="342" priority="26"/>
  </conditionalFormatting>
  <conditionalFormatting sqref="Q511">
    <cfRule type="duplicateValues" dxfId="341" priority="25"/>
  </conditionalFormatting>
  <conditionalFormatting sqref="Q512:Q514">
    <cfRule type="duplicateValues" dxfId="340" priority="24"/>
  </conditionalFormatting>
  <conditionalFormatting sqref="Q515:Q517">
    <cfRule type="duplicateValues" dxfId="339" priority="23"/>
  </conditionalFormatting>
  <conditionalFormatting sqref="Q518">
    <cfRule type="duplicateValues" dxfId="338" priority="22"/>
  </conditionalFormatting>
  <conditionalFormatting sqref="Q522:Q524">
    <cfRule type="duplicateValues" dxfId="337" priority="21"/>
  </conditionalFormatting>
  <conditionalFormatting sqref="Q525:Q527">
    <cfRule type="duplicateValues" dxfId="336" priority="20"/>
  </conditionalFormatting>
  <conditionalFormatting sqref="Q528:Q530">
    <cfRule type="duplicateValues" dxfId="335" priority="19"/>
  </conditionalFormatting>
  <conditionalFormatting sqref="Q531:Q533">
    <cfRule type="duplicateValues" dxfId="334" priority="18"/>
  </conditionalFormatting>
  <conditionalFormatting sqref="Q534:Q536">
    <cfRule type="duplicateValues" dxfId="333" priority="17"/>
  </conditionalFormatting>
  <conditionalFormatting sqref="Q540:Q542">
    <cfRule type="duplicateValues" dxfId="332" priority="16"/>
  </conditionalFormatting>
  <conditionalFormatting sqref="Q543">
    <cfRule type="duplicateValues" dxfId="331" priority="15"/>
  </conditionalFormatting>
  <conditionalFormatting sqref="Q544">
    <cfRule type="duplicateValues" dxfId="330" priority="14"/>
  </conditionalFormatting>
  <conditionalFormatting sqref="Q545">
    <cfRule type="duplicateValues" dxfId="329" priority="13"/>
  </conditionalFormatting>
  <conditionalFormatting sqref="Q546">
    <cfRule type="duplicateValues" dxfId="328" priority="12"/>
  </conditionalFormatting>
  <conditionalFormatting sqref="Q547">
    <cfRule type="duplicateValues" dxfId="327" priority="11"/>
  </conditionalFormatting>
  <conditionalFormatting sqref="Q548">
    <cfRule type="duplicateValues" dxfId="326" priority="10"/>
  </conditionalFormatting>
  <conditionalFormatting sqref="Q549">
    <cfRule type="duplicateValues" dxfId="325" priority="9"/>
  </conditionalFormatting>
  <conditionalFormatting sqref="Q550">
    <cfRule type="duplicateValues" dxfId="324" priority="8"/>
  </conditionalFormatting>
  <conditionalFormatting sqref="Q551">
    <cfRule type="duplicateValues" dxfId="323" priority="7"/>
  </conditionalFormatting>
  <conditionalFormatting sqref="Q537">
    <cfRule type="duplicateValues" dxfId="322" priority="6"/>
  </conditionalFormatting>
  <conditionalFormatting sqref="Q538">
    <cfRule type="duplicateValues" dxfId="321" priority="5"/>
  </conditionalFormatting>
  <conditionalFormatting sqref="Q539">
    <cfRule type="duplicateValues" dxfId="320" priority="4"/>
  </conditionalFormatting>
  <conditionalFormatting sqref="Q552">
    <cfRule type="duplicateValues" dxfId="319" priority="3"/>
  </conditionalFormatting>
  <conditionalFormatting sqref="Q553">
    <cfRule type="duplicateValues" dxfId="318" priority="2"/>
  </conditionalFormatting>
  <conditionalFormatting sqref="Q490">
    <cfRule type="duplicateValues" dxfId="317" priority="1"/>
  </conditionalFormatting>
  <dataValidations count="10">
    <dataValidation type="list" allowBlank="1" showErrorMessage="1" sqref="U15:U46">
      <formula1>"Bench,Vehicle,Field,Automation,CANoe,Display,System fully operational,Test bench,"</formula1>
    </dataValidation>
    <dataValidation type="whole" allowBlank="1" showErrorMessage="1" sqref="AA47:AA88 N50:N98 N281:N327">
      <formula1>-2147483648</formula1>
      <formula2>2147483647</formula2>
    </dataValidation>
    <dataValidation type="list" allowBlank="1" showInputMessage="1" showErrorMessage="1" sqref="AX15:AX88">
      <formula1>"Updated, Not updated, No change RS"</formula1>
    </dataValidation>
    <dataValidation type="list" allowBlank="1" showErrorMessage="1" sqref="K47:K88">
      <formula1>"true,false"</formula1>
    </dataValidation>
    <dataValidation type="list" allowBlank="1" showErrorMessage="1" sqref="S47:S88">
      <formula1>"P1,P2,P3,P4,"</formula1>
    </dataValidation>
    <dataValidation type="list" showErrorMessage="1" sqref="X47:X88">
      <formula1>"TestCase,Folder,Information"</formula1>
    </dataValidation>
    <dataValidation type="list" allowBlank="1" showErrorMessage="1" sqref="AB47:AB88">
      <formula1>"Spec out,Spec changed,Test Case Error,Environment updated,"</formula1>
    </dataValidation>
    <dataValidation type="list" allowBlank="1" showErrorMessage="1" sqref="W16:W111">
      <formula1>"New,Design,Review (Validation),Review (Dev),Confirmed,Approved,Deprecated,"</formula1>
    </dataValidation>
    <dataValidation type="list" allowBlank="1" showInputMessage="1" showErrorMessage="1" sqref="AC16:AC553">
      <formula1>"Reuse_Org, Reuse_Modify, New_TC"</formula1>
    </dataValidation>
    <dataValidation type="list" allowBlank="1" showErrorMessage="1" sqref="W249:W303 W328:W336 W305:W326">
      <formula1>"New,Design,Review (Val),Review (Dev),Confirmed,Approved,Deprecated,"</formula1>
    </dataValidation>
  </dataValidations>
  <hyperlinks>
    <hyperlink ref="A1" location="TC_Summary!A1" display="Home"/>
    <hyperlink ref="N50" r:id="rId1" display="http://vscb.lge.com:8080/cb/issue/15525799"/>
    <hyperlink ref="N51:N54" r:id="rId2" display="http://vscb.lge.com:8080/cb/issue/15525799"/>
    <hyperlink ref="N55" r:id="rId3" display="http://vscb.lge.com:8080/cb/issue/15525800"/>
    <hyperlink ref="N56" r:id="rId4" display="http://vscb.lge.com:8080/cb/issue/15525800"/>
    <hyperlink ref="N57" r:id="rId5" display="http://vscb.lge.com:8080/cb/issue/15525801"/>
    <hyperlink ref="N58" r:id="rId6" display="http://vscb.lge.com:8080/cb/issue/15525802"/>
    <hyperlink ref="N59:N62" r:id="rId7" display="http://vscb.lge.com:8080/cb/issue/15525802"/>
    <hyperlink ref="N63" r:id="rId8" display="http://vscb.lge.com:8080/cb/issue/15525803"/>
    <hyperlink ref="N64" r:id="rId9" display="http://vscb.lge.com:8080/cb/issue/15525803"/>
    <hyperlink ref="N65" r:id="rId10" display="http://vscb.lge.com:8080/cb/issue/15525804"/>
    <hyperlink ref="N66:N69" r:id="rId11" display="http://vscb.lge.com:8080/cb/issue/15525804"/>
    <hyperlink ref="N70" r:id="rId12" display="http://vscb.lge.com:8080/cb/issue/15525805"/>
    <hyperlink ref="N71" r:id="rId13" display="http://vscb.lge.com:8080/cb/issue/15525805"/>
    <hyperlink ref="N72" r:id="rId14" display="http://vscb.lge.com:8080/cb/issue/15525805"/>
    <hyperlink ref="N73" r:id="rId15" display="http://vscb.lge.com:8080/cb/issue/15525847"/>
    <hyperlink ref="N74:N77" r:id="rId16" display="http://vscb.lge.com:8080/cb/issue/15525847"/>
    <hyperlink ref="N78" r:id="rId17" display="http://vscb.lge.com:8080/cb/issue/15525848"/>
    <hyperlink ref="N79" r:id="rId18" display="http://vscb.lge.com:8080/cb/issue/15525849"/>
    <hyperlink ref="N80:N83" r:id="rId19" display="http://vscb.lge.com:8080/cb/issue/15525849"/>
    <hyperlink ref="N84" r:id="rId20" display="http://vscb.lge.com:8080/cb/issue/15525850"/>
    <hyperlink ref="N85" r:id="rId21" display="http://vscb.lge.com:8080/cb/issue/15525851"/>
    <hyperlink ref="N86:N89" r:id="rId22" display="http://vscb.lge.com:8080/cb/issue/15525851"/>
    <hyperlink ref="N91" r:id="rId23" display="http://vscb.lge.com:8080/cb/issue/15525852"/>
    <hyperlink ref="N92" r:id="rId24" display="http://vscb.lge.com:8080/cb/issue/15525746"/>
    <hyperlink ref="N93:N96" r:id="rId25" display="http://vscb.lge.com:8080/cb/issue/15525746"/>
    <hyperlink ref="N98" r:id="rId26" display="http://vscb.lge.com:8080/cb/issue/1552574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14:formula1>
            <xm:f>[5]ChoiceValues!#REF!</xm:f>
          </x14:formula1>
          <xm:sqref>S15:T46</xm:sqref>
        </x14:dataValidation>
        <x14:dataValidation type="list" allowBlank="1" showErrorMessage="1">
          <x14:formula1>
            <xm:f>[7]ChoiceValues!#REF!</xm:f>
          </x14:formula1>
          <xm:sqref>O47:P88 T47:T88</xm:sqref>
        </x14:dataValidation>
        <x14:dataValidation type="list" allowBlank="1" showInputMessage="1" showErrorMessage="1">
          <x14:formula1>
            <xm:f>[8]Category!#REF!</xm:f>
          </x14:formula1>
          <xm:sqref>AT15</xm:sqref>
        </x14:dataValidation>
        <x14:dataValidation type="list" allowBlank="1" showInputMessage="1" showErrorMessage="1">
          <x14:formula1>
            <xm:f>[9]Categories!#REF!</xm:f>
          </x14:formula1>
          <xm:sqref>AP15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Z20"/>
  <sheetViews>
    <sheetView topLeftCell="L1" zoomScale="70" zoomScaleNormal="70" workbookViewId="0">
      <selection activeCell="V25" sqref="V25"/>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32.441406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9.441406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7" width="10.88671875" customWidth="1"/>
    <col min="38"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 min="51" max="51" width="44.109375" bestFit="1" customWidth="1"/>
    <col min="52" max="52" width="5.6640625" customWidth="1"/>
  </cols>
  <sheetData>
    <row r="1" spans="1:52" ht="20.25" customHeight="1">
      <c r="A1" s="39" t="s">
        <v>64</v>
      </c>
      <c r="F1" s="43" t="s">
        <v>69</v>
      </c>
      <c r="G1" s="43" t="s">
        <v>65</v>
      </c>
      <c r="I1" s="43" t="s">
        <v>68</v>
      </c>
      <c r="J1" s="43" t="s">
        <v>65</v>
      </c>
      <c r="L1" s="50" t="s">
        <v>74</v>
      </c>
      <c r="M1" s="50" t="s">
        <v>65</v>
      </c>
      <c r="O1" s="50" t="s">
        <v>75</v>
      </c>
      <c r="P1" s="50" t="s">
        <v>65</v>
      </c>
      <c r="R1" s="158" t="s">
        <v>82</v>
      </c>
      <c r="S1" s="158" t="s">
        <v>65</v>
      </c>
      <c r="U1" s="158" t="s">
        <v>164</v>
      </c>
      <c r="V1" s="32">
        <f>COUNTIFS($BA:$BA,"Updated")</f>
        <v>0</v>
      </c>
      <c r="X1" s="159" t="s">
        <v>166</v>
      </c>
      <c r="Y1" s="160">
        <f>COUNTIFS($AZ:$AZ,"="&amp;1)</f>
        <v>0</v>
      </c>
      <c r="AA1" s="465" t="s">
        <v>530</v>
      </c>
      <c r="AB1" s="465" t="s">
        <v>65</v>
      </c>
    </row>
    <row r="2" spans="1:52">
      <c r="F2" s="32" t="s">
        <v>56</v>
      </c>
      <c r="G2" s="32">
        <f t="shared" ref="G2:G8" si="0">COUNTIF($AO:$AO,$F2)</f>
        <v>3</v>
      </c>
      <c r="I2" s="44" t="s">
        <v>56</v>
      </c>
      <c r="J2" s="32">
        <f t="shared" ref="J2:J7" si="1">COUNTIF($AP:$AP,$I2)</f>
        <v>0</v>
      </c>
      <c r="L2" s="32" t="s">
        <v>56</v>
      </c>
      <c r="M2" s="32">
        <f t="shared" ref="M2:M8" si="2">COUNTIF($AT:$AT,$L2)</f>
        <v>0</v>
      </c>
      <c r="O2" s="44" t="s">
        <v>56</v>
      </c>
      <c r="P2" s="32">
        <f t="shared" ref="P2:P7" si="3">COUNTIF($AU:$AU,$O2)</f>
        <v>0</v>
      </c>
      <c r="R2" s="44" t="s">
        <v>29</v>
      </c>
      <c r="S2" s="32">
        <f t="shared" ref="S2:S8" si="4">COUNTIF($W:$W,$R2)</f>
        <v>5</v>
      </c>
      <c r="X2" s="159" t="s">
        <v>167</v>
      </c>
      <c r="Y2" s="160">
        <f>COUNTIFS($AZ:$AZ,"="&amp;2)</f>
        <v>0</v>
      </c>
      <c r="AA2" s="32" t="s">
        <v>524</v>
      </c>
      <c r="AB2" s="32">
        <f>COUNTIFS($AE:$AE,AA2,$AO:$AO, $F$4)</f>
        <v>0</v>
      </c>
    </row>
    <row r="3" spans="1:52">
      <c r="F3" s="32" t="s">
        <v>61</v>
      </c>
      <c r="G3" s="32">
        <f t="shared" si="0"/>
        <v>0</v>
      </c>
      <c r="I3" s="44" t="s">
        <v>59</v>
      </c>
      <c r="J3" s="32">
        <f t="shared" si="1"/>
        <v>0</v>
      </c>
      <c r="L3" s="32" t="s">
        <v>61</v>
      </c>
      <c r="M3" s="32">
        <f t="shared" si="2"/>
        <v>0</v>
      </c>
      <c r="O3" s="44" t="s">
        <v>59</v>
      </c>
      <c r="P3" s="32">
        <f t="shared" si="3"/>
        <v>0</v>
      </c>
      <c r="R3" s="44" t="s">
        <v>97</v>
      </c>
      <c r="S3" s="32">
        <f t="shared" si="4"/>
        <v>0</v>
      </c>
      <c r="X3" s="159" t="s">
        <v>168</v>
      </c>
      <c r="Y3" s="160">
        <f>COUNTIFS($AZ:$AZ,"="&amp;3)</f>
        <v>0</v>
      </c>
      <c r="AA3" s="32" t="s">
        <v>523</v>
      </c>
      <c r="AB3" s="32">
        <f>COUNTIFS($AE:$AE,AA3,$AO:$AO, $F$4)</f>
        <v>0</v>
      </c>
    </row>
    <row r="4" spans="1:52">
      <c r="F4" s="32" t="s">
        <v>58</v>
      </c>
      <c r="G4" s="32">
        <f t="shared" si="0"/>
        <v>0</v>
      </c>
      <c r="I4" s="44" t="s">
        <v>66</v>
      </c>
      <c r="J4" s="32">
        <f t="shared" si="1"/>
        <v>0</v>
      </c>
      <c r="L4" s="32" t="s">
        <v>58</v>
      </c>
      <c r="M4" s="32">
        <f t="shared" si="2"/>
        <v>0</v>
      </c>
      <c r="O4" s="44" t="s">
        <v>66</v>
      </c>
      <c r="P4" s="32">
        <f t="shared" si="3"/>
        <v>0</v>
      </c>
      <c r="R4" s="44" t="s">
        <v>98</v>
      </c>
      <c r="S4" s="32">
        <f t="shared" si="4"/>
        <v>0</v>
      </c>
      <c r="U4" s="158" t="s">
        <v>525</v>
      </c>
      <c r="V4" s="158" t="s">
        <v>65</v>
      </c>
      <c r="X4" s="159" t="s">
        <v>169</v>
      </c>
      <c r="Y4" s="160">
        <f>COUNTIFS($AZ:$AZ,"="&amp;4)</f>
        <v>0</v>
      </c>
    </row>
    <row r="5" spans="1:52">
      <c r="F5" s="32" t="s">
        <v>63</v>
      </c>
      <c r="G5" s="32">
        <f t="shared" si="0"/>
        <v>2</v>
      </c>
      <c r="I5" s="32" t="s">
        <v>34</v>
      </c>
      <c r="J5" s="32">
        <f t="shared" si="1"/>
        <v>0</v>
      </c>
      <c r="L5" s="32" t="s">
        <v>63</v>
      </c>
      <c r="M5" s="32">
        <f t="shared" si="2"/>
        <v>0</v>
      </c>
      <c r="O5" s="32" t="s">
        <v>34</v>
      </c>
      <c r="P5" s="32">
        <f t="shared" si="3"/>
        <v>0</v>
      </c>
      <c r="R5" s="44" t="s">
        <v>35</v>
      </c>
      <c r="S5" s="32">
        <f t="shared" si="4"/>
        <v>0</v>
      </c>
      <c r="U5" s="32" t="s">
        <v>208</v>
      </c>
      <c r="V5" s="32">
        <f>COUNTIF($AE:$AE,U5)</f>
        <v>5</v>
      </c>
      <c r="X5" s="159" t="s">
        <v>170</v>
      </c>
      <c r="Y5" s="160">
        <f>COUNTIFS($AZ:$AZ,"="&amp;5)</f>
        <v>0</v>
      </c>
    </row>
    <row r="6" spans="1:52">
      <c r="F6" s="32" t="s">
        <v>55</v>
      </c>
      <c r="G6" s="32">
        <f t="shared" si="0"/>
        <v>0</v>
      </c>
      <c r="I6" s="32" t="s">
        <v>60</v>
      </c>
      <c r="J6" s="32">
        <f t="shared" si="1"/>
        <v>0</v>
      </c>
      <c r="L6" s="32" t="s">
        <v>55</v>
      </c>
      <c r="M6" s="32">
        <f t="shared" si="2"/>
        <v>0</v>
      </c>
      <c r="O6" s="32" t="s">
        <v>60</v>
      </c>
      <c r="P6" s="32">
        <f t="shared" si="3"/>
        <v>0</v>
      </c>
      <c r="R6" s="32" t="s">
        <v>99</v>
      </c>
      <c r="S6" s="32">
        <f t="shared" si="4"/>
        <v>0</v>
      </c>
      <c r="U6" s="32" t="s">
        <v>309</v>
      </c>
      <c r="V6" s="32">
        <f>COUNTIF($AE:$AE,U6)</f>
        <v>0</v>
      </c>
      <c r="X6" s="159" t="s">
        <v>171</v>
      </c>
      <c r="Y6" s="160">
        <f>COUNTIFS($AZ:$AZ,"="&amp;6)</f>
        <v>0</v>
      </c>
    </row>
    <row r="7" spans="1:52">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c r="F8" s="32" t="s">
        <v>59</v>
      </c>
      <c r="G8" s="32">
        <f t="shared" si="0"/>
        <v>0</v>
      </c>
      <c r="I8" s="32"/>
      <c r="J8" s="32"/>
      <c r="L8" s="32" t="s">
        <v>59</v>
      </c>
      <c r="M8" s="32">
        <f t="shared" si="2"/>
        <v>0</v>
      </c>
      <c r="O8" s="32"/>
      <c r="P8" s="32"/>
      <c r="R8" s="32" t="s">
        <v>81</v>
      </c>
      <c r="S8" s="32">
        <f t="shared" si="4"/>
        <v>0</v>
      </c>
      <c r="X8" s="159" t="s">
        <v>173</v>
      </c>
      <c r="Y8" s="160">
        <f>COUNTIFS($AZ:$AZ,"="&amp;8)</f>
        <v>5</v>
      </c>
    </row>
    <row r="9" spans="1:52">
      <c r="F9" s="45" t="s">
        <v>67</v>
      </c>
      <c r="G9" s="46">
        <f>COUNTIFS($AC:$AC,"New_TC")</f>
        <v>5</v>
      </c>
      <c r="I9" s="45" t="s">
        <v>100</v>
      </c>
      <c r="J9" s="46">
        <f>COUNTIFS($AC:$AC,"Reuse_Org")</f>
        <v>0</v>
      </c>
      <c r="L9" s="45"/>
      <c r="M9" s="46">
        <f>COUNTA($E:$E)-1</f>
        <v>1</v>
      </c>
      <c r="O9" s="45" t="s">
        <v>101</v>
      </c>
      <c r="P9" s="46">
        <f>COUNTIFS($AC:$AC,"Reuse_Modify")</f>
        <v>0</v>
      </c>
      <c r="R9" s="32"/>
      <c r="S9" s="32"/>
      <c r="X9" s="159" t="s">
        <v>174</v>
      </c>
      <c r="Y9" s="160">
        <f>COUNTIFS($AZ:$AZ,"="&amp;9)</f>
        <v>0</v>
      </c>
    </row>
    <row r="10" spans="1:52">
      <c r="F10" s="45" t="s">
        <v>32</v>
      </c>
      <c r="G10" s="46">
        <f>SUM(G2:G8)</f>
        <v>5</v>
      </c>
      <c r="I10" s="45" t="s">
        <v>70</v>
      </c>
      <c r="J10" s="46">
        <f>SUM(J2:J7)</f>
        <v>0</v>
      </c>
      <c r="L10" s="45" t="s">
        <v>32</v>
      </c>
      <c r="M10" s="46">
        <f>SUM(M2:M8)</f>
        <v>0</v>
      </c>
      <c r="O10" s="45" t="s">
        <v>70</v>
      </c>
      <c r="P10" s="46">
        <f>SUM(P2:P7)</f>
        <v>0</v>
      </c>
      <c r="R10" s="45" t="s">
        <v>70</v>
      </c>
      <c r="S10" s="46">
        <f>SUM(S2:S9)</f>
        <v>5</v>
      </c>
      <c r="X10" s="159" t="s">
        <v>175</v>
      </c>
      <c r="Y10" s="160">
        <f>COUNTIFS($AZ:$AZ,"="&amp;10)</f>
        <v>0</v>
      </c>
    </row>
    <row r="11" spans="1:52">
      <c r="X11" s="159" t="s">
        <v>176</v>
      </c>
      <c r="Y11" s="160">
        <f>COUNTIFS($AZ:$AZ,"="&amp;11)</f>
        <v>0</v>
      </c>
    </row>
    <row r="12" spans="1:52">
      <c r="E12" t="s">
        <v>521</v>
      </c>
      <c r="X12" s="159" t="s">
        <v>177</v>
      </c>
      <c r="Y12" s="160">
        <f>COUNTIFS($AZ:$AZ,"="&amp;12)</f>
        <v>0</v>
      </c>
    </row>
    <row r="13" spans="1:52">
      <c r="D13" s="41"/>
    </row>
    <row r="14" spans="1:52" ht="16.8" customHeight="1">
      <c r="E14" s="56" t="s">
        <v>38</v>
      </c>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32"/>
    </row>
    <row r="15" spans="1:52" ht="16.8" customHeight="1">
      <c r="E15" s="59"/>
      <c r="F15" s="60"/>
      <c r="G15" s="61"/>
      <c r="H15" s="46"/>
      <c r="I15" s="46"/>
      <c r="J15" s="46"/>
      <c r="K15" s="46"/>
      <c r="L15" s="46"/>
      <c r="M15" s="46" t="s">
        <v>0</v>
      </c>
      <c r="N15" s="46" t="s">
        <v>0</v>
      </c>
      <c r="O15" s="46" t="s">
        <v>0</v>
      </c>
      <c r="P15" s="46" t="s">
        <v>0</v>
      </c>
      <c r="Q15" s="46" t="s">
        <v>0</v>
      </c>
      <c r="R15" s="46" t="s">
        <v>0</v>
      </c>
      <c r="S15" s="46"/>
      <c r="T15" s="46" t="s">
        <v>0</v>
      </c>
      <c r="U15" s="46" t="s">
        <v>0</v>
      </c>
      <c r="V15" s="46" t="s">
        <v>0</v>
      </c>
      <c r="W15" s="46"/>
      <c r="X15" s="46"/>
      <c r="Y15" s="46"/>
      <c r="Z15" s="46"/>
      <c r="AA15" s="46" t="s">
        <v>0</v>
      </c>
      <c r="AB15" s="46" t="s">
        <v>0</v>
      </c>
      <c r="AC15" s="46" t="s">
        <v>0</v>
      </c>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3" t="s">
        <v>150</v>
      </c>
      <c r="AX15" s="153" t="s">
        <v>164</v>
      </c>
      <c r="AY15" s="153" t="s">
        <v>165</v>
      </c>
      <c r="AZ15" s="32"/>
    </row>
    <row r="16" spans="1:52" ht="16.8" customHeight="1">
      <c r="E16" s="32"/>
      <c r="F16" s="32"/>
      <c r="G16" s="32"/>
      <c r="H16" s="568" t="s">
        <v>4844</v>
      </c>
      <c r="I16" s="54" t="s">
        <v>4864</v>
      </c>
      <c r="J16" s="54" t="s">
        <v>4865</v>
      </c>
      <c r="L16" s="32"/>
      <c r="M16" s="32"/>
      <c r="N16" s="53" t="s">
        <v>4849</v>
      </c>
      <c r="O16" s="32"/>
      <c r="P16" s="97" t="s">
        <v>522</v>
      </c>
      <c r="Q16" s="54" t="s">
        <v>4854</v>
      </c>
      <c r="R16" s="576" t="s">
        <v>4859</v>
      </c>
      <c r="S16" s="32"/>
      <c r="T16" s="32"/>
      <c r="U16" s="32"/>
      <c r="V16" s="32"/>
      <c r="W16" s="319" t="s">
        <v>29</v>
      </c>
      <c r="X16" s="319"/>
      <c r="Y16" s="32"/>
      <c r="Z16" s="32"/>
      <c r="AA16" s="32"/>
      <c r="AB16" s="32"/>
      <c r="AC16" s="76" t="s">
        <v>141</v>
      </c>
      <c r="AD16" s="32"/>
      <c r="AE16" s="53" t="s">
        <v>208</v>
      </c>
      <c r="AF16" s="142">
        <v>44062</v>
      </c>
      <c r="AG16" s="32"/>
      <c r="AH16" s="32"/>
      <c r="AI16" s="110"/>
      <c r="AJ16" s="32"/>
      <c r="AK16" s="32"/>
      <c r="AL16" s="32"/>
      <c r="AM16" s="53" t="s">
        <v>209</v>
      </c>
      <c r="AN16" s="142">
        <v>44071</v>
      </c>
      <c r="AO16" s="53" t="s">
        <v>63</v>
      </c>
      <c r="AP16" s="53"/>
      <c r="AQ16" s="54" t="s">
        <v>382</v>
      </c>
      <c r="AR16" s="53"/>
      <c r="AS16" s="142"/>
      <c r="AT16" s="53"/>
      <c r="AU16" s="53"/>
      <c r="AV16" s="53"/>
      <c r="AW16" s="154"/>
      <c r="AX16" s="154"/>
      <c r="AY16" s="154"/>
      <c r="AZ16" s="32">
        <f>MONTH(AF16)</f>
        <v>8</v>
      </c>
    </row>
    <row r="17" spans="5:52" ht="16.8" customHeight="1">
      <c r="E17" s="32"/>
      <c r="F17" s="32"/>
      <c r="G17" s="32"/>
      <c r="H17" s="568" t="s">
        <v>4845</v>
      </c>
      <c r="I17" s="54" t="s">
        <v>4866</v>
      </c>
      <c r="J17" s="54" t="s">
        <v>4867</v>
      </c>
      <c r="L17" s="32"/>
      <c r="M17" s="32"/>
      <c r="N17" s="53" t="s">
        <v>4850</v>
      </c>
      <c r="O17" s="32"/>
      <c r="P17" s="97" t="s">
        <v>522</v>
      </c>
      <c r="Q17" s="54" t="s">
        <v>4855</v>
      </c>
      <c r="R17" s="554" t="s">
        <v>4860</v>
      </c>
      <c r="S17" s="32"/>
      <c r="T17" s="32"/>
      <c r="U17" s="32"/>
      <c r="V17" s="32"/>
      <c r="W17" s="319" t="s">
        <v>29</v>
      </c>
      <c r="X17" s="319"/>
      <c r="Y17" s="32"/>
      <c r="Z17" s="32"/>
      <c r="AA17" s="32"/>
      <c r="AB17" s="32"/>
      <c r="AC17" s="76" t="s">
        <v>141</v>
      </c>
      <c r="AD17" s="32"/>
      <c r="AE17" s="53" t="s">
        <v>208</v>
      </c>
      <c r="AF17" s="142">
        <v>44062</v>
      </c>
      <c r="AG17" s="32"/>
      <c r="AH17" s="32"/>
      <c r="AI17" s="110"/>
      <c r="AJ17" s="32"/>
      <c r="AK17" s="32"/>
      <c r="AL17" s="32"/>
      <c r="AM17" s="53" t="s">
        <v>209</v>
      </c>
      <c r="AN17" s="142">
        <v>44071</v>
      </c>
      <c r="AO17" s="53" t="s">
        <v>56</v>
      </c>
      <c r="AP17" s="53"/>
      <c r="AQ17" s="54"/>
      <c r="AR17" s="53"/>
      <c r="AS17" s="142"/>
      <c r="AT17" s="53"/>
      <c r="AU17" s="53"/>
      <c r="AV17" s="53"/>
      <c r="AW17" s="154"/>
      <c r="AX17" s="154"/>
      <c r="AY17" s="154"/>
      <c r="AZ17" s="32">
        <f t="shared" ref="AZ17:AZ20" si="5">MONTH(AF17)</f>
        <v>8</v>
      </c>
    </row>
    <row r="18" spans="5:52" ht="16.8" customHeight="1">
      <c r="E18" s="32"/>
      <c r="F18" s="32"/>
      <c r="G18" s="32"/>
      <c r="H18" s="568" t="s">
        <v>4846</v>
      </c>
      <c r="I18" s="54" t="s">
        <v>4868</v>
      </c>
      <c r="J18" s="54" t="s">
        <v>4869</v>
      </c>
      <c r="L18" s="32"/>
      <c r="M18" s="32"/>
      <c r="N18" s="53" t="s">
        <v>4851</v>
      </c>
      <c r="O18" s="32"/>
      <c r="P18" s="97" t="s">
        <v>522</v>
      </c>
      <c r="Q18" s="54" t="s">
        <v>4856</v>
      </c>
      <c r="R18" s="554" t="s">
        <v>4861</v>
      </c>
      <c r="S18" s="32"/>
      <c r="T18" s="32"/>
      <c r="U18" s="32"/>
      <c r="V18" s="32"/>
      <c r="W18" s="319" t="s">
        <v>29</v>
      </c>
      <c r="X18" s="319"/>
      <c r="Y18" s="32"/>
      <c r="Z18" s="32"/>
      <c r="AA18" s="32"/>
      <c r="AB18" s="32"/>
      <c r="AC18" s="76" t="s">
        <v>141</v>
      </c>
      <c r="AD18" s="32"/>
      <c r="AE18" s="53" t="s">
        <v>208</v>
      </c>
      <c r="AF18" s="142">
        <v>44062</v>
      </c>
      <c r="AG18" s="32"/>
      <c r="AH18" s="32"/>
      <c r="AI18" s="110"/>
      <c r="AJ18" s="32"/>
      <c r="AK18" s="32"/>
      <c r="AL18" s="32"/>
      <c r="AM18" s="53" t="s">
        <v>209</v>
      </c>
      <c r="AN18" s="142">
        <v>44071</v>
      </c>
      <c r="AO18" s="53" t="s">
        <v>56</v>
      </c>
      <c r="AP18" s="53"/>
      <c r="AQ18" s="54"/>
      <c r="AR18" s="53"/>
      <c r="AS18" s="142"/>
      <c r="AT18" s="53"/>
      <c r="AU18" s="53"/>
      <c r="AV18" s="53"/>
      <c r="AW18" s="154"/>
      <c r="AX18" s="154"/>
      <c r="AY18" s="154"/>
      <c r="AZ18" s="32">
        <f t="shared" si="5"/>
        <v>8</v>
      </c>
    </row>
    <row r="19" spans="5:52" ht="16.8" customHeight="1">
      <c r="E19" s="32"/>
      <c r="F19" s="32"/>
      <c r="G19" s="32"/>
      <c r="H19" s="568" t="s">
        <v>4847</v>
      </c>
      <c r="I19" s="54" t="s">
        <v>4870</v>
      </c>
      <c r="J19" s="54" t="s">
        <v>4871</v>
      </c>
      <c r="L19" s="32"/>
      <c r="M19" s="32"/>
      <c r="N19" s="53" t="s">
        <v>4852</v>
      </c>
      <c r="O19" s="32"/>
      <c r="P19" s="97" t="s">
        <v>522</v>
      </c>
      <c r="Q19" s="54" t="s">
        <v>4857</v>
      </c>
      <c r="R19" s="576" t="s">
        <v>4862</v>
      </c>
      <c r="S19" s="32"/>
      <c r="T19" s="32"/>
      <c r="U19" s="32"/>
      <c r="V19" s="32"/>
      <c r="W19" s="319" t="s">
        <v>29</v>
      </c>
      <c r="X19" s="342"/>
      <c r="Y19" s="32"/>
      <c r="Z19" s="32"/>
      <c r="AA19" s="32"/>
      <c r="AB19" s="32"/>
      <c r="AC19" s="76" t="s">
        <v>141</v>
      </c>
      <c r="AD19" s="32"/>
      <c r="AE19" s="53" t="s">
        <v>208</v>
      </c>
      <c r="AF19" s="142">
        <v>44062</v>
      </c>
      <c r="AG19" s="32"/>
      <c r="AH19" s="32"/>
      <c r="AI19" s="110"/>
      <c r="AJ19" s="32"/>
      <c r="AK19" s="32"/>
      <c r="AL19" s="32"/>
      <c r="AM19" s="53" t="s">
        <v>209</v>
      </c>
      <c r="AN19" s="142">
        <v>44071</v>
      </c>
      <c r="AO19" s="53" t="s">
        <v>63</v>
      </c>
      <c r="AP19" s="53"/>
      <c r="AQ19" s="54" t="s">
        <v>383</v>
      </c>
      <c r="AR19" s="53"/>
      <c r="AS19" s="142"/>
      <c r="AT19" s="53"/>
      <c r="AU19" s="53"/>
      <c r="AV19" s="53"/>
      <c r="AW19" s="154"/>
      <c r="AX19" s="154"/>
      <c r="AY19" s="154"/>
      <c r="AZ19" s="32">
        <f t="shared" si="5"/>
        <v>8</v>
      </c>
    </row>
    <row r="20" spans="5:52" ht="16.8" customHeight="1">
      <c r="E20" s="32"/>
      <c r="F20" s="32"/>
      <c r="G20" s="32"/>
      <c r="H20" s="568" t="s">
        <v>4848</v>
      </c>
      <c r="I20" s="54" t="s">
        <v>4872</v>
      </c>
      <c r="J20" s="54" t="s">
        <v>4873</v>
      </c>
      <c r="L20" s="32"/>
      <c r="M20" s="32"/>
      <c r="N20" s="53" t="s">
        <v>4853</v>
      </c>
      <c r="O20" s="32"/>
      <c r="P20" s="97" t="s">
        <v>522</v>
      </c>
      <c r="Q20" s="54" t="s">
        <v>4858</v>
      </c>
      <c r="R20" s="554" t="s">
        <v>4863</v>
      </c>
      <c r="S20" s="32"/>
      <c r="T20" s="32"/>
      <c r="U20" s="32"/>
      <c r="V20" s="32"/>
      <c r="W20" s="319" t="s">
        <v>29</v>
      </c>
      <c r="X20" s="342"/>
      <c r="Y20" s="32"/>
      <c r="Z20" s="32"/>
      <c r="AA20" s="32"/>
      <c r="AB20" s="32"/>
      <c r="AC20" s="76" t="s">
        <v>141</v>
      </c>
      <c r="AD20" s="32"/>
      <c r="AE20" s="53" t="s">
        <v>208</v>
      </c>
      <c r="AF20" s="142">
        <v>44062</v>
      </c>
      <c r="AG20" s="32"/>
      <c r="AH20" s="32"/>
      <c r="AI20" s="110"/>
      <c r="AJ20" s="32"/>
      <c r="AK20" s="32"/>
      <c r="AL20" s="32"/>
      <c r="AM20" s="53" t="s">
        <v>209</v>
      </c>
      <c r="AN20" s="142">
        <v>44071</v>
      </c>
      <c r="AO20" s="53" t="s">
        <v>56</v>
      </c>
      <c r="AP20" s="53"/>
      <c r="AQ20" s="54"/>
      <c r="AR20" s="53"/>
      <c r="AS20" s="142"/>
      <c r="AT20" s="53"/>
      <c r="AU20" s="53"/>
      <c r="AV20" s="53"/>
      <c r="AW20" s="154"/>
      <c r="AX20" s="154"/>
      <c r="AY20" s="154"/>
      <c r="AZ20" s="32">
        <f t="shared" si="5"/>
        <v>8</v>
      </c>
    </row>
  </sheetData>
  <mergeCells count="2">
    <mergeCell ref="AM14:AQ14"/>
    <mergeCell ref="AR14:AV14"/>
  </mergeCells>
  <conditionalFormatting sqref="H16:H19">
    <cfRule type="duplicateValues" dxfId="316" priority="12"/>
    <cfRule type="duplicateValues" dxfId="315" priority="13"/>
  </conditionalFormatting>
  <conditionalFormatting sqref="H20">
    <cfRule type="duplicateValues" dxfId="314" priority="10"/>
    <cfRule type="duplicateValues" dxfId="313" priority="11"/>
  </conditionalFormatting>
  <conditionalFormatting sqref="N16:N17">
    <cfRule type="duplicateValues" dxfId="312" priority="9"/>
  </conditionalFormatting>
  <conditionalFormatting sqref="N18">
    <cfRule type="duplicateValues" dxfId="311" priority="8"/>
  </conditionalFormatting>
  <conditionalFormatting sqref="N19">
    <cfRule type="duplicateValues" dxfId="310" priority="7"/>
  </conditionalFormatting>
  <conditionalFormatting sqref="N20">
    <cfRule type="duplicateValues" dxfId="309" priority="6"/>
  </conditionalFormatting>
  <conditionalFormatting sqref="Q16">
    <cfRule type="duplicateValues" dxfId="308" priority="5"/>
  </conditionalFormatting>
  <conditionalFormatting sqref="Q17">
    <cfRule type="duplicateValues" dxfId="307" priority="4"/>
  </conditionalFormatting>
  <conditionalFormatting sqref="Q18">
    <cfRule type="duplicateValues" dxfId="306" priority="3"/>
  </conditionalFormatting>
  <conditionalFormatting sqref="Q19">
    <cfRule type="duplicateValues" dxfId="305" priority="2"/>
  </conditionalFormatting>
  <conditionalFormatting sqref="Q20">
    <cfRule type="duplicateValues" dxfId="304" priority="1"/>
  </conditionalFormatting>
  <dataValidations count="9">
    <dataValidation type="list" allowBlank="1" showInputMessage="1" showErrorMessage="1" sqref="AX15:AX20">
      <formula1>"Updated, Not updated, No change RS"</formula1>
    </dataValidation>
    <dataValidation type="list" allowBlank="1" showInputMessage="1" showErrorMessage="1" sqref="AC16:AC20">
      <formula1>"Reuse_Org, Reuse_Modify, New_TC"</formula1>
    </dataValidation>
    <dataValidation type="list" allowBlank="1" showErrorMessage="1" sqref="AB15 AD15:AF15">
      <formula1>"Spec out,Spec changed,Test Case Error,Environment updated,"</formula1>
    </dataValidation>
    <dataValidation type="whole" allowBlank="1" showErrorMessage="1" sqref="G15 AA15 AC15">
      <formula1>-2147483648</formula1>
      <formula2>2147483647</formula2>
    </dataValidation>
    <dataValidation type="list" showErrorMessage="1" sqref="X15:Z15 X16:X20">
      <formula1>"TestCase,Folder,Information"</formula1>
    </dataValidation>
    <dataValidation type="list" allowBlank="1" showErrorMessage="1" sqref="W15:W20">
      <formula1>"New,Design,Review (Validation),Review (Dev),Confirmed,Approved,Deprecated,"</formula1>
    </dataValidation>
    <dataValidation type="list" showErrorMessage="1" sqref="S15">
      <formula1>"P1,P2,P3,P4"</formula1>
    </dataValidation>
    <dataValidation type="list" allowBlank="1" showErrorMessage="1" sqref="O15">
      <formula1>"Home Screen,Diagnostic,Phone,Alert,Alert On Cluster,Gauge,Infotainment,PRNDL,Telltale,"</formula1>
    </dataValidation>
    <dataValidation type="list" allowBlank="1" showErrorMessage="1" sqref="K15">
      <formula1>"true,false"</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[1]Categories!#REF!</xm:f>
          </x14:formula1>
          <xm:sqref>AP15</xm:sqref>
        </x14:dataValidation>
        <x14:dataValidation type="list" allowBlank="1" showErrorMessage="1">
          <x14:formula1>
            <xm:f>[2]ChoiceValues!#REF!</xm:f>
          </x14:formula1>
          <xm:sqref>T15 P15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tabColor theme="9" tint="0.79998168889431442"/>
  </sheetPr>
  <dimension ref="A1:AZ205"/>
  <sheetViews>
    <sheetView zoomScale="40" zoomScaleNormal="40" workbookViewId="0">
      <selection activeCell="T28" sqref="T28"/>
    </sheetView>
  </sheetViews>
  <sheetFormatPr defaultRowHeight="14.4"/>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16.3320312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8" width="13.2187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6.33203125" customWidth="1"/>
    <col min="52" max="52" width="10.44140625" customWidth="1"/>
  </cols>
  <sheetData>
    <row r="1" spans="1:52" ht="20.25" customHeight="1">
      <c r="A1" s="39" t="s">
        <v>64</v>
      </c>
      <c r="F1" s="43" t="s">
        <v>69</v>
      </c>
      <c r="G1" s="43" t="s">
        <v>65</v>
      </c>
      <c r="I1" s="43" t="s">
        <v>68</v>
      </c>
      <c r="J1" s="43" t="s">
        <v>65</v>
      </c>
      <c r="L1" s="50" t="s">
        <v>74</v>
      </c>
      <c r="M1" s="50" t="s">
        <v>65</v>
      </c>
      <c r="O1" s="50" t="s">
        <v>75</v>
      </c>
      <c r="P1" s="50" t="s">
        <v>65</v>
      </c>
      <c r="R1" s="158" t="s">
        <v>82</v>
      </c>
      <c r="S1" s="158" t="s">
        <v>65</v>
      </c>
      <c r="U1" s="158" t="s">
        <v>164</v>
      </c>
      <c r="V1" s="32">
        <f>COUNTIFS($BA:$BA,"Updated")</f>
        <v>0</v>
      </c>
      <c r="X1" s="159" t="s">
        <v>166</v>
      </c>
      <c r="Y1" s="160">
        <f>COUNTIFS($AZ:$AZ,"="&amp;1)</f>
        <v>0</v>
      </c>
      <c r="AA1" s="465" t="s">
        <v>530</v>
      </c>
      <c r="AB1" s="465" t="s">
        <v>65</v>
      </c>
    </row>
    <row r="2" spans="1:52">
      <c r="F2" s="32" t="s">
        <v>56</v>
      </c>
      <c r="G2" s="32">
        <f>COUNTIF($AO:$AO,$F2)</f>
        <v>117</v>
      </c>
      <c r="I2" s="44" t="s">
        <v>56</v>
      </c>
      <c r="J2" s="32">
        <f>COUNTIF($AP:$AP,$I2)</f>
        <v>155</v>
      </c>
      <c r="L2" s="32" t="s">
        <v>56</v>
      </c>
      <c r="M2" s="32">
        <f>COUNTIF($AT:$AT,$L2)</f>
        <v>40</v>
      </c>
      <c r="O2" s="44" t="s">
        <v>56</v>
      </c>
      <c r="P2" s="32">
        <f>COUNTIF($AU:$AU,$O2)</f>
        <v>0</v>
      </c>
      <c r="R2" s="44" t="s">
        <v>29</v>
      </c>
      <c r="S2" s="32">
        <f>COUNTIF($W:$W,$R2)</f>
        <v>189</v>
      </c>
      <c r="X2" s="159" t="s">
        <v>167</v>
      </c>
      <c r="Y2" s="160">
        <f>COUNTIFS($AZ:$AZ,"="&amp;2)</f>
        <v>0</v>
      </c>
      <c r="AA2" s="32" t="s">
        <v>524</v>
      </c>
      <c r="AB2" s="32">
        <f>COUNTIFS($AE:$AE,AA2,$AO:$AO, $F$4)</f>
        <v>8</v>
      </c>
    </row>
    <row r="3" spans="1:52">
      <c r="F3" s="32" t="s">
        <v>61</v>
      </c>
      <c r="G3" s="32">
        <f t="shared" ref="G3:G8" si="0">COUNTIF($AO:$AO,$F3)</f>
        <v>1</v>
      </c>
      <c r="I3" s="44" t="s">
        <v>59</v>
      </c>
      <c r="J3" s="32">
        <f t="shared" ref="J3:J7" si="1">COUNTIF($AP:$AP,$I3)</f>
        <v>11</v>
      </c>
      <c r="L3" s="32" t="s">
        <v>61</v>
      </c>
      <c r="M3" s="32">
        <f t="shared" ref="M3:M8" si="2">COUNTIF($AT:$AT,$L3)</f>
        <v>0</v>
      </c>
      <c r="O3" s="44" t="s">
        <v>59</v>
      </c>
      <c r="P3" s="32">
        <f t="shared" ref="P3:P7" si="3">COUNTIF($AU:$AU,$O3)</f>
        <v>0</v>
      </c>
      <c r="R3" s="44" t="s">
        <v>97</v>
      </c>
      <c r="S3" s="32">
        <f t="shared" ref="S3:S8" si="4">COUNTIF($W:$W,$R3)</f>
        <v>0</v>
      </c>
      <c r="X3" s="159" t="s">
        <v>168</v>
      </c>
      <c r="Y3" s="160">
        <f>COUNTIFS($AZ:$AZ,"="&amp;3)</f>
        <v>0</v>
      </c>
      <c r="AA3" s="32" t="s">
        <v>523</v>
      </c>
      <c r="AB3" s="32">
        <f>COUNTIFS($AE:$AE,AA3,$AO:$AO, $F$4)</f>
        <v>1</v>
      </c>
    </row>
    <row r="4" spans="1:52">
      <c r="F4" s="32" t="s">
        <v>58</v>
      </c>
      <c r="G4" s="32">
        <f t="shared" si="0"/>
        <v>9</v>
      </c>
      <c r="I4" s="44" t="s">
        <v>66</v>
      </c>
      <c r="J4" s="32">
        <f t="shared" si="1"/>
        <v>1</v>
      </c>
      <c r="L4" s="32" t="s">
        <v>58</v>
      </c>
      <c r="M4" s="32">
        <f t="shared" si="2"/>
        <v>0</v>
      </c>
      <c r="O4" s="44" t="s">
        <v>66</v>
      </c>
      <c r="P4" s="32">
        <f t="shared" si="3"/>
        <v>0</v>
      </c>
      <c r="R4" s="44" t="s">
        <v>98</v>
      </c>
      <c r="S4" s="32">
        <f t="shared" si="4"/>
        <v>0</v>
      </c>
      <c r="U4" s="158" t="s">
        <v>525</v>
      </c>
      <c r="V4" s="158" t="s">
        <v>65</v>
      </c>
      <c r="X4" s="159" t="s">
        <v>169</v>
      </c>
      <c r="Y4" s="160">
        <f>COUNTIFS($AZ:$AZ,"="&amp;4)</f>
        <v>0</v>
      </c>
    </row>
    <row r="5" spans="1:52">
      <c r="F5" s="32" t="s">
        <v>63</v>
      </c>
      <c r="G5" s="32">
        <f t="shared" si="0"/>
        <v>0</v>
      </c>
      <c r="I5" s="32" t="s">
        <v>34</v>
      </c>
      <c r="J5" s="32">
        <f t="shared" si="1"/>
        <v>0</v>
      </c>
      <c r="L5" s="32" t="s">
        <v>63</v>
      </c>
      <c r="M5" s="32">
        <f t="shared" si="2"/>
        <v>0</v>
      </c>
      <c r="O5" s="32" t="s">
        <v>34</v>
      </c>
      <c r="P5" s="32">
        <f t="shared" si="3"/>
        <v>0</v>
      </c>
      <c r="R5" s="44" t="s">
        <v>35</v>
      </c>
      <c r="S5" s="32">
        <f t="shared" si="4"/>
        <v>0</v>
      </c>
      <c r="U5" s="32" t="s">
        <v>208</v>
      </c>
      <c r="V5" s="32">
        <f>COUNTIF($AE:$AE,U5)</f>
        <v>122</v>
      </c>
      <c r="X5" s="159" t="s">
        <v>170</v>
      </c>
      <c r="Y5" s="160">
        <f>COUNTIFS($AZ:$AZ,"="&amp;5)</f>
        <v>0</v>
      </c>
    </row>
    <row r="6" spans="1:52">
      <c r="F6" s="32" t="s">
        <v>55</v>
      </c>
      <c r="G6" s="32">
        <f t="shared" si="0"/>
        <v>2</v>
      </c>
      <c r="I6" s="32" t="s">
        <v>60</v>
      </c>
      <c r="J6" s="32">
        <f t="shared" si="1"/>
        <v>0</v>
      </c>
      <c r="L6" s="32" t="s">
        <v>55</v>
      </c>
      <c r="M6" s="32">
        <f t="shared" si="2"/>
        <v>0</v>
      </c>
      <c r="O6" s="32" t="s">
        <v>60</v>
      </c>
      <c r="P6" s="32">
        <f t="shared" si="3"/>
        <v>0</v>
      </c>
      <c r="R6" s="32" t="s">
        <v>99</v>
      </c>
      <c r="S6" s="32">
        <f t="shared" si="4"/>
        <v>0</v>
      </c>
      <c r="U6" s="32" t="s">
        <v>309</v>
      </c>
      <c r="V6" s="32">
        <f>COUNTIF($AE:$AE,U6)</f>
        <v>66</v>
      </c>
      <c r="X6" s="159" t="s">
        <v>171</v>
      </c>
      <c r="Y6" s="160">
        <f>COUNTIFS($AZ:$AZ,"="&amp;6)</f>
        <v>148</v>
      </c>
    </row>
    <row r="7" spans="1:52">
      <c r="F7" s="32" t="s">
        <v>57</v>
      </c>
      <c r="G7" s="32">
        <f t="shared" si="0"/>
        <v>40</v>
      </c>
      <c r="I7" s="32" t="s">
        <v>62</v>
      </c>
      <c r="J7" s="32">
        <f t="shared" si="1"/>
        <v>0</v>
      </c>
      <c r="L7" s="32" t="s">
        <v>57</v>
      </c>
      <c r="M7" s="32">
        <f t="shared" si="2"/>
        <v>0</v>
      </c>
      <c r="O7" s="32" t="s">
        <v>62</v>
      </c>
      <c r="P7" s="32">
        <f t="shared" si="3"/>
        <v>0</v>
      </c>
      <c r="R7" s="32" t="s">
        <v>56</v>
      </c>
      <c r="S7" s="32">
        <f t="shared" si="4"/>
        <v>0</v>
      </c>
      <c r="X7" s="159" t="s">
        <v>172</v>
      </c>
      <c r="Y7" s="160">
        <f>COUNTIFS($AZ:$AZ,"="&amp;7)</f>
        <v>0</v>
      </c>
    </row>
    <row r="8" spans="1:52">
      <c r="F8" s="32" t="s">
        <v>59</v>
      </c>
      <c r="G8" s="32">
        <f t="shared" si="0"/>
        <v>21</v>
      </c>
      <c r="I8" s="32"/>
      <c r="J8" s="32"/>
      <c r="L8" s="32" t="s">
        <v>59</v>
      </c>
      <c r="M8" s="32">
        <f t="shared" si="2"/>
        <v>0</v>
      </c>
      <c r="O8" s="32"/>
      <c r="P8" s="32"/>
      <c r="R8" s="32" t="s">
        <v>81</v>
      </c>
      <c r="S8" s="32">
        <f t="shared" si="4"/>
        <v>1</v>
      </c>
      <c r="X8" s="159" t="s">
        <v>173</v>
      </c>
      <c r="Y8" s="160">
        <f>COUNTIFS($AZ:$AZ,"="&amp;8)</f>
        <v>42</v>
      </c>
    </row>
    <row r="9" spans="1:52">
      <c r="F9" s="45" t="s">
        <v>67</v>
      </c>
      <c r="G9" s="46">
        <f>COUNTIFS($AC:$AC,"New_TC")</f>
        <v>190</v>
      </c>
      <c r="I9" s="45" t="s">
        <v>100</v>
      </c>
      <c r="J9" s="46">
        <f>COUNTIFS($AC:$AC,"Reuse_Org")</f>
        <v>0</v>
      </c>
      <c r="L9" s="45"/>
      <c r="M9" s="46">
        <f>COUNTA($E:$E)-1</f>
        <v>1</v>
      </c>
      <c r="O9" s="45" t="s">
        <v>101</v>
      </c>
      <c r="P9" s="46">
        <f>COUNTIFS($AC:$AC,"Reuse_Modify")</f>
        <v>0</v>
      </c>
      <c r="R9" s="32"/>
      <c r="S9" s="32"/>
      <c r="X9" s="159" t="s">
        <v>174</v>
      </c>
      <c r="Y9" s="160">
        <f>COUNTIFS($AZ:$AZ,"="&amp;9)</f>
        <v>0</v>
      </c>
    </row>
    <row r="10" spans="1:52">
      <c r="F10" s="45" t="s">
        <v>32</v>
      </c>
      <c r="G10" s="46">
        <f>SUM(G2:G8)</f>
        <v>190</v>
      </c>
      <c r="I10" s="45" t="s">
        <v>70</v>
      </c>
      <c r="J10" s="46">
        <f>SUM(J2:J7)</f>
        <v>167</v>
      </c>
      <c r="L10" s="45" t="s">
        <v>32</v>
      </c>
      <c r="M10" s="46">
        <f>SUM(M2:M8)</f>
        <v>40</v>
      </c>
      <c r="O10" s="45" t="s">
        <v>70</v>
      </c>
      <c r="P10" s="46">
        <f>SUM(P2:P7)</f>
        <v>0</v>
      </c>
      <c r="R10" s="45" t="s">
        <v>70</v>
      </c>
      <c r="S10" s="46">
        <f>SUM(S2:S9)</f>
        <v>190</v>
      </c>
      <c r="X10" s="159" t="s">
        <v>175</v>
      </c>
      <c r="Y10" s="160">
        <f>COUNTIFS($AZ:$AZ,"="&amp;10)</f>
        <v>0</v>
      </c>
    </row>
    <row r="11" spans="1:52">
      <c r="X11" s="159" t="s">
        <v>176</v>
      </c>
      <c r="Y11" s="160">
        <f>COUNTIFS($AZ:$AZ,"="&amp;11)</f>
        <v>0</v>
      </c>
    </row>
    <row r="12" spans="1:52">
      <c r="E12" t="s">
        <v>458</v>
      </c>
      <c r="X12" s="159" t="s">
        <v>177</v>
      </c>
      <c r="Y12" s="160">
        <f>COUNTIFS($AZ:$AZ,"="&amp;12)</f>
        <v>0</v>
      </c>
    </row>
    <row r="13" spans="1:52">
      <c r="D13" s="41"/>
      <c r="E13" t="s">
        <v>459</v>
      </c>
    </row>
    <row r="14" spans="1:52" ht="14.4" customHeight="1">
      <c r="E14" s="56"/>
      <c r="F14" s="56" t="s">
        <v>39</v>
      </c>
      <c r="G14" s="55" t="s">
        <v>4</v>
      </c>
      <c r="H14" s="55" t="s">
        <v>41</v>
      </c>
      <c r="I14" s="55" t="s">
        <v>77</v>
      </c>
      <c r="J14" s="55" t="s">
        <v>78</v>
      </c>
      <c r="K14" s="55" t="s">
        <v>79</v>
      </c>
      <c r="L14" s="55" t="s">
        <v>80</v>
      </c>
      <c r="M14" s="55" t="s">
        <v>42</v>
      </c>
      <c r="N14" s="55" t="s">
        <v>43</v>
      </c>
      <c r="O14" s="55" t="s">
        <v>31</v>
      </c>
      <c r="P14" s="55" t="s">
        <v>40</v>
      </c>
      <c r="Q14" s="55" t="s">
        <v>84</v>
      </c>
      <c r="R14" s="55" t="s">
        <v>85</v>
      </c>
      <c r="S14" s="55" t="s">
        <v>45</v>
      </c>
      <c r="T14" s="55" t="s">
        <v>86</v>
      </c>
      <c r="U14" s="55" t="s">
        <v>46</v>
      </c>
      <c r="V14" s="55" t="s">
        <v>44</v>
      </c>
      <c r="W14" s="55" t="s">
        <v>2</v>
      </c>
      <c r="X14" s="55" t="s">
        <v>3</v>
      </c>
      <c r="Y14" s="55" t="s">
        <v>87</v>
      </c>
      <c r="Z14" s="55" t="s">
        <v>88</v>
      </c>
      <c r="AA14" s="55" t="s">
        <v>89</v>
      </c>
      <c r="AB14" s="55" t="s">
        <v>90</v>
      </c>
      <c r="AC14" s="55" t="s">
        <v>91</v>
      </c>
      <c r="AD14" s="57" t="s">
        <v>92</v>
      </c>
      <c r="AE14" s="57" t="s">
        <v>134</v>
      </c>
      <c r="AF14" s="57"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32"/>
    </row>
    <row r="15" spans="1:52" ht="14.4" customHeight="1">
      <c r="E15" s="59"/>
      <c r="F15" s="60"/>
      <c r="G15" s="61"/>
      <c r="H15" s="46"/>
      <c r="I15" s="46"/>
      <c r="J15" s="46"/>
      <c r="K15" s="46"/>
      <c r="L15" s="46"/>
      <c r="M15" s="46" t="s">
        <v>0</v>
      </c>
      <c r="N15" s="46" t="s">
        <v>0</v>
      </c>
      <c r="O15" s="46" t="s">
        <v>0</v>
      </c>
      <c r="P15" s="46" t="s">
        <v>0</v>
      </c>
      <c r="Q15" s="46" t="s">
        <v>0</v>
      </c>
      <c r="R15" s="46" t="s">
        <v>0</v>
      </c>
      <c r="S15" s="46"/>
      <c r="T15" s="46" t="s">
        <v>0</v>
      </c>
      <c r="U15" s="46" t="s">
        <v>0</v>
      </c>
      <c r="V15" s="46" t="s">
        <v>0</v>
      </c>
      <c r="W15" s="46"/>
      <c r="X15" s="46"/>
      <c r="Y15" s="46"/>
      <c r="Z15" s="46"/>
      <c r="AA15" s="46" t="s">
        <v>0</v>
      </c>
      <c r="AB15" s="46" t="s">
        <v>0</v>
      </c>
      <c r="AC15" s="46" t="s">
        <v>0</v>
      </c>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3" t="s">
        <v>150</v>
      </c>
      <c r="AX15" s="153" t="s">
        <v>164</v>
      </c>
      <c r="AY15" s="153" t="s">
        <v>165</v>
      </c>
      <c r="AZ15" s="32"/>
    </row>
    <row r="16" spans="1:52" ht="14.4" customHeight="1">
      <c r="E16" s="32"/>
      <c r="F16" s="32"/>
      <c r="G16" s="32"/>
      <c r="H16" s="32" t="s">
        <v>4874</v>
      </c>
      <c r="I16" s="31" t="s">
        <v>5172</v>
      </c>
      <c r="J16" s="32" t="s">
        <v>5173</v>
      </c>
      <c r="K16" s="32"/>
      <c r="L16" s="32"/>
      <c r="M16" s="32"/>
      <c r="N16" s="577">
        <v>15652690</v>
      </c>
      <c r="O16" s="32"/>
      <c r="P16" s="32"/>
      <c r="Q16" s="32" t="s">
        <v>5070</v>
      </c>
      <c r="R16" s="590" t="s">
        <v>5031</v>
      </c>
      <c r="S16" s="32"/>
      <c r="T16" s="32"/>
      <c r="U16" s="32"/>
      <c r="V16" s="32"/>
      <c r="W16" s="32" t="s">
        <v>29</v>
      </c>
      <c r="X16" s="32"/>
      <c r="Y16" s="32"/>
      <c r="Z16" s="32"/>
      <c r="AA16" s="32"/>
      <c r="AB16" s="32"/>
      <c r="AC16" s="76" t="s">
        <v>141</v>
      </c>
      <c r="AD16" s="32"/>
      <c r="AE16" s="32" t="s">
        <v>208</v>
      </c>
      <c r="AF16" s="110">
        <v>43986</v>
      </c>
      <c r="AG16" s="32"/>
      <c r="AH16" s="32"/>
      <c r="AI16" s="110"/>
      <c r="AJ16" s="32"/>
      <c r="AK16" s="32"/>
      <c r="AL16" s="32"/>
      <c r="AM16" s="32" t="s">
        <v>209</v>
      </c>
      <c r="AN16" s="110">
        <v>43994</v>
      </c>
      <c r="AO16" s="32" t="s">
        <v>56</v>
      </c>
      <c r="AP16" s="32" t="s">
        <v>56</v>
      </c>
      <c r="AQ16" s="32"/>
      <c r="AR16" s="32" t="s">
        <v>195</v>
      </c>
      <c r="AS16" s="110">
        <v>43997</v>
      </c>
      <c r="AT16" s="32" t="s">
        <v>56</v>
      </c>
      <c r="AU16" s="32"/>
      <c r="AV16" s="32"/>
      <c r="AW16" s="154"/>
      <c r="AX16" s="154"/>
      <c r="AY16" s="154"/>
      <c r="AZ16" s="32">
        <f>MONTH(AF16)</f>
        <v>6</v>
      </c>
    </row>
    <row r="17" spans="5:52" ht="14.4" customHeight="1">
      <c r="E17" s="32"/>
      <c r="F17" s="32"/>
      <c r="G17" s="32"/>
      <c r="H17" s="32" t="s">
        <v>4875</v>
      </c>
      <c r="I17" s="31" t="s">
        <v>5174</v>
      </c>
      <c r="J17" s="32" t="s">
        <v>5175</v>
      </c>
      <c r="K17" s="32"/>
      <c r="L17" s="32"/>
      <c r="M17" s="32"/>
      <c r="N17" s="577">
        <v>15652690</v>
      </c>
      <c r="O17" s="32"/>
      <c r="P17" s="32"/>
      <c r="Q17" s="32" t="s">
        <v>5070</v>
      </c>
      <c r="R17" s="590" t="s">
        <v>5031</v>
      </c>
      <c r="S17" s="32"/>
      <c r="T17" s="32"/>
      <c r="U17" s="32"/>
      <c r="V17" s="32"/>
      <c r="W17" s="32" t="s">
        <v>29</v>
      </c>
      <c r="X17" s="32"/>
      <c r="Y17" s="32"/>
      <c r="Z17" s="32"/>
      <c r="AA17" s="32"/>
      <c r="AB17" s="32"/>
      <c r="AC17" s="76" t="s">
        <v>141</v>
      </c>
      <c r="AD17" s="32"/>
      <c r="AE17" s="32" t="s">
        <v>208</v>
      </c>
      <c r="AF17" s="110">
        <v>43991</v>
      </c>
      <c r="AG17" s="32"/>
      <c r="AH17" s="32"/>
      <c r="AI17" s="110"/>
      <c r="AJ17" s="32"/>
      <c r="AK17" s="32"/>
      <c r="AL17" s="32"/>
      <c r="AM17" s="32" t="s">
        <v>209</v>
      </c>
      <c r="AN17" s="110">
        <v>43994</v>
      </c>
      <c r="AO17" s="32" t="s">
        <v>56</v>
      </c>
      <c r="AP17" s="32" t="s">
        <v>56</v>
      </c>
      <c r="AQ17" s="32"/>
      <c r="AR17" s="32"/>
      <c r="AS17" s="32"/>
      <c r="AT17" s="32"/>
      <c r="AU17" s="32"/>
      <c r="AV17" s="32"/>
      <c r="AW17" s="154"/>
      <c r="AX17" s="154"/>
      <c r="AY17" s="154"/>
      <c r="AZ17" s="32">
        <f t="shared" ref="AZ17:AZ80" si="5">MONTH(AF17)</f>
        <v>6</v>
      </c>
    </row>
    <row r="18" spans="5:52" ht="14.4" customHeight="1">
      <c r="E18" s="32"/>
      <c r="F18" s="32"/>
      <c r="G18" s="32"/>
      <c r="H18" s="32" t="s">
        <v>4876</v>
      </c>
      <c r="I18" s="31" t="s">
        <v>5174</v>
      </c>
      <c r="J18" s="32" t="s">
        <v>5176</v>
      </c>
      <c r="K18" s="32"/>
      <c r="L18" s="32"/>
      <c r="M18" s="32"/>
      <c r="N18" s="577">
        <v>15652690</v>
      </c>
      <c r="O18" s="32"/>
      <c r="P18" s="32"/>
      <c r="Q18" s="32" t="s">
        <v>5070</v>
      </c>
      <c r="R18" s="590" t="s">
        <v>5032</v>
      </c>
      <c r="S18" s="32"/>
      <c r="T18" s="32"/>
      <c r="U18" s="32"/>
      <c r="V18" s="32"/>
      <c r="W18" s="32" t="s">
        <v>29</v>
      </c>
      <c r="X18" s="32"/>
      <c r="Y18" s="32"/>
      <c r="Z18" s="32"/>
      <c r="AA18" s="32"/>
      <c r="AB18" s="32"/>
      <c r="AC18" s="76" t="s">
        <v>141</v>
      </c>
      <c r="AD18" s="32"/>
      <c r="AE18" s="32" t="s">
        <v>208</v>
      </c>
      <c r="AF18" s="110">
        <v>43991</v>
      </c>
      <c r="AG18" s="32"/>
      <c r="AH18" s="32"/>
      <c r="AI18" s="110"/>
      <c r="AJ18" s="32"/>
      <c r="AK18" s="32"/>
      <c r="AL18" s="32"/>
      <c r="AM18" s="32" t="s">
        <v>209</v>
      </c>
      <c r="AN18" s="110">
        <v>43994</v>
      </c>
      <c r="AO18" s="32" t="s">
        <v>56</v>
      </c>
      <c r="AP18" s="32" t="s">
        <v>56</v>
      </c>
      <c r="AQ18" s="32"/>
      <c r="AR18" s="32"/>
      <c r="AS18" s="32"/>
      <c r="AT18" s="32"/>
      <c r="AU18" s="32"/>
      <c r="AV18" s="32"/>
      <c r="AW18" s="154"/>
      <c r="AX18" s="154"/>
      <c r="AY18" s="154"/>
      <c r="AZ18" s="32">
        <f t="shared" si="5"/>
        <v>6</v>
      </c>
    </row>
    <row r="19" spans="5:52" ht="14.4" customHeight="1">
      <c r="E19" s="32"/>
      <c r="F19" s="32"/>
      <c r="G19" s="32"/>
      <c r="H19" s="32" t="s">
        <v>4877</v>
      </c>
      <c r="I19" s="31" t="s">
        <v>5177</v>
      </c>
      <c r="J19" s="32" t="s">
        <v>5175</v>
      </c>
      <c r="K19" s="32"/>
      <c r="L19" s="32"/>
      <c r="M19" s="32"/>
      <c r="N19" s="577">
        <v>15652690</v>
      </c>
      <c r="O19" s="32"/>
      <c r="P19" s="32"/>
      <c r="Q19" s="32" t="s">
        <v>5070</v>
      </c>
      <c r="R19" s="590" t="s">
        <v>5033</v>
      </c>
      <c r="S19" s="32"/>
      <c r="T19" s="32"/>
      <c r="U19" s="32"/>
      <c r="V19" s="32"/>
      <c r="W19" s="32" t="s">
        <v>29</v>
      </c>
      <c r="X19" s="32"/>
      <c r="Y19" s="32"/>
      <c r="Z19" s="32"/>
      <c r="AA19" s="32"/>
      <c r="AB19" s="32"/>
      <c r="AC19" s="76" t="s">
        <v>141</v>
      </c>
      <c r="AD19" s="32"/>
      <c r="AE19" s="32" t="s">
        <v>208</v>
      </c>
      <c r="AF19" s="110">
        <v>43991</v>
      </c>
      <c r="AG19" s="32"/>
      <c r="AH19" s="32"/>
      <c r="AI19" s="110"/>
      <c r="AJ19" s="32"/>
      <c r="AK19" s="32"/>
      <c r="AL19" s="32"/>
      <c r="AM19" s="32" t="s">
        <v>209</v>
      </c>
      <c r="AN19" s="110">
        <v>43994</v>
      </c>
      <c r="AO19" s="32" t="s">
        <v>56</v>
      </c>
      <c r="AP19" s="32" t="s">
        <v>56</v>
      </c>
      <c r="AQ19" s="32"/>
      <c r="AR19" s="32"/>
      <c r="AS19" s="32"/>
      <c r="AT19" s="32"/>
      <c r="AU19" s="32"/>
      <c r="AV19" s="32"/>
      <c r="AW19" s="154"/>
      <c r="AX19" s="154"/>
      <c r="AY19" s="154"/>
      <c r="AZ19" s="32">
        <f t="shared" si="5"/>
        <v>6</v>
      </c>
    </row>
    <row r="20" spans="5:52" ht="14.4" customHeight="1">
      <c r="E20" s="32"/>
      <c r="F20" s="32"/>
      <c r="G20" s="32"/>
      <c r="H20" s="32" t="s">
        <v>4878</v>
      </c>
      <c r="I20" s="31" t="s">
        <v>5178</v>
      </c>
      <c r="J20" s="32" t="s">
        <v>5179</v>
      </c>
      <c r="K20" s="32"/>
      <c r="L20" s="32"/>
      <c r="M20" s="32"/>
      <c r="N20" s="577">
        <v>15652691</v>
      </c>
      <c r="O20" s="32"/>
      <c r="P20" s="32"/>
      <c r="Q20" s="32" t="s">
        <v>5071</v>
      </c>
      <c r="R20" s="590" t="s">
        <v>5034</v>
      </c>
      <c r="S20" s="32"/>
      <c r="T20" s="32"/>
      <c r="U20" s="32"/>
      <c r="V20" s="32"/>
      <c r="W20" s="32" t="s">
        <v>29</v>
      </c>
      <c r="X20" s="32"/>
      <c r="Y20" s="32"/>
      <c r="Z20" s="32"/>
      <c r="AA20" s="32"/>
      <c r="AB20" s="32"/>
      <c r="AC20" s="76" t="s">
        <v>141</v>
      </c>
      <c r="AD20" s="32"/>
      <c r="AE20" s="32" t="s">
        <v>208</v>
      </c>
      <c r="AF20" s="110">
        <v>43991</v>
      </c>
      <c r="AG20" s="32"/>
      <c r="AH20" s="32"/>
      <c r="AI20" s="110"/>
      <c r="AJ20" s="32"/>
      <c r="AK20" s="32"/>
      <c r="AL20" s="32"/>
      <c r="AM20" s="32" t="s">
        <v>209</v>
      </c>
      <c r="AN20" s="110">
        <v>43994</v>
      </c>
      <c r="AO20" s="32" t="s">
        <v>56</v>
      </c>
      <c r="AP20" s="32" t="s">
        <v>56</v>
      </c>
      <c r="AQ20" s="32"/>
      <c r="AR20" s="32"/>
      <c r="AS20" s="32"/>
      <c r="AT20" s="32"/>
      <c r="AU20" s="32"/>
      <c r="AV20" s="32"/>
      <c r="AW20" s="154"/>
      <c r="AX20" s="154"/>
      <c r="AY20" s="154"/>
      <c r="AZ20" s="32">
        <f t="shared" si="5"/>
        <v>6</v>
      </c>
    </row>
    <row r="21" spans="5:52" ht="14.4" customHeight="1">
      <c r="E21" s="32"/>
      <c r="F21" s="32"/>
      <c r="G21" s="32"/>
      <c r="H21" s="32" t="s">
        <v>4879</v>
      </c>
      <c r="I21" s="31" t="s">
        <v>5180</v>
      </c>
      <c r="J21" s="32" t="s">
        <v>5179</v>
      </c>
      <c r="K21" s="32"/>
      <c r="L21" s="32"/>
      <c r="M21" s="32"/>
      <c r="N21" s="577">
        <v>15652691</v>
      </c>
      <c r="O21" s="32"/>
      <c r="P21" s="32"/>
      <c r="Q21" s="32" t="s">
        <v>5071</v>
      </c>
      <c r="R21" s="590" t="s">
        <v>5034</v>
      </c>
      <c r="S21" s="32"/>
      <c r="T21" s="32"/>
      <c r="U21" s="32"/>
      <c r="V21" s="32"/>
      <c r="W21" s="32" t="s">
        <v>29</v>
      </c>
      <c r="X21" s="32"/>
      <c r="Y21" s="32"/>
      <c r="Z21" s="32"/>
      <c r="AA21" s="32"/>
      <c r="AB21" s="32"/>
      <c r="AC21" s="76" t="s">
        <v>141</v>
      </c>
      <c r="AD21" s="32"/>
      <c r="AE21" s="32" t="s">
        <v>208</v>
      </c>
      <c r="AF21" s="110">
        <v>43986</v>
      </c>
      <c r="AG21" s="32"/>
      <c r="AH21" s="32"/>
      <c r="AI21" s="110"/>
      <c r="AJ21" s="32"/>
      <c r="AK21" s="32"/>
      <c r="AL21" s="32"/>
      <c r="AM21" s="32" t="s">
        <v>209</v>
      </c>
      <c r="AN21" s="110">
        <v>43994</v>
      </c>
      <c r="AO21" s="32" t="s">
        <v>56</v>
      </c>
      <c r="AP21" s="32" t="s">
        <v>56</v>
      </c>
      <c r="AQ21" s="32"/>
      <c r="AR21" s="32"/>
      <c r="AS21" s="32"/>
      <c r="AT21" s="32"/>
      <c r="AU21" s="32"/>
      <c r="AV21" s="32"/>
      <c r="AW21" s="154"/>
      <c r="AX21" s="154"/>
      <c r="AY21" s="154"/>
      <c r="AZ21" s="32">
        <f t="shared" si="5"/>
        <v>6</v>
      </c>
    </row>
    <row r="22" spans="5:52" ht="14.4" customHeight="1">
      <c r="E22" s="32"/>
      <c r="F22" s="32"/>
      <c r="G22" s="32"/>
      <c r="H22" s="32" t="s">
        <v>4880</v>
      </c>
      <c r="I22" s="31" t="s">
        <v>5181</v>
      </c>
      <c r="J22" s="31" t="s">
        <v>5182</v>
      </c>
      <c r="K22" s="32"/>
      <c r="L22" s="32"/>
      <c r="M22" s="32"/>
      <c r="N22" s="577">
        <v>15652719</v>
      </c>
      <c r="O22" s="32"/>
      <c r="P22" s="32"/>
      <c r="Q22" s="32" t="s">
        <v>5072</v>
      </c>
      <c r="R22" s="590" t="s">
        <v>5035</v>
      </c>
      <c r="S22" s="32"/>
      <c r="T22" s="32"/>
      <c r="U22" s="32"/>
      <c r="V22" s="32"/>
      <c r="W22" s="32" t="s">
        <v>29</v>
      </c>
      <c r="X22" s="32"/>
      <c r="Y22" s="32"/>
      <c r="Z22" s="32"/>
      <c r="AA22" s="32"/>
      <c r="AB22" s="32"/>
      <c r="AC22" s="76" t="s">
        <v>141</v>
      </c>
      <c r="AD22" s="32"/>
      <c r="AE22" s="32" t="s">
        <v>208</v>
      </c>
      <c r="AF22" s="110">
        <v>43986</v>
      </c>
      <c r="AG22" s="32"/>
      <c r="AH22" s="32"/>
      <c r="AI22" s="110"/>
      <c r="AJ22" s="32"/>
      <c r="AK22" s="32"/>
      <c r="AL22" s="32"/>
      <c r="AM22" s="32" t="s">
        <v>209</v>
      </c>
      <c r="AN22" s="110">
        <v>43994</v>
      </c>
      <c r="AO22" s="32" t="s">
        <v>56</v>
      </c>
      <c r="AP22" s="32" t="s">
        <v>56</v>
      </c>
      <c r="AQ22" s="32"/>
      <c r="AR22" s="32"/>
      <c r="AS22" s="32"/>
      <c r="AT22" s="32"/>
      <c r="AU22" s="32"/>
      <c r="AV22" s="32"/>
      <c r="AW22" s="154"/>
      <c r="AX22" s="154"/>
      <c r="AY22" s="154"/>
      <c r="AZ22" s="32">
        <f t="shared" si="5"/>
        <v>6</v>
      </c>
    </row>
    <row r="23" spans="5:52" ht="14.4" customHeight="1">
      <c r="E23" s="32"/>
      <c r="F23" s="32"/>
      <c r="G23" s="32"/>
      <c r="H23" s="32" t="s">
        <v>4881</v>
      </c>
      <c r="I23" s="31" t="s">
        <v>5183</v>
      </c>
      <c r="J23" s="31" t="s">
        <v>5184</v>
      </c>
      <c r="K23" s="32"/>
      <c r="L23" s="32"/>
      <c r="M23" s="32"/>
      <c r="N23" s="577">
        <v>15652720</v>
      </c>
      <c r="O23" s="32"/>
      <c r="P23" s="32"/>
      <c r="Q23" s="32" t="s">
        <v>5073</v>
      </c>
      <c r="R23" s="590" t="s">
        <v>5036</v>
      </c>
      <c r="S23" s="32"/>
      <c r="T23" s="32"/>
      <c r="U23" s="32"/>
      <c r="V23" s="32"/>
      <c r="W23" s="32" t="s">
        <v>29</v>
      </c>
      <c r="X23" s="32"/>
      <c r="Y23" s="32"/>
      <c r="Z23" s="32"/>
      <c r="AA23" s="32"/>
      <c r="AB23" s="32"/>
      <c r="AC23" s="76" t="s">
        <v>141</v>
      </c>
      <c r="AD23" s="32"/>
      <c r="AE23" s="32" t="s">
        <v>208</v>
      </c>
      <c r="AF23" s="110">
        <v>43986</v>
      </c>
      <c r="AG23" s="32"/>
      <c r="AH23" s="32"/>
      <c r="AI23" s="110"/>
      <c r="AJ23" s="32"/>
      <c r="AK23" s="32"/>
      <c r="AL23" s="32"/>
      <c r="AM23" s="32" t="s">
        <v>209</v>
      </c>
      <c r="AN23" s="110">
        <v>43994</v>
      </c>
      <c r="AO23" s="32" t="s">
        <v>56</v>
      </c>
      <c r="AP23" s="32" t="s">
        <v>56</v>
      </c>
      <c r="AQ23" s="32"/>
      <c r="AR23" s="32"/>
      <c r="AS23" s="32"/>
      <c r="AT23" s="32"/>
      <c r="AU23" s="32"/>
      <c r="AV23" s="32"/>
      <c r="AW23" s="166"/>
      <c r="AX23" s="154"/>
      <c r="AY23" s="166"/>
      <c r="AZ23" s="32">
        <f t="shared" si="5"/>
        <v>6</v>
      </c>
    </row>
    <row r="24" spans="5:52" ht="14.4" customHeight="1">
      <c r="E24" s="32"/>
      <c r="F24" s="32"/>
      <c r="G24" s="32"/>
      <c r="H24" s="32" t="s">
        <v>4882</v>
      </c>
      <c r="I24" s="31" t="s">
        <v>5185</v>
      </c>
      <c r="J24" s="32" t="s">
        <v>5186</v>
      </c>
      <c r="K24" s="32"/>
      <c r="L24" s="32"/>
      <c r="M24" s="32"/>
      <c r="N24" s="577">
        <v>15652905</v>
      </c>
      <c r="O24" s="32"/>
      <c r="P24" s="32"/>
      <c r="Q24" s="32" t="s">
        <v>5074</v>
      </c>
      <c r="R24" s="590" t="s">
        <v>5035</v>
      </c>
      <c r="S24" s="32"/>
      <c r="T24" s="32"/>
      <c r="U24" s="32"/>
      <c r="V24" s="32"/>
      <c r="W24" s="32" t="s">
        <v>29</v>
      </c>
      <c r="X24" s="32"/>
      <c r="Y24" s="32"/>
      <c r="Z24" s="32"/>
      <c r="AA24" s="32"/>
      <c r="AB24" s="32"/>
      <c r="AC24" s="76" t="s">
        <v>141</v>
      </c>
      <c r="AD24" s="32"/>
      <c r="AE24" s="32" t="s">
        <v>208</v>
      </c>
      <c r="AF24" s="110">
        <v>43986</v>
      </c>
      <c r="AG24" s="32"/>
      <c r="AH24" s="32"/>
      <c r="AI24" s="110"/>
      <c r="AJ24" s="32"/>
      <c r="AK24" s="32"/>
      <c r="AL24" s="32"/>
      <c r="AM24" s="32" t="s">
        <v>209</v>
      </c>
      <c r="AN24" s="110">
        <v>43994</v>
      </c>
      <c r="AO24" s="445" t="s">
        <v>57</v>
      </c>
      <c r="AP24" s="32" t="s">
        <v>56</v>
      </c>
      <c r="AQ24" s="31" t="s">
        <v>384</v>
      </c>
      <c r="AR24" s="32" t="s">
        <v>195</v>
      </c>
      <c r="AS24" s="110">
        <v>43997</v>
      </c>
      <c r="AT24" s="32" t="s">
        <v>56</v>
      </c>
      <c r="AU24" s="32"/>
      <c r="AV24" s="32"/>
      <c r="AW24" s="166"/>
      <c r="AX24" s="154"/>
      <c r="AY24" s="166"/>
      <c r="AZ24" s="32">
        <f t="shared" si="5"/>
        <v>6</v>
      </c>
    </row>
    <row r="25" spans="5:52" ht="14.4" customHeight="1">
      <c r="E25" s="32"/>
      <c r="F25" s="32"/>
      <c r="G25" s="32"/>
      <c r="H25" s="32" t="s">
        <v>4883</v>
      </c>
      <c r="I25" s="31" t="s">
        <v>5187</v>
      </c>
      <c r="J25" s="32" t="s">
        <v>5188</v>
      </c>
      <c r="K25" s="32"/>
      <c r="L25" s="32"/>
      <c r="M25" s="32"/>
      <c r="N25" s="577">
        <v>15652911</v>
      </c>
      <c r="O25" s="32"/>
      <c r="P25" s="32"/>
      <c r="Q25" s="32" t="s">
        <v>5074</v>
      </c>
      <c r="R25" s="590" t="s">
        <v>5037</v>
      </c>
      <c r="S25" s="32"/>
      <c r="T25" s="32"/>
      <c r="U25" s="32"/>
      <c r="V25" s="32"/>
      <c r="W25" s="32" t="s">
        <v>29</v>
      </c>
      <c r="X25" s="32"/>
      <c r="Y25" s="32"/>
      <c r="Z25" s="32"/>
      <c r="AA25" s="32"/>
      <c r="AB25" s="32"/>
      <c r="AC25" s="76" t="s">
        <v>141</v>
      </c>
      <c r="AD25" s="32"/>
      <c r="AE25" s="32" t="s">
        <v>208</v>
      </c>
      <c r="AF25" s="110">
        <v>43986</v>
      </c>
      <c r="AG25" s="32"/>
      <c r="AH25" s="32"/>
      <c r="AI25" s="110"/>
      <c r="AJ25" s="32"/>
      <c r="AK25" s="32"/>
      <c r="AL25" s="32"/>
      <c r="AM25" s="32" t="s">
        <v>209</v>
      </c>
      <c r="AN25" s="110">
        <v>43994</v>
      </c>
      <c r="AO25" s="445" t="s">
        <v>57</v>
      </c>
      <c r="AP25" s="32" t="s">
        <v>56</v>
      </c>
      <c r="AQ25" s="31" t="s">
        <v>385</v>
      </c>
      <c r="AR25" s="31"/>
      <c r="AS25" s="31"/>
      <c r="AT25" s="31"/>
      <c r="AU25" s="31"/>
      <c r="AV25" s="31"/>
      <c r="AW25" s="166"/>
      <c r="AX25" s="154"/>
      <c r="AY25" s="166"/>
      <c r="AZ25" s="32">
        <f t="shared" si="5"/>
        <v>6</v>
      </c>
    </row>
    <row r="26" spans="5:52" ht="14.4" customHeight="1">
      <c r="E26" s="32"/>
      <c r="F26" s="32"/>
      <c r="G26" s="32"/>
      <c r="H26" s="32" t="s">
        <v>4884</v>
      </c>
      <c r="I26" s="31" t="s">
        <v>5189</v>
      </c>
      <c r="J26" s="32" t="s">
        <v>5190</v>
      </c>
      <c r="K26" s="32"/>
      <c r="L26" s="32"/>
      <c r="M26" s="32"/>
      <c r="N26" s="577">
        <v>15652912</v>
      </c>
      <c r="O26" s="32"/>
      <c r="P26" s="32"/>
      <c r="Q26" s="32" t="s">
        <v>5075</v>
      </c>
      <c r="R26" s="590" t="s">
        <v>5037</v>
      </c>
      <c r="S26" s="32"/>
      <c r="T26" s="32"/>
      <c r="U26" s="32"/>
      <c r="V26" s="32"/>
      <c r="W26" s="32" t="s">
        <v>29</v>
      </c>
      <c r="X26" s="32"/>
      <c r="Y26" s="32"/>
      <c r="Z26" s="32"/>
      <c r="AA26" s="32"/>
      <c r="AB26" s="32"/>
      <c r="AC26" s="76" t="s">
        <v>141</v>
      </c>
      <c r="AD26" s="32"/>
      <c r="AE26" s="32" t="s">
        <v>208</v>
      </c>
      <c r="AF26" s="110">
        <v>43986</v>
      </c>
      <c r="AG26" s="32"/>
      <c r="AH26" s="32"/>
      <c r="AI26" s="110"/>
      <c r="AJ26" s="32"/>
      <c r="AK26" s="32"/>
      <c r="AL26" s="32"/>
      <c r="AM26" s="32" t="s">
        <v>209</v>
      </c>
      <c r="AN26" s="110">
        <v>43994</v>
      </c>
      <c r="AO26" s="445" t="s">
        <v>57</v>
      </c>
      <c r="AP26" s="32" t="s">
        <v>56</v>
      </c>
      <c r="AQ26" s="31" t="s">
        <v>386</v>
      </c>
      <c r="AR26" s="31"/>
      <c r="AS26" s="31"/>
      <c r="AT26" s="31"/>
      <c r="AU26" s="31"/>
      <c r="AV26" s="31"/>
      <c r="AW26" s="166"/>
      <c r="AX26" s="154"/>
      <c r="AY26" s="166"/>
      <c r="AZ26" s="32">
        <f t="shared" si="5"/>
        <v>6</v>
      </c>
    </row>
    <row r="27" spans="5:52" ht="14.4" customHeight="1">
      <c r="E27" s="32"/>
      <c r="F27" s="32"/>
      <c r="G27" s="32"/>
      <c r="H27" s="180" t="s">
        <v>4885</v>
      </c>
      <c r="I27" s="180" t="s">
        <v>5191</v>
      </c>
      <c r="J27" s="180" t="s">
        <v>5192</v>
      </c>
      <c r="K27" s="32"/>
      <c r="L27" s="32"/>
      <c r="M27" s="32"/>
      <c r="N27" s="578">
        <v>15555612</v>
      </c>
      <c r="O27" s="32"/>
      <c r="P27" s="32"/>
      <c r="Q27" s="180" t="s">
        <v>5076</v>
      </c>
      <c r="R27" s="576" t="s">
        <v>5038</v>
      </c>
      <c r="S27" s="32"/>
      <c r="T27" s="32"/>
      <c r="U27" s="32"/>
      <c r="V27" s="32"/>
      <c r="W27" s="32" t="s">
        <v>81</v>
      </c>
      <c r="X27" s="32"/>
      <c r="Y27" s="32"/>
      <c r="Z27" s="32"/>
      <c r="AA27" s="32"/>
      <c r="AB27" s="32"/>
      <c r="AC27" s="76" t="s">
        <v>141</v>
      </c>
      <c r="AD27" s="32"/>
      <c r="AE27" s="180" t="s">
        <v>208</v>
      </c>
      <c r="AF27" s="348">
        <v>43986</v>
      </c>
      <c r="AG27" s="32"/>
      <c r="AH27" s="32"/>
      <c r="AI27" s="110"/>
      <c r="AJ27" s="32"/>
      <c r="AK27" s="32"/>
      <c r="AL27" s="32"/>
      <c r="AM27" s="32" t="s">
        <v>209</v>
      </c>
      <c r="AN27" s="110">
        <v>43994</v>
      </c>
      <c r="AO27" s="32" t="s">
        <v>387</v>
      </c>
      <c r="AP27" s="31" t="s">
        <v>66</v>
      </c>
      <c r="AQ27" s="31" t="s">
        <v>388</v>
      </c>
      <c r="AR27" s="31"/>
      <c r="AS27" s="31"/>
      <c r="AT27" s="31"/>
      <c r="AU27" s="31"/>
      <c r="AV27" s="31"/>
      <c r="AW27" s="166"/>
      <c r="AX27" s="154"/>
      <c r="AY27" s="166"/>
      <c r="AZ27" s="32">
        <f t="shared" si="5"/>
        <v>6</v>
      </c>
    </row>
    <row r="28" spans="5:52" ht="14.4" customHeight="1">
      <c r="E28" s="32"/>
      <c r="F28" s="32"/>
      <c r="G28" s="32"/>
      <c r="H28" s="32" t="s">
        <v>4886</v>
      </c>
      <c r="I28" s="31" t="s">
        <v>5193</v>
      </c>
      <c r="J28" s="32" t="s">
        <v>5194</v>
      </c>
      <c r="K28" s="32"/>
      <c r="L28" s="32"/>
      <c r="M28" s="32"/>
      <c r="N28" s="577">
        <v>15555662</v>
      </c>
      <c r="O28" s="32"/>
      <c r="P28" s="32"/>
      <c r="Q28" s="32" t="s">
        <v>5077</v>
      </c>
      <c r="R28" s="590" t="s">
        <v>5039</v>
      </c>
      <c r="S28" s="32"/>
      <c r="T28" s="32"/>
      <c r="U28" s="32"/>
      <c r="V28" s="32"/>
      <c r="W28" s="32" t="s">
        <v>29</v>
      </c>
      <c r="X28" s="32"/>
      <c r="Y28" s="32"/>
      <c r="Z28" s="32"/>
      <c r="AA28" s="32"/>
      <c r="AB28" s="32"/>
      <c r="AC28" s="76" t="s">
        <v>141</v>
      </c>
      <c r="AD28" s="32"/>
      <c r="AE28" s="32" t="s">
        <v>208</v>
      </c>
      <c r="AF28" s="110">
        <v>43986</v>
      </c>
      <c r="AG28" s="32"/>
      <c r="AH28" s="32"/>
      <c r="AI28" s="110"/>
      <c r="AJ28" s="32"/>
      <c r="AK28" s="32"/>
      <c r="AL28" s="32"/>
      <c r="AM28" s="31" t="s">
        <v>209</v>
      </c>
      <c r="AN28" s="399">
        <v>43994</v>
      </c>
      <c r="AO28" s="445" t="s">
        <v>58</v>
      </c>
      <c r="AP28" s="32" t="s">
        <v>56</v>
      </c>
      <c r="AQ28" s="31" t="s">
        <v>389</v>
      </c>
      <c r="AR28" s="31"/>
      <c r="AS28" s="31"/>
      <c r="AT28" s="31"/>
      <c r="AU28" s="31"/>
      <c r="AV28" s="31"/>
      <c r="AW28" s="166"/>
      <c r="AX28" s="154"/>
      <c r="AY28" s="166"/>
      <c r="AZ28" s="32">
        <f t="shared" si="5"/>
        <v>6</v>
      </c>
    </row>
    <row r="29" spans="5:52" ht="14.4" customHeight="1">
      <c r="E29" s="32"/>
      <c r="F29" s="32"/>
      <c r="G29" s="32"/>
      <c r="H29" s="32" t="s">
        <v>4887</v>
      </c>
      <c r="I29" s="31" t="s">
        <v>5195</v>
      </c>
      <c r="J29" s="31" t="s">
        <v>5196</v>
      </c>
      <c r="K29" s="32"/>
      <c r="L29" s="32"/>
      <c r="M29" s="32"/>
      <c r="N29" s="577">
        <v>15555693</v>
      </c>
      <c r="O29" s="32"/>
      <c r="P29" s="32"/>
      <c r="Q29" s="32" t="s">
        <v>5078</v>
      </c>
      <c r="R29" s="590" t="s">
        <v>5040</v>
      </c>
      <c r="S29" s="32"/>
      <c r="T29" s="32"/>
      <c r="U29" s="32"/>
      <c r="V29" s="32"/>
      <c r="W29" s="32" t="s">
        <v>29</v>
      </c>
      <c r="X29" s="32"/>
      <c r="Y29" s="32"/>
      <c r="Z29" s="32"/>
      <c r="AA29" s="32"/>
      <c r="AB29" s="32"/>
      <c r="AC29" s="76" t="s">
        <v>141</v>
      </c>
      <c r="AD29" s="32"/>
      <c r="AE29" s="32" t="s">
        <v>208</v>
      </c>
      <c r="AF29" s="110">
        <v>43986</v>
      </c>
      <c r="AG29" s="32"/>
      <c r="AH29" s="32"/>
      <c r="AI29" s="110"/>
      <c r="AJ29" s="32"/>
      <c r="AK29" s="32"/>
      <c r="AL29" s="32"/>
      <c r="AM29" s="31" t="s">
        <v>209</v>
      </c>
      <c r="AN29" s="399">
        <v>43994</v>
      </c>
      <c r="AO29" s="32" t="s">
        <v>56</v>
      </c>
      <c r="AP29" s="32" t="s">
        <v>56</v>
      </c>
      <c r="AQ29" s="31"/>
      <c r="AR29" s="31"/>
      <c r="AS29" s="31"/>
      <c r="AT29" s="31"/>
      <c r="AU29" s="31"/>
      <c r="AV29" s="31"/>
      <c r="AW29" s="166"/>
      <c r="AX29" s="154"/>
      <c r="AY29" s="166"/>
      <c r="AZ29" s="32">
        <f t="shared" si="5"/>
        <v>6</v>
      </c>
    </row>
    <row r="30" spans="5:52" ht="14.4" customHeight="1">
      <c r="E30" s="32"/>
      <c r="F30" s="32"/>
      <c r="G30" s="32"/>
      <c r="H30" s="32" t="s">
        <v>4888</v>
      </c>
      <c r="I30" s="31" t="s">
        <v>5197</v>
      </c>
      <c r="J30" s="31" t="s">
        <v>5198</v>
      </c>
      <c r="K30" s="32"/>
      <c r="L30" s="32"/>
      <c r="M30" s="32"/>
      <c r="N30" s="577">
        <v>15555693</v>
      </c>
      <c r="O30" s="32"/>
      <c r="P30" s="32"/>
      <c r="Q30" s="32" t="s">
        <v>5079</v>
      </c>
      <c r="R30" s="590" t="s">
        <v>5041</v>
      </c>
      <c r="S30" s="32"/>
      <c r="T30" s="32"/>
      <c r="U30" s="32"/>
      <c r="V30" s="32"/>
      <c r="W30" s="32" t="s">
        <v>29</v>
      </c>
      <c r="X30" s="32"/>
      <c r="Y30" s="32"/>
      <c r="Z30" s="32"/>
      <c r="AA30" s="32"/>
      <c r="AB30" s="32"/>
      <c r="AC30" s="76" t="s">
        <v>141</v>
      </c>
      <c r="AD30" s="32"/>
      <c r="AE30" s="32" t="s">
        <v>208</v>
      </c>
      <c r="AF30" s="110">
        <v>43987</v>
      </c>
      <c r="AG30" s="32"/>
      <c r="AH30" s="32"/>
      <c r="AI30" s="110"/>
      <c r="AJ30" s="32"/>
      <c r="AK30" s="32"/>
      <c r="AL30" s="32"/>
      <c r="AM30" s="31" t="s">
        <v>209</v>
      </c>
      <c r="AN30" s="399">
        <v>43994</v>
      </c>
      <c r="AO30" s="445" t="s">
        <v>58</v>
      </c>
      <c r="AP30" s="32" t="s">
        <v>56</v>
      </c>
      <c r="AQ30" s="31" t="s">
        <v>390</v>
      </c>
      <c r="AR30" s="32" t="s">
        <v>195</v>
      </c>
      <c r="AS30" s="110">
        <v>43997</v>
      </c>
      <c r="AT30" s="32" t="s">
        <v>56</v>
      </c>
      <c r="AU30" s="31"/>
      <c r="AV30" s="31"/>
      <c r="AW30" s="166"/>
      <c r="AX30" s="154"/>
      <c r="AY30" s="166"/>
      <c r="AZ30" s="32">
        <f t="shared" si="5"/>
        <v>6</v>
      </c>
    </row>
    <row r="31" spans="5:52" ht="14.4" customHeight="1">
      <c r="E31" s="32"/>
      <c r="F31" s="32"/>
      <c r="G31" s="32"/>
      <c r="H31" s="32" t="s">
        <v>4889</v>
      </c>
      <c r="I31" s="31" t="s">
        <v>5199</v>
      </c>
      <c r="J31" s="31" t="s">
        <v>5200</v>
      </c>
      <c r="K31" s="32"/>
      <c r="L31" s="32"/>
      <c r="M31" s="32"/>
      <c r="N31" s="577">
        <v>15238024</v>
      </c>
      <c r="O31" s="32"/>
      <c r="P31" s="32"/>
      <c r="Q31" s="31" t="s">
        <v>5080</v>
      </c>
      <c r="R31" s="590" t="s">
        <v>5042</v>
      </c>
      <c r="S31" s="32"/>
      <c r="T31" s="32"/>
      <c r="U31" s="32"/>
      <c r="V31" s="32"/>
      <c r="W31" s="32" t="s">
        <v>29</v>
      </c>
      <c r="X31" s="32"/>
      <c r="Y31" s="32"/>
      <c r="Z31" s="32"/>
      <c r="AA31" s="32"/>
      <c r="AB31" s="32"/>
      <c r="AC31" s="76" t="s">
        <v>141</v>
      </c>
      <c r="AD31" s="32"/>
      <c r="AE31" s="32" t="s">
        <v>208</v>
      </c>
      <c r="AF31" s="110">
        <v>43987</v>
      </c>
      <c r="AG31" s="32"/>
      <c r="AH31" s="32"/>
      <c r="AI31" s="110"/>
      <c r="AJ31" s="32"/>
      <c r="AK31" s="32"/>
      <c r="AL31" s="32"/>
      <c r="AM31" s="31" t="s">
        <v>209</v>
      </c>
      <c r="AN31" s="399">
        <v>43994</v>
      </c>
      <c r="AO31" s="32" t="s">
        <v>56</v>
      </c>
      <c r="AP31" s="32" t="s">
        <v>56</v>
      </c>
      <c r="AQ31" s="31" t="s">
        <v>391</v>
      </c>
      <c r="AR31" s="31"/>
      <c r="AS31" s="31"/>
      <c r="AT31" s="31"/>
      <c r="AU31" s="31"/>
      <c r="AV31" s="31"/>
      <c r="AW31" s="166"/>
      <c r="AX31" s="154"/>
      <c r="AY31" s="166"/>
      <c r="AZ31" s="32">
        <f t="shared" si="5"/>
        <v>6</v>
      </c>
    </row>
    <row r="32" spans="5:52" ht="14.4" customHeight="1">
      <c r="E32" s="32"/>
      <c r="F32" s="32"/>
      <c r="G32" s="32"/>
      <c r="H32" s="32" t="s">
        <v>4890</v>
      </c>
      <c r="I32" s="31" t="s">
        <v>5201</v>
      </c>
      <c r="J32" s="32" t="s">
        <v>5202</v>
      </c>
      <c r="K32" s="32"/>
      <c r="L32" s="32"/>
      <c r="M32" s="32"/>
      <c r="N32" s="577">
        <v>15240731</v>
      </c>
      <c r="O32" s="32"/>
      <c r="P32" s="32"/>
      <c r="Q32" s="32" t="s">
        <v>5081</v>
      </c>
      <c r="R32" s="590" t="s">
        <v>5043</v>
      </c>
      <c r="S32" s="32"/>
      <c r="T32" s="32"/>
      <c r="U32" s="32"/>
      <c r="V32" s="32"/>
      <c r="W32" s="32" t="s">
        <v>29</v>
      </c>
      <c r="X32" s="32"/>
      <c r="Y32" s="32"/>
      <c r="Z32" s="32"/>
      <c r="AA32" s="32"/>
      <c r="AB32" s="32"/>
      <c r="AC32" s="76" t="s">
        <v>141</v>
      </c>
      <c r="AD32" s="32"/>
      <c r="AE32" s="32" t="s">
        <v>208</v>
      </c>
      <c r="AF32" s="110">
        <v>43987</v>
      </c>
      <c r="AG32" s="32"/>
      <c r="AH32" s="32"/>
      <c r="AI32" s="110"/>
      <c r="AJ32" s="32"/>
      <c r="AK32" s="32"/>
      <c r="AL32" s="32"/>
      <c r="AM32" s="31" t="s">
        <v>209</v>
      </c>
      <c r="AN32" s="399">
        <v>43994</v>
      </c>
      <c r="AO32" s="445" t="s">
        <v>58</v>
      </c>
      <c r="AP32" s="32" t="s">
        <v>56</v>
      </c>
      <c r="AQ32" s="31" t="s">
        <v>392</v>
      </c>
      <c r="AR32" s="32"/>
      <c r="AS32" s="32"/>
      <c r="AT32" s="32"/>
      <c r="AU32" s="32"/>
      <c r="AV32" s="32"/>
      <c r="AW32" s="166"/>
      <c r="AX32" s="154"/>
      <c r="AY32" s="166"/>
      <c r="AZ32" s="32">
        <f t="shared" si="5"/>
        <v>6</v>
      </c>
    </row>
    <row r="33" spans="5:52" ht="14.4" customHeight="1">
      <c r="E33" s="32"/>
      <c r="F33" s="32"/>
      <c r="G33" s="32"/>
      <c r="H33" s="32" t="s">
        <v>4891</v>
      </c>
      <c r="I33" s="31" t="s">
        <v>5203</v>
      </c>
      <c r="J33" s="31" t="s">
        <v>5204</v>
      </c>
      <c r="K33" s="32"/>
      <c r="L33" s="32"/>
      <c r="M33" s="32"/>
      <c r="N33" s="577">
        <v>15240731</v>
      </c>
      <c r="O33" s="32"/>
      <c r="P33" s="32"/>
      <c r="Q33" s="32" t="s">
        <v>5081</v>
      </c>
      <c r="R33" s="590" t="s">
        <v>5043</v>
      </c>
      <c r="S33" s="32"/>
      <c r="T33" s="32"/>
      <c r="U33" s="32"/>
      <c r="V33" s="32"/>
      <c r="W33" s="32" t="s">
        <v>29</v>
      </c>
      <c r="X33" s="32"/>
      <c r="Y33" s="32"/>
      <c r="Z33" s="32"/>
      <c r="AA33" s="32"/>
      <c r="AB33" s="32"/>
      <c r="AC33" s="76" t="s">
        <v>141</v>
      </c>
      <c r="AD33" s="32"/>
      <c r="AE33" s="32" t="s">
        <v>208</v>
      </c>
      <c r="AF33" s="110">
        <v>43987</v>
      </c>
      <c r="AG33" s="32"/>
      <c r="AH33" s="32"/>
      <c r="AI33" s="110"/>
      <c r="AJ33" s="32"/>
      <c r="AK33" s="32"/>
      <c r="AL33" s="32"/>
      <c r="AM33" s="31" t="s">
        <v>209</v>
      </c>
      <c r="AN33" s="399">
        <v>43994</v>
      </c>
      <c r="AO33" s="445" t="s">
        <v>58</v>
      </c>
      <c r="AP33" s="32" t="s">
        <v>56</v>
      </c>
      <c r="AQ33" s="31" t="s">
        <v>392</v>
      </c>
      <c r="AR33" s="32"/>
      <c r="AS33" s="32"/>
      <c r="AT33" s="32"/>
      <c r="AU33" s="32"/>
      <c r="AV33" s="32"/>
      <c r="AW33" s="166"/>
      <c r="AX33" s="154"/>
      <c r="AY33" s="166"/>
      <c r="AZ33" s="32">
        <f t="shared" si="5"/>
        <v>6</v>
      </c>
    </row>
    <row r="34" spans="5:52" ht="14.4" customHeight="1">
      <c r="E34" s="32"/>
      <c r="F34" s="32"/>
      <c r="G34" s="32"/>
      <c r="H34" s="32" t="s">
        <v>4892</v>
      </c>
      <c r="I34" s="31" t="s">
        <v>5205</v>
      </c>
      <c r="J34" s="31" t="s">
        <v>5206</v>
      </c>
      <c r="K34" s="32"/>
      <c r="L34" s="32"/>
      <c r="M34" s="32"/>
      <c r="N34" s="577">
        <v>15628085</v>
      </c>
      <c r="O34" s="32"/>
      <c r="P34" s="32"/>
      <c r="Q34" s="32" t="s">
        <v>5082</v>
      </c>
      <c r="R34" s="590" t="s">
        <v>5044</v>
      </c>
      <c r="S34" s="32"/>
      <c r="T34" s="32"/>
      <c r="U34" s="32"/>
      <c r="V34" s="32"/>
      <c r="W34" s="32" t="s">
        <v>29</v>
      </c>
      <c r="X34" s="32"/>
      <c r="Y34" s="32"/>
      <c r="Z34" s="32"/>
      <c r="AA34" s="32"/>
      <c r="AB34" s="32"/>
      <c r="AC34" s="76" t="s">
        <v>141</v>
      </c>
      <c r="AD34" s="32"/>
      <c r="AE34" s="32" t="s">
        <v>208</v>
      </c>
      <c r="AF34" s="110">
        <v>43987</v>
      </c>
      <c r="AG34" s="32"/>
      <c r="AH34" s="32"/>
      <c r="AI34" s="110"/>
      <c r="AJ34" s="32"/>
      <c r="AK34" s="32"/>
      <c r="AL34" s="32"/>
      <c r="AM34" s="31" t="s">
        <v>209</v>
      </c>
      <c r="AN34" s="399">
        <v>43994</v>
      </c>
      <c r="AO34" s="32" t="s">
        <v>56</v>
      </c>
      <c r="AP34" s="32" t="s">
        <v>56</v>
      </c>
      <c r="AQ34" s="31" t="s">
        <v>393</v>
      </c>
      <c r="AR34" s="32"/>
      <c r="AS34" s="32"/>
      <c r="AT34" s="32"/>
      <c r="AU34" s="32"/>
      <c r="AV34" s="32"/>
      <c r="AW34" s="166"/>
      <c r="AX34" s="154"/>
      <c r="AY34" s="166"/>
      <c r="AZ34" s="32">
        <f t="shared" si="5"/>
        <v>6</v>
      </c>
    </row>
    <row r="35" spans="5:52" ht="14.4" customHeight="1">
      <c r="E35" s="32"/>
      <c r="F35" s="32"/>
      <c r="G35" s="32"/>
      <c r="H35" s="53" t="s">
        <v>4893</v>
      </c>
      <c r="I35" s="54" t="s">
        <v>5207</v>
      </c>
      <c r="J35" s="54" t="s">
        <v>5206</v>
      </c>
      <c r="K35" s="32"/>
      <c r="L35" s="32"/>
      <c r="M35" s="32"/>
      <c r="N35" s="579">
        <v>15628085</v>
      </c>
      <c r="O35" s="32"/>
      <c r="P35" s="32"/>
      <c r="Q35" s="53" t="s">
        <v>5082</v>
      </c>
      <c r="R35" s="554" t="s">
        <v>5044</v>
      </c>
      <c r="S35" s="32"/>
      <c r="T35" s="32"/>
      <c r="U35" s="32"/>
      <c r="V35" s="32"/>
      <c r="W35" s="32" t="s">
        <v>29</v>
      </c>
      <c r="X35" s="32"/>
      <c r="Y35" s="32"/>
      <c r="Z35" s="32"/>
      <c r="AA35" s="32"/>
      <c r="AB35" s="32"/>
      <c r="AC35" s="76" t="s">
        <v>141</v>
      </c>
      <c r="AD35" s="32"/>
      <c r="AE35" s="53" t="s">
        <v>208</v>
      </c>
      <c r="AF35" s="142">
        <v>43991</v>
      </c>
      <c r="AG35" s="32"/>
      <c r="AH35" s="32"/>
      <c r="AI35" s="110"/>
      <c r="AJ35" s="32"/>
      <c r="AK35" s="32"/>
      <c r="AL35" s="32"/>
      <c r="AM35" s="31" t="s">
        <v>209</v>
      </c>
      <c r="AN35" s="399">
        <v>43994</v>
      </c>
      <c r="AO35" s="445" t="s">
        <v>57</v>
      </c>
      <c r="AP35" s="32" t="s">
        <v>56</v>
      </c>
      <c r="AQ35" s="31" t="s">
        <v>394</v>
      </c>
      <c r="AR35" s="32"/>
      <c r="AS35" s="32"/>
      <c r="AT35" s="32"/>
      <c r="AU35" s="32"/>
      <c r="AV35" s="32"/>
      <c r="AW35" s="166"/>
      <c r="AX35" s="154"/>
      <c r="AY35" s="166"/>
      <c r="AZ35" s="32">
        <f t="shared" si="5"/>
        <v>6</v>
      </c>
    </row>
    <row r="36" spans="5:52" ht="14.4" customHeight="1">
      <c r="E36" s="32"/>
      <c r="F36" s="32"/>
      <c r="G36" s="32"/>
      <c r="H36" s="53" t="s">
        <v>4894</v>
      </c>
      <c r="I36" s="54" t="s">
        <v>5208</v>
      </c>
      <c r="J36" s="54" t="s">
        <v>5206</v>
      </c>
      <c r="K36" s="32"/>
      <c r="L36" s="32"/>
      <c r="M36" s="32"/>
      <c r="N36" s="579">
        <v>15628085</v>
      </c>
      <c r="O36" s="32"/>
      <c r="P36" s="32"/>
      <c r="Q36" s="53" t="s">
        <v>5082</v>
      </c>
      <c r="R36" s="554" t="s">
        <v>5044</v>
      </c>
      <c r="S36" s="32"/>
      <c r="T36" s="32"/>
      <c r="U36" s="32"/>
      <c r="V36" s="32"/>
      <c r="W36" s="32" t="s">
        <v>29</v>
      </c>
      <c r="X36" s="32"/>
      <c r="Y36" s="32"/>
      <c r="Z36" s="32"/>
      <c r="AA36" s="32"/>
      <c r="AB36" s="32"/>
      <c r="AC36" s="76" t="s">
        <v>141</v>
      </c>
      <c r="AD36" s="32"/>
      <c r="AE36" s="53" t="s">
        <v>208</v>
      </c>
      <c r="AF36" s="142">
        <v>43991</v>
      </c>
      <c r="AG36" s="32"/>
      <c r="AH36" s="32"/>
      <c r="AI36" s="110"/>
      <c r="AJ36" s="32"/>
      <c r="AK36" s="32"/>
      <c r="AL36" s="32"/>
      <c r="AM36" s="31" t="s">
        <v>209</v>
      </c>
      <c r="AN36" s="399">
        <v>43994</v>
      </c>
      <c r="AO36" s="445" t="s">
        <v>57</v>
      </c>
      <c r="AP36" s="32" t="s">
        <v>56</v>
      </c>
      <c r="AQ36" s="31" t="s">
        <v>394</v>
      </c>
      <c r="AR36" s="32" t="s">
        <v>195</v>
      </c>
      <c r="AS36" s="110">
        <v>43997</v>
      </c>
      <c r="AT36" s="32" t="s">
        <v>56</v>
      </c>
      <c r="AU36" s="32"/>
      <c r="AV36" s="32"/>
      <c r="AW36" s="166"/>
      <c r="AX36" s="154"/>
      <c r="AY36" s="166"/>
      <c r="AZ36" s="32">
        <f t="shared" si="5"/>
        <v>6</v>
      </c>
    </row>
    <row r="37" spans="5:52" ht="14.4" customHeight="1">
      <c r="E37" s="32"/>
      <c r="F37" s="32"/>
      <c r="G37" s="32"/>
      <c r="H37" s="53" t="s">
        <v>4895</v>
      </c>
      <c r="I37" s="54" t="s">
        <v>5209</v>
      </c>
      <c r="J37" s="54" t="s">
        <v>5206</v>
      </c>
      <c r="K37" s="32"/>
      <c r="L37" s="32"/>
      <c r="M37" s="32"/>
      <c r="N37" s="579">
        <v>15628085</v>
      </c>
      <c r="O37" s="32"/>
      <c r="P37" s="32"/>
      <c r="Q37" s="53" t="s">
        <v>5082</v>
      </c>
      <c r="R37" s="554" t="s">
        <v>5044</v>
      </c>
      <c r="S37" s="32"/>
      <c r="T37" s="32"/>
      <c r="U37" s="32"/>
      <c r="V37" s="32"/>
      <c r="W37" s="32" t="s">
        <v>29</v>
      </c>
      <c r="X37" s="32"/>
      <c r="Y37" s="32"/>
      <c r="Z37" s="32"/>
      <c r="AA37" s="32"/>
      <c r="AB37" s="32"/>
      <c r="AC37" s="76" t="s">
        <v>141</v>
      </c>
      <c r="AD37" s="32"/>
      <c r="AE37" s="53" t="s">
        <v>208</v>
      </c>
      <c r="AF37" s="142">
        <v>43991</v>
      </c>
      <c r="AG37" s="32"/>
      <c r="AH37" s="32"/>
      <c r="AI37" s="110"/>
      <c r="AJ37" s="32"/>
      <c r="AK37" s="32"/>
      <c r="AL37" s="32"/>
      <c r="AM37" s="31" t="s">
        <v>209</v>
      </c>
      <c r="AN37" s="399">
        <v>43994</v>
      </c>
      <c r="AO37" s="445" t="s">
        <v>57</v>
      </c>
      <c r="AP37" s="32" t="s">
        <v>56</v>
      </c>
      <c r="AQ37" s="31" t="s">
        <v>394</v>
      </c>
      <c r="AR37" s="32"/>
      <c r="AS37" s="32"/>
      <c r="AT37" s="32"/>
      <c r="AU37" s="32"/>
      <c r="AV37" s="32"/>
      <c r="AW37" s="166"/>
      <c r="AX37" s="154"/>
      <c r="AY37" s="166"/>
      <c r="AZ37" s="32">
        <f t="shared" si="5"/>
        <v>6</v>
      </c>
    </row>
    <row r="38" spans="5:52" ht="14.4" customHeight="1">
      <c r="E38" s="32"/>
      <c r="F38" s="32"/>
      <c r="G38" s="32"/>
      <c r="H38" s="32" t="s">
        <v>4896</v>
      </c>
      <c r="I38" s="31" t="s">
        <v>5210</v>
      </c>
      <c r="J38" s="32" t="s">
        <v>5211</v>
      </c>
      <c r="K38" s="32"/>
      <c r="L38" s="32"/>
      <c r="M38" s="32"/>
      <c r="N38" s="577">
        <v>15628085</v>
      </c>
      <c r="O38" s="32"/>
      <c r="P38" s="32"/>
      <c r="Q38" s="32" t="s">
        <v>5082</v>
      </c>
      <c r="R38" s="590" t="s">
        <v>5045</v>
      </c>
      <c r="S38" s="32"/>
      <c r="T38" s="32"/>
      <c r="U38" s="32"/>
      <c r="V38" s="32"/>
      <c r="W38" s="32" t="s">
        <v>29</v>
      </c>
      <c r="X38" s="32"/>
      <c r="Y38" s="32"/>
      <c r="Z38" s="32"/>
      <c r="AA38" s="32"/>
      <c r="AB38" s="32"/>
      <c r="AC38" s="76" t="s">
        <v>141</v>
      </c>
      <c r="AD38" s="32"/>
      <c r="AE38" s="32" t="s">
        <v>208</v>
      </c>
      <c r="AF38" s="110">
        <v>43987</v>
      </c>
      <c r="AG38" s="32"/>
      <c r="AH38" s="32"/>
      <c r="AI38" s="110"/>
      <c r="AJ38" s="32"/>
      <c r="AK38" s="32"/>
      <c r="AL38" s="32"/>
      <c r="AM38" s="31" t="s">
        <v>209</v>
      </c>
      <c r="AN38" s="399">
        <v>43994</v>
      </c>
      <c r="AO38" s="445" t="s">
        <v>57</v>
      </c>
      <c r="AP38" s="32" t="s">
        <v>56</v>
      </c>
      <c r="AQ38" s="31" t="s">
        <v>394</v>
      </c>
      <c r="AR38" s="32"/>
      <c r="AS38" s="32"/>
      <c r="AT38" s="32"/>
      <c r="AU38" s="32"/>
      <c r="AV38" s="32"/>
      <c r="AW38" s="166"/>
      <c r="AX38" s="154"/>
      <c r="AY38" s="166"/>
      <c r="AZ38" s="32">
        <f t="shared" si="5"/>
        <v>6</v>
      </c>
    </row>
    <row r="39" spans="5:52" ht="14.4" customHeight="1">
      <c r="E39" s="32"/>
      <c r="F39" s="32"/>
      <c r="G39" s="32"/>
      <c r="H39" s="32" t="s">
        <v>4897</v>
      </c>
      <c r="I39" s="31" t="s">
        <v>5212</v>
      </c>
      <c r="J39" s="31" t="s">
        <v>5213</v>
      </c>
      <c r="K39" s="32"/>
      <c r="L39" s="32"/>
      <c r="M39" s="32"/>
      <c r="N39" s="577">
        <v>15628088</v>
      </c>
      <c r="O39" s="32"/>
      <c r="P39" s="32"/>
      <c r="Q39" s="32" t="s">
        <v>5083</v>
      </c>
      <c r="R39" s="590" t="s">
        <v>5046</v>
      </c>
      <c r="S39" s="32"/>
      <c r="T39" s="32"/>
      <c r="U39" s="32"/>
      <c r="V39" s="32"/>
      <c r="W39" s="32" t="s">
        <v>29</v>
      </c>
      <c r="X39" s="32"/>
      <c r="Y39" s="32"/>
      <c r="Z39" s="32"/>
      <c r="AA39" s="32"/>
      <c r="AB39" s="32"/>
      <c r="AC39" s="76" t="s">
        <v>141</v>
      </c>
      <c r="AD39" s="32"/>
      <c r="AE39" s="32" t="s">
        <v>208</v>
      </c>
      <c r="AF39" s="110">
        <v>43987</v>
      </c>
      <c r="AG39" s="32"/>
      <c r="AH39" s="32"/>
      <c r="AI39" s="110"/>
      <c r="AJ39" s="32"/>
      <c r="AK39" s="32"/>
      <c r="AL39" s="32"/>
      <c r="AM39" s="31" t="s">
        <v>209</v>
      </c>
      <c r="AN39" s="399">
        <v>43994</v>
      </c>
      <c r="AO39" s="445" t="s">
        <v>57</v>
      </c>
      <c r="AP39" s="32" t="s">
        <v>56</v>
      </c>
      <c r="AQ39" s="31" t="s">
        <v>394</v>
      </c>
      <c r="AR39" s="32"/>
      <c r="AS39" s="32"/>
      <c r="AT39" s="32"/>
      <c r="AU39" s="32"/>
      <c r="AV39" s="32"/>
      <c r="AW39" s="166"/>
      <c r="AX39" s="154"/>
      <c r="AY39" s="166"/>
      <c r="AZ39" s="32">
        <f t="shared" si="5"/>
        <v>6</v>
      </c>
    </row>
    <row r="40" spans="5:52" ht="14.4" customHeight="1">
      <c r="E40" s="32"/>
      <c r="F40" s="32"/>
      <c r="G40" s="32"/>
      <c r="H40" s="32" t="s">
        <v>4898</v>
      </c>
      <c r="I40" s="31" t="s">
        <v>5214</v>
      </c>
      <c r="J40" s="31" t="s">
        <v>5215</v>
      </c>
      <c r="K40" s="32"/>
      <c r="L40" s="32"/>
      <c r="M40" s="32"/>
      <c r="N40" s="580">
        <v>15544644</v>
      </c>
      <c r="O40" s="32"/>
      <c r="P40" s="32"/>
      <c r="Q40" s="32" t="s">
        <v>5084</v>
      </c>
      <c r="R40" s="590" t="s">
        <v>5043</v>
      </c>
      <c r="S40" s="32"/>
      <c r="T40" s="32"/>
      <c r="U40" s="32"/>
      <c r="V40" s="32"/>
      <c r="W40" s="32" t="s">
        <v>29</v>
      </c>
      <c r="X40" s="32"/>
      <c r="Y40" s="32"/>
      <c r="Z40" s="32"/>
      <c r="AA40" s="32"/>
      <c r="AB40" s="32"/>
      <c r="AC40" s="76" t="s">
        <v>141</v>
      </c>
      <c r="AD40" s="32"/>
      <c r="AE40" s="32" t="s">
        <v>208</v>
      </c>
      <c r="AF40" s="110">
        <v>43993</v>
      </c>
      <c r="AG40" s="32"/>
      <c r="AH40" s="32"/>
      <c r="AI40" s="110"/>
      <c r="AJ40" s="32"/>
      <c r="AK40" s="32"/>
      <c r="AL40" s="32"/>
      <c r="AM40" s="32" t="s">
        <v>209</v>
      </c>
      <c r="AN40" s="110">
        <v>43997</v>
      </c>
      <c r="AO40" s="445" t="s">
        <v>58</v>
      </c>
      <c r="AP40" s="32" t="s">
        <v>56</v>
      </c>
      <c r="AQ40" s="31" t="s">
        <v>395</v>
      </c>
      <c r="AR40" s="32"/>
      <c r="AS40" s="32"/>
      <c r="AT40" s="32"/>
      <c r="AU40" s="32"/>
      <c r="AV40" s="32"/>
      <c r="AW40" s="166"/>
      <c r="AX40" s="154"/>
      <c r="AY40" s="166"/>
      <c r="AZ40" s="32">
        <f t="shared" si="5"/>
        <v>6</v>
      </c>
    </row>
    <row r="41" spans="5:52" ht="14.4" customHeight="1">
      <c r="E41" s="32"/>
      <c r="F41" s="32"/>
      <c r="G41" s="32"/>
      <c r="H41" s="32" t="s">
        <v>4899</v>
      </c>
      <c r="I41" s="31" t="s">
        <v>5216</v>
      </c>
      <c r="J41" s="31" t="s">
        <v>5217</v>
      </c>
      <c r="K41" s="32"/>
      <c r="L41" s="32"/>
      <c r="M41" s="32"/>
      <c r="N41" s="580">
        <v>15544644</v>
      </c>
      <c r="O41" s="32"/>
      <c r="P41" s="32"/>
      <c r="Q41" s="32" t="s">
        <v>5085</v>
      </c>
      <c r="R41" s="590" t="s">
        <v>5043</v>
      </c>
      <c r="S41" s="32"/>
      <c r="T41" s="32"/>
      <c r="U41" s="32"/>
      <c r="V41" s="32"/>
      <c r="W41" s="32" t="s">
        <v>29</v>
      </c>
      <c r="X41" s="32"/>
      <c r="Y41" s="32"/>
      <c r="Z41" s="32"/>
      <c r="AA41" s="32"/>
      <c r="AB41" s="32"/>
      <c r="AC41" s="76" t="s">
        <v>141</v>
      </c>
      <c r="AD41" s="32"/>
      <c r="AE41" s="32" t="s">
        <v>208</v>
      </c>
      <c r="AF41" s="110">
        <v>43993</v>
      </c>
      <c r="AG41" s="32"/>
      <c r="AH41" s="32"/>
      <c r="AI41" s="110"/>
      <c r="AJ41" s="32"/>
      <c r="AK41" s="32"/>
      <c r="AL41" s="32"/>
      <c r="AM41" s="32" t="s">
        <v>209</v>
      </c>
      <c r="AN41" s="110">
        <v>43997</v>
      </c>
      <c r="AO41" s="445" t="s">
        <v>57</v>
      </c>
      <c r="AP41" s="32" t="s">
        <v>56</v>
      </c>
      <c r="AQ41" s="31" t="s">
        <v>396</v>
      </c>
      <c r="AR41" s="32"/>
      <c r="AS41" s="32"/>
      <c r="AT41" s="32"/>
      <c r="AU41" s="32"/>
      <c r="AV41" s="32"/>
      <c r="AW41" s="166"/>
      <c r="AX41" s="154"/>
      <c r="AY41" s="166"/>
      <c r="AZ41" s="32">
        <f t="shared" si="5"/>
        <v>6</v>
      </c>
    </row>
    <row r="42" spans="5:52" ht="14.4" customHeight="1">
      <c r="E42" s="32"/>
      <c r="F42" s="32"/>
      <c r="G42" s="32"/>
      <c r="H42" s="32" t="s">
        <v>4900</v>
      </c>
      <c r="I42" s="31" t="s">
        <v>5218</v>
      </c>
      <c r="J42" s="31" t="s">
        <v>5215</v>
      </c>
      <c r="K42" s="32"/>
      <c r="L42" s="32"/>
      <c r="M42" s="32"/>
      <c r="N42" s="580">
        <v>15544644</v>
      </c>
      <c r="O42" s="32"/>
      <c r="P42" s="32"/>
      <c r="Q42" s="32" t="s">
        <v>5086</v>
      </c>
      <c r="R42" s="590" t="s">
        <v>5043</v>
      </c>
      <c r="S42" s="32"/>
      <c r="T42" s="32"/>
      <c r="U42" s="32"/>
      <c r="V42" s="32"/>
      <c r="W42" s="32" t="s">
        <v>29</v>
      </c>
      <c r="X42" s="32"/>
      <c r="Y42" s="32"/>
      <c r="Z42" s="32"/>
      <c r="AA42" s="32"/>
      <c r="AB42" s="32"/>
      <c r="AC42" s="76" t="s">
        <v>141</v>
      </c>
      <c r="AD42" s="32"/>
      <c r="AE42" s="32" t="s">
        <v>208</v>
      </c>
      <c r="AF42" s="110">
        <v>43993</v>
      </c>
      <c r="AG42" s="32"/>
      <c r="AH42" s="32"/>
      <c r="AI42" s="110"/>
      <c r="AJ42" s="32"/>
      <c r="AK42" s="32"/>
      <c r="AL42" s="32"/>
      <c r="AM42" s="32" t="s">
        <v>209</v>
      </c>
      <c r="AN42" s="110">
        <v>43997</v>
      </c>
      <c r="AO42" s="445" t="s">
        <v>57</v>
      </c>
      <c r="AP42" s="32" t="s">
        <v>56</v>
      </c>
      <c r="AQ42" s="31" t="s">
        <v>397</v>
      </c>
      <c r="AR42" s="32"/>
      <c r="AS42" s="32"/>
      <c r="AT42" s="32"/>
      <c r="AU42" s="32"/>
      <c r="AV42" s="32"/>
      <c r="AW42" s="166"/>
      <c r="AX42" s="154"/>
      <c r="AY42" s="166"/>
      <c r="AZ42" s="32">
        <f t="shared" si="5"/>
        <v>6</v>
      </c>
    </row>
    <row r="43" spans="5:52" ht="14.4" customHeight="1">
      <c r="E43" s="32"/>
      <c r="F43" s="32"/>
      <c r="G43" s="32"/>
      <c r="H43" s="32" t="s">
        <v>4901</v>
      </c>
      <c r="I43" s="31" t="s">
        <v>5219</v>
      </c>
      <c r="J43" s="31" t="s">
        <v>5217</v>
      </c>
      <c r="K43" s="32"/>
      <c r="L43" s="32"/>
      <c r="M43" s="32"/>
      <c r="N43" s="580">
        <v>15544644</v>
      </c>
      <c r="O43" s="32"/>
      <c r="P43" s="32"/>
      <c r="Q43" s="32" t="s">
        <v>5087</v>
      </c>
      <c r="R43" s="590" t="s">
        <v>5043</v>
      </c>
      <c r="S43" s="32"/>
      <c r="T43" s="32"/>
      <c r="U43" s="32"/>
      <c r="V43" s="32"/>
      <c r="W43" s="32" t="s">
        <v>29</v>
      </c>
      <c r="X43" s="32"/>
      <c r="Y43" s="32"/>
      <c r="Z43" s="32"/>
      <c r="AA43" s="32"/>
      <c r="AB43" s="32"/>
      <c r="AC43" s="76" t="s">
        <v>141</v>
      </c>
      <c r="AD43" s="32"/>
      <c r="AE43" s="32" t="s">
        <v>208</v>
      </c>
      <c r="AF43" s="110">
        <v>43993</v>
      </c>
      <c r="AG43" s="32"/>
      <c r="AH43" s="32"/>
      <c r="AI43" s="110"/>
      <c r="AJ43" s="32"/>
      <c r="AK43" s="32"/>
      <c r="AL43" s="32"/>
      <c r="AM43" s="32" t="s">
        <v>209</v>
      </c>
      <c r="AN43" s="110">
        <v>43997</v>
      </c>
      <c r="AO43" s="445" t="s">
        <v>57</v>
      </c>
      <c r="AP43" s="32" t="s">
        <v>56</v>
      </c>
      <c r="AQ43" s="31" t="s">
        <v>398</v>
      </c>
      <c r="AR43" s="32" t="s">
        <v>195</v>
      </c>
      <c r="AS43" s="110">
        <v>43998</v>
      </c>
      <c r="AT43" s="32" t="s">
        <v>56</v>
      </c>
      <c r="AU43" s="32"/>
      <c r="AV43" s="32"/>
      <c r="AW43" s="298"/>
      <c r="AX43" s="298"/>
      <c r="AY43" s="298"/>
      <c r="AZ43" s="32">
        <f t="shared" si="5"/>
        <v>6</v>
      </c>
    </row>
    <row r="44" spans="5:52" ht="14.4" customHeight="1">
      <c r="E44" s="32"/>
      <c r="F44" s="32"/>
      <c r="G44" s="32"/>
      <c r="H44" s="32" t="s">
        <v>4902</v>
      </c>
      <c r="I44" s="31" t="s">
        <v>5220</v>
      </c>
      <c r="J44" s="31" t="s">
        <v>5221</v>
      </c>
      <c r="K44" s="32"/>
      <c r="L44" s="32"/>
      <c r="M44" s="32"/>
      <c r="N44" s="580">
        <v>15544644</v>
      </c>
      <c r="O44" s="32"/>
      <c r="P44" s="32"/>
      <c r="Q44" s="32" t="s">
        <v>5088</v>
      </c>
      <c r="R44" s="590" t="s">
        <v>5043</v>
      </c>
      <c r="S44" s="32"/>
      <c r="T44" s="32"/>
      <c r="U44" s="32"/>
      <c r="V44" s="32"/>
      <c r="W44" s="32" t="s">
        <v>29</v>
      </c>
      <c r="X44" s="32"/>
      <c r="Y44" s="32"/>
      <c r="Z44" s="32"/>
      <c r="AA44" s="32"/>
      <c r="AB44" s="32"/>
      <c r="AC44" s="76" t="s">
        <v>141</v>
      </c>
      <c r="AD44" s="32"/>
      <c r="AE44" s="32" t="s">
        <v>208</v>
      </c>
      <c r="AF44" s="110">
        <v>43993</v>
      </c>
      <c r="AG44" s="32"/>
      <c r="AH44" s="32"/>
      <c r="AI44" s="110"/>
      <c r="AJ44" s="32"/>
      <c r="AK44" s="32"/>
      <c r="AL44" s="32"/>
      <c r="AM44" s="32" t="s">
        <v>209</v>
      </c>
      <c r="AN44" s="110">
        <v>43997</v>
      </c>
      <c r="AO44" s="445" t="s">
        <v>57</v>
      </c>
      <c r="AP44" s="32" t="s">
        <v>56</v>
      </c>
      <c r="AQ44" s="31" t="s">
        <v>399</v>
      </c>
      <c r="AR44" s="32" t="s">
        <v>195</v>
      </c>
      <c r="AS44" s="110">
        <v>43998</v>
      </c>
      <c r="AT44" s="32" t="s">
        <v>56</v>
      </c>
      <c r="AU44" s="32"/>
      <c r="AV44" s="32"/>
      <c r="AW44" s="166"/>
      <c r="AX44" s="154"/>
      <c r="AY44" s="166"/>
      <c r="AZ44" s="32">
        <f t="shared" si="5"/>
        <v>6</v>
      </c>
    </row>
    <row r="45" spans="5:52" ht="14.4" customHeight="1">
      <c r="E45" s="32"/>
      <c r="F45" s="32"/>
      <c r="G45" s="32"/>
      <c r="H45" s="32" t="s">
        <v>4903</v>
      </c>
      <c r="I45" s="31" t="s">
        <v>5222</v>
      </c>
      <c r="J45" s="31" t="s">
        <v>5217</v>
      </c>
      <c r="K45" s="32"/>
      <c r="L45" s="32"/>
      <c r="M45" s="32"/>
      <c r="N45" s="580">
        <v>15544644</v>
      </c>
      <c r="O45" s="32"/>
      <c r="P45" s="32"/>
      <c r="Q45" s="32" t="s">
        <v>5089</v>
      </c>
      <c r="R45" s="590" t="s">
        <v>5043</v>
      </c>
      <c r="S45" s="32"/>
      <c r="T45" s="32"/>
      <c r="U45" s="32"/>
      <c r="V45" s="32"/>
      <c r="W45" s="32" t="s">
        <v>29</v>
      </c>
      <c r="X45" s="32"/>
      <c r="Y45" s="32"/>
      <c r="Z45" s="32"/>
      <c r="AA45" s="32"/>
      <c r="AB45" s="32"/>
      <c r="AC45" s="76" t="s">
        <v>141</v>
      </c>
      <c r="AD45" s="32"/>
      <c r="AE45" s="32" t="s">
        <v>208</v>
      </c>
      <c r="AF45" s="110">
        <v>43993</v>
      </c>
      <c r="AG45" s="32"/>
      <c r="AH45" s="32"/>
      <c r="AI45" s="110"/>
      <c r="AJ45" s="32"/>
      <c r="AK45" s="32"/>
      <c r="AL45" s="32"/>
      <c r="AM45" s="32" t="s">
        <v>209</v>
      </c>
      <c r="AN45" s="110">
        <v>43997</v>
      </c>
      <c r="AO45" s="445" t="s">
        <v>57</v>
      </c>
      <c r="AP45" s="32" t="s">
        <v>56</v>
      </c>
      <c r="AQ45" s="31" t="s">
        <v>400</v>
      </c>
      <c r="AR45" s="32"/>
      <c r="AS45" s="32"/>
      <c r="AT45" s="32"/>
      <c r="AU45" s="32"/>
      <c r="AV45" s="32"/>
      <c r="AW45" s="166"/>
      <c r="AX45" s="154"/>
      <c r="AY45" s="166"/>
      <c r="AZ45" s="32">
        <f t="shared" si="5"/>
        <v>6</v>
      </c>
    </row>
    <row r="46" spans="5:52" ht="14.4" customHeight="1">
      <c r="E46" s="32"/>
      <c r="F46" s="32"/>
      <c r="G46" s="32"/>
      <c r="H46" s="32" t="s">
        <v>4904</v>
      </c>
      <c r="I46" s="31" t="s">
        <v>5223</v>
      </c>
      <c r="J46" s="31" t="s">
        <v>5224</v>
      </c>
      <c r="K46" s="32"/>
      <c r="L46" s="32"/>
      <c r="M46" s="32"/>
      <c r="N46" s="577">
        <v>15240100</v>
      </c>
      <c r="O46" s="32"/>
      <c r="P46" s="32"/>
      <c r="Q46" s="32" t="s">
        <v>5090</v>
      </c>
      <c r="R46" s="590" t="s">
        <v>5047</v>
      </c>
      <c r="S46" s="32"/>
      <c r="T46" s="32"/>
      <c r="U46" s="32"/>
      <c r="V46" s="32"/>
      <c r="W46" s="32" t="s">
        <v>29</v>
      </c>
      <c r="X46" s="32"/>
      <c r="Y46" s="32"/>
      <c r="Z46" s="32"/>
      <c r="AA46" s="32"/>
      <c r="AB46" s="32"/>
      <c r="AC46" s="76" t="s">
        <v>141</v>
      </c>
      <c r="AD46" s="32"/>
      <c r="AE46" s="32" t="s">
        <v>208</v>
      </c>
      <c r="AF46" s="110">
        <v>43987</v>
      </c>
      <c r="AG46" s="32"/>
      <c r="AH46" s="32"/>
      <c r="AI46" s="110"/>
      <c r="AJ46" s="32"/>
      <c r="AK46" s="32"/>
      <c r="AL46" s="32"/>
      <c r="AM46" s="32" t="s">
        <v>209</v>
      </c>
      <c r="AN46" s="110">
        <v>43998</v>
      </c>
      <c r="AO46" s="32" t="s">
        <v>56</v>
      </c>
      <c r="AP46" s="32" t="s">
        <v>56</v>
      </c>
      <c r="AQ46" s="31" t="s">
        <v>401</v>
      </c>
      <c r="AR46" s="32"/>
      <c r="AS46" s="32"/>
      <c r="AT46" s="32"/>
      <c r="AU46" s="32"/>
      <c r="AV46" s="32"/>
      <c r="AW46" s="166"/>
      <c r="AX46" s="154"/>
      <c r="AY46" s="166"/>
      <c r="AZ46" s="32">
        <f t="shared" si="5"/>
        <v>6</v>
      </c>
    </row>
    <row r="47" spans="5:52" ht="14.4" customHeight="1">
      <c r="E47" s="32"/>
      <c r="F47" s="32"/>
      <c r="G47" s="32"/>
      <c r="H47" s="32" t="s">
        <v>4905</v>
      </c>
      <c r="I47" s="31" t="s">
        <v>5225</v>
      </c>
      <c r="J47" s="32" t="s">
        <v>5226</v>
      </c>
      <c r="K47" s="32"/>
      <c r="L47" s="32"/>
      <c r="M47" s="32"/>
      <c r="N47" s="30" t="s">
        <v>5022</v>
      </c>
      <c r="O47" s="32"/>
      <c r="P47" s="32"/>
      <c r="Q47" s="32" t="s">
        <v>5091</v>
      </c>
      <c r="R47" s="590" t="s">
        <v>5048</v>
      </c>
      <c r="S47" s="32"/>
      <c r="T47" s="32"/>
      <c r="U47" s="32"/>
      <c r="V47" s="32"/>
      <c r="W47" s="32" t="s">
        <v>29</v>
      </c>
      <c r="X47" s="32"/>
      <c r="Y47" s="32"/>
      <c r="Z47" s="32"/>
      <c r="AA47" s="32"/>
      <c r="AB47" s="32"/>
      <c r="AC47" s="76" t="s">
        <v>141</v>
      </c>
      <c r="AD47" s="32"/>
      <c r="AE47" s="32" t="s">
        <v>208</v>
      </c>
      <c r="AF47" s="110">
        <v>43987</v>
      </c>
      <c r="AG47" s="32"/>
      <c r="AH47" s="32"/>
      <c r="AI47" s="110"/>
      <c r="AJ47" s="32"/>
      <c r="AK47" s="32"/>
      <c r="AL47" s="32"/>
      <c r="AM47" s="32" t="s">
        <v>209</v>
      </c>
      <c r="AN47" s="110">
        <v>43998</v>
      </c>
      <c r="AO47" s="32" t="s">
        <v>56</v>
      </c>
      <c r="AP47" s="32" t="s">
        <v>56</v>
      </c>
      <c r="AQ47" s="31" t="s">
        <v>402</v>
      </c>
      <c r="AR47" s="32" t="s">
        <v>195</v>
      </c>
      <c r="AS47" s="110">
        <v>43999</v>
      </c>
      <c r="AT47" s="32" t="s">
        <v>56</v>
      </c>
      <c r="AU47" s="32"/>
      <c r="AV47" s="32"/>
      <c r="AW47" s="154"/>
      <c r="AX47" s="154"/>
      <c r="AY47" s="154"/>
      <c r="AZ47" s="32">
        <f t="shared" si="5"/>
        <v>6</v>
      </c>
    </row>
    <row r="48" spans="5:52" ht="14.4" customHeight="1">
      <c r="E48" s="32"/>
      <c r="F48" s="32"/>
      <c r="G48" s="32"/>
      <c r="H48" s="32" t="s">
        <v>4906</v>
      </c>
      <c r="I48" s="31" t="s">
        <v>5227</v>
      </c>
      <c r="J48" s="32" t="s">
        <v>5228</v>
      </c>
      <c r="K48" s="32"/>
      <c r="L48" s="32"/>
      <c r="M48" s="32"/>
      <c r="N48" s="30" t="s">
        <v>5022</v>
      </c>
      <c r="O48" s="32"/>
      <c r="P48" s="32"/>
      <c r="Q48" s="32" t="s">
        <v>5091</v>
      </c>
      <c r="R48" s="590" t="s">
        <v>5048</v>
      </c>
      <c r="S48" s="32"/>
      <c r="T48" s="32"/>
      <c r="U48" s="32"/>
      <c r="V48" s="32"/>
      <c r="W48" s="32" t="s">
        <v>29</v>
      </c>
      <c r="X48" s="32"/>
      <c r="Y48" s="32"/>
      <c r="Z48" s="32"/>
      <c r="AA48" s="32"/>
      <c r="AB48" s="32"/>
      <c r="AC48" s="76" t="s">
        <v>141</v>
      </c>
      <c r="AD48" s="32"/>
      <c r="AE48" s="32" t="s">
        <v>208</v>
      </c>
      <c r="AF48" s="110">
        <v>43987</v>
      </c>
      <c r="AG48" s="32"/>
      <c r="AH48" s="32"/>
      <c r="AI48" s="110"/>
      <c r="AJ48" s="32"/>
      <c r="AK48" s="32"/>
      <c r="AL48" s="32"/>
      <c r="AM48" s="32" t="s">
        <v>209</v>
      </c>
      <c r="AN48" s="110">
        <v>43998</v>
      </c>
      <c r="AO48" s="32" t="s">
        <v>56</v>
      </c>
      <c r="AP48" s="32" t="s">
        <v>56</v>
      </c>
      <c r="AQ48" s="31" t="s">
        <v>402</v>
      </c>
      <c r="AR48" s="32" t="s">
        <v>195</v>
      </c>
      <c r="AS48" s="110">
        <v>43999</v>
      </c>
      <c r="AT48" s="32" t="s">
        <v>56</v>
      </c>
      <c r="AU48" s="32"/>
      <c r="AV48" s="32"/>
      <c r="AW48" s="154"/>
      <c r="AX48" s="154"/>
      <c r="AY48" s="154"/>
      <c r="AZ48" s="32">
        <f t="shared" si="5"/>
        <v>6</v>
      </c>
    </row>
    <row r="49" spans="5:52" ht="14.4" customHeight="1">
      <c r="E49" s="32"/>
      <c r="F49" s="32"/>
      <c r="G49" s="32"/>
      <c r="H49" s="32" t="s">
        <v>4907</v>
      </c>
      <c r="I49" s="31" t="s">
        <v>5229</v>
      </c>
      <c r="J49" s="32" t="s">
        <v>5230</v>
      </c>
      <c r="K49" s="32"/>
      <c r="L49" s="32"/>
      <c r="M49" s="32"/>
      <c r="N49" s="30" t="s">
        <v>5023</v>
      </c>
      <c r="O49" s="32"/>
      <c r="P49" s="32"/>
      <c r="Q49" s="32" t="s">
        <v>5092</v>
      </c>
      <c r="R49" s="590" t="s">
        <v>5048</v>
      </c>
      <c r="S49" s="32"/>
      <c r="T49" s="32"/>
      <c r="U49" s="32"/>
      <c r="V49" s="32"/>
      <c r="W49" s="32" t="s">
        <v>29</v>
      </c>
      <c r="X49" s="32"/>
      <c r="Y49" s="32"/>
      <c r="Z49" s="32"/>
      <c r="AA49" s="32"/>
      <c r="AB49" s="32"/>
      <c r="AC49" s="76" t="s">
        <v>141</v>
      </c>
      <c r="AD49" s="32"/>
      <c r="AE49" s="32" t="s">
        <v>208</v>
      </c>
      <c r="AF49" s="110">
        <v>43987</v>
      </c>
      <c r="AG49" s="32"/>
      <c r="AH49" s="32"/>
      <c r="AI49" s="110"/>
      <c r="AJ49" s="32"/>
      <c r="AK49" s="32"/>
      <c r="AL49" s="32"/>
      <c r="AM49" s="32" t="s">
        <v>209</v>
      </c>
      <c r="AN49" s="110">
        <v>43998</v>
      </c>
      <c r="AO49" s="32" t="s">
        <v>56</v>
      </c>
      <c r="AP49" s="32" t="s">
        <v>56</v>
      </c>
      <c r="AQ49" s="31" t="s">
        <v>402</v>
      </c>
      <c r="AR49" s="32" t="s">
        <v>195</v>
      </c>
      <c r="AS49" s="110">
        <v>43999</v>
      </c>
      <c r="AT49" s="32" t="s">
        <v>56</v>
      </c>
      <c r="AU49" s="32"/>
      <c r="AV49" s="32"/>
      <c r="AW49" s="154"/>
      <c r="AX49" s="154"/>
      <c r="AY49" s="154"/>
      <c r="AZ49" s="32">
        <f t="shared" si="5"/>
        <v>6</v>
      </c>
    </row>
    <row r="50" spans="5:52" ht="14.4" customHeight="1">
      <c r="E50" s="32"/>
      <c r="F50" s="32"/>
      <c r="G50" s="32"/>
      <c r="H50" s="32" t="s">
        <v>4908</v>
      </c>
      <c r="I50" s="31" t="s">
        <v>5231</v>
      </c>
      <c r="J50" s="32" t="s">
        <v>5230</v>
      </c>
      <c r="K50" s="32"/>
      <c r="L50" s="32"/>
      <c r="M50" s="32"/>
      <c r="N50" s="30" t="s">
        <v>5023</v>
      </c>
      <c r="O50" s="32"/>
      <c r="P50" s="32"/>
      <c r="Q50" s="32" t="s">
        <v>5092</v>
      </c>
      <c r="R50" s="590" t="s">
        <v>5048</v>
      </c>
      <c r="S50" s="32"/>
      <c r="T50" s="32"/>
      <c r="U50" s="32"/>
      <c r="V50" s="32"/>
      <c r="W50" s="32" t="s">
        <v>29</v>
      </c>
      <c r="X50" s="32"/>
      <c r="Y50" s="32"/>
      <c r="Z50" s="32"/>
      <c r="AA50" s="32"/>
      <c r="AB50" s="32"/>
      <c r="AC50" s="76" t="s">
        <v>141</v>
      </c>
      <c r="AD50" s="32"/>
      <c r="AE50" s="32" t="s">
        <v>208</v>
      </c>
      <c r="AF50" s="110">
        <v>43987</v>
      </c>
      <c r="AG50" s="32"/>
      <c r="AH50" s="32"/>
      <c r="AI50" s="110"/>
      <c r="AJ50" s="32"/>
      <c r="AK50" s="32"/>
      <c r="AL50" s="32"/>
      <c r="AM50" s="32" t="s">
        <v>209</v>
      </c>
      <c r="AN50" s="110">
        <v>43998</v>
      </c>
      <c r="AO50" s="32" t="s">
        <v>56</v>
      </c>
      <c r="AP50" s="32" t="s">
        <v>56</v>
      </c>
      <c r="AQ50" s="31" t="s">
        <v>402</v>
      </c>
      <c r="AR50" s="32" t="s">
        <v>195</v>
      </c>
      <c r="AS50" s="110">
        <v>43999</v>
      </c>
      <c r="AT50" s="32" t="s">
        <v>56</v>
      </c>
      <c r="AU50" s="32"/>
      <c r="AV50" s="32"/>
      <c r="AW50" s="154"/>
      <c r="AX50" s="154"/>
      <c r="AY50" s="154"/>
      <c r="AZ50" s="32">
        <f t="shared" si="5"/>
        <v>6</v>
      </c>
    </row>
    <row r="51" spans="5:52" ht="14.4" customHeight="1">
      <c r="E51" s="32"/>
      <c r="F51" s="32"/>
      <c r="G51" s="32"/>
      <c r="H51" s="32" t="s">
        <v>4909</v>
      </c>
      <c r="I51" s="31" t="s">
        <v>5232</v>
      </c>
      <c r="J51" s="32" t="s">
        <v>5233</v>
      </c>
      <c r="K51" s="32"/>
      <c r="L51" s="32"/>
      <c r="M51" s="32"/>
      <c r="N51" s="581">
        <v>15240123</v>
      </c>
      <c r="O51" s="32"/>
      <c r="P51" s="32"/>
      <c r="Q51" s="32" t="s">
        <v>5093</v>
      </c>
      <c r="R51" s="590" t="s">
        <v>5049</v>
      </c>
      <c r="S51" s="32"/>
      <c r="T51" s="32"/>
      <c r="U51" s="32"/>
      <c r="V51" s="32"/>
      <c r="W51" s="32" t="s">
        <v>29</v>
      </c>
      <c r="X51" s="32"/>
      <c r="Y51" s="32"/>
      <c r="Z51" s="32"/>
      <c r="AA51" s="32"/>
      <c r="AB51" s="32"/>
      <c r="AC51" s="76" t="s">
        <v>141</v>
      </c>
      <c r="AD51" s="32"/>
      <c r="AE51" s="32" t="s">
        <v>208</v>
      </c>
      <c r="AF51" s="110">
        <v>43987</v>
      </c>
      <c r="AG51" s="32"/>
      <c r="AH51" s="32"/>
      <c r="AI51" s="110"/>
      <c r="AJ51" s="32"/>
      <c r="AK51" s="32"/>
      <c r="AL51" s="32"/>
      <c r="AM51" s="32" t="s">
        <v>209</v>
      </c>
      <c r="AN51" s="110">
        <v>43998</v>
      </c>
      <c r="AO51" s="32" t="s">
        <v>56</v>
      </c>
      <c r="AP51" s="32" t="s">
        <v>56</v>
      </c>
      <c r="AQ51" s="31" t="s">
        <v>402</v>
      </c>
      <c r="AR51" s="32" t="s">
        <v>195</v>
      </c>
      <c r="AS51" s="110">
        <v>43999</v>
      </c>
      <c r="AT51" s="32" t="s">
        <v>56</v>
      </c>
      <c r="AU51" s="32"/>
      <c r="AV51" s="32"/>
      <c r="AW51" s="154"/>
      <c r="AX51" s="154"/>
      <c r="AY51" s="154"/>
      <c r="AZ51" s="32">
        <f t="shared" si="5"/>
        <v>6</v>
      </c>
    </row>
    <row r="52" spans="5:52" ht="14.4" customHeight="1">
      <c r="E52" s="32"/>
      <c r="F52" s="32"/>
      <c r="G52" s="32"/>
      <c r="H52" s="32" t="s">
        <v>4910</v>
      </c>
      <c r="I52" s="31" t="s">
        <v>5234</v>
      </c>
      <c r="J52" s="32" t="s">
        <v>5233</v>
      </c>
      <c r="K52" s="32"/>
      <c r="L52" s="32"/>
      <c r="M52" s="32"/>
      <c r="N52" s="581">
        <v>15240123</v>
      </c>
      <c r="O52" s="32"/>
      <c r="P52" s="32"/>
      <c r="Q52" s="32" t="s">
        <v>5093</v>
      </c>
      <c r="R52" s="590" t="s">
        <v>5049</v>
      </c>
      <c r="S52" s="32"/>
      <c r="T52" s="32"/>
      <c r="U52" s="32"/>
      <c r="V52" s="32"/>
      <c r="W52" s="32" t="s">
        <v>29</v>
      </c>
      <c r="X52" s="32"/>
      <c r="Y52" s="32"/>
      <c r="Z52" s="32"/>
      <c r="AA52" s="32"/>
      <c r="AB52" s="32"/>
      <c r="AC52" s="76" t="s">
        <v>141</v>
      </c>
      <c r="AD52" s="32"/>
      <c r="AE52" s="32" t="s">
        <v>208</v>
      </c>
      <c r="AF52" s="110">
        <v>43987</v>
      </c>
      <c r="AG52" s="32"/>
      <c r="AH52" s="32"/>
      <c r="AI52" s="110"/>
      <c r="AJ52" s="32"/>
      <c r="AK52" s="32"/>
      <c r="AL52" s="32"/>
      <c r="AM52" s="32" t="s">
        <v>209</v>
      </c>
      <c r="AN52" s="110">
        <v>43998</v>
      </c>
      <c r="AO52" s="32" t="s">
        <v>56</v>
      </c>
      <c r="AP52" s="32" t="s">
        <v>56</v>
      </c>
      <c r="AQ52" s="31" t="s">
        <v>402</v>
      </c>
      <c r="AR52" s="32" t="s">
        <v>195</v>
      </c>
      <c r="AS52" s="110">
        <v>43999</v>
      </c>
      <c r="AT52" s="32" t="s">
        <v>56</v>
      </c>
      <c r="AU52" s="32"/>
      <c r="AV52" s="32"/>
      <c r="AW52" s="154"/>
      <c r="AX52" s="154"/>
      <c r="AY52" s="154"/>
      <c r="AZ52" s="32">
        <f t="shared" si="5"/>
        <v>6</v>
      </c>
    </row>
    <row r="53" spans="5:52" ht="14.4" customHeight="1">
      <c r="E53" s="32"/>
      <c r="F53" s="32"/>
      <c r="G53" s="32"/>
      <c r="H53" s="32" t="s">
        <v>4911</v>
      </c>
      <c r="I53" s="31" t="s">
        <v>5235</v>
      </c>
      <c r="J53" s="31" t="s">
        <v>5236</v>
      </c>
      <c r="K53" s="32"/>
      <c r="L53" s="32"/>
      <c r="M53" s="32"/>
      <c r="N53" s="581">
        <v>15653712</v>
      </c>
      <c r="O53" s="32"/>
      <c r="P53" s="32"/>
      <c r="Q53" s="31" t="s">
        <v>5094</v>
      </c>
      <c r="R53" s="31" t="s">
        <v>5050</v>
      </c>
      <c r="S53" s="32"/>
      <c r="T53" s="32"/>
      <c r="U53" s="32"/>
      <c r="V53" s="32"/>
      <c r="W53" s="32" t="s">
        <v>29</v>
      </c>
      <c r="X53" s="32"/>
      <c r="Y53" s="32"/>
      <c r="Z53" s="32"/>
      <c r="AA53" s="32"/>
      <c r="AB53" s="32"/>
      <c r="AC53" s="76" t="s">
        <v>141</v>
      </c>
      <c r="AD53" s="32"/>
      <c r="AE53" s="32" t="s">
        <v>208</v>
      </c>
      <c r="AF53" s="110">
        <v>43990</v>
      </c>
      <c r="AG53" s="32"/>
      <c r="AH53" s="32"/>
      <c r="AI53" s="110"/>
      <c r="AJ53" s="32"/>
      <c r="AK53" s="32"/>
      <c r="AL53" s="32"/>
      <c r="AM53" s="32" t="s">
        <v>209</v>
      </c>
      <c r="AN53" s="110">
        <v>43997</v>
      </c>
      <c r="AO53" s="32" t="s">
        <v>56</v>
      </c>
      <c r="AP53" s="32" t="s">
        <v>56</v>
      </c>
      <c r="AQ53" s="31"/>
      <c r="AR53" s="32"/>
      <c r="AS53" s="32"/>
      <c r="AT53" s="32"/>
      <c r="AU53" s="32"/>
      <c r="AV53" s="32"/>
      <c r="AW53" s="154"/>
      <c r="AX53" s="154"/>
      <c r="AY53" s="154"/>
      <c r="AZ53" s="32">
        <f t="shared" si="5"/>
        <v>6</v>
      </c>
    </row>
    <row r="54" spans="5:52" ht="14.4" customHeight="1">
      <c r="E54" s="32"/>
      <c r="F54" s="32"/>
      <c r="G54" s="32"/>
      <c r="H54" s="32" t="s">
        <v>4912</v>
      </c>
      <c r="I54" s="31" t="s">
        <v>5237</v>
      </c>
      <c r="J54" s="31" t="s">
        <v>5238</v>
      </c>
      <c r="K54" s="32"/>
      <c r="L54" s="32"/>
      <c r="M54" s="32"/>
      <c r="N54" s="581">
        <v>15653711</v>
      </c>
      <c r="O54" s="32"/>
      <c r="P54" s="32"/>
      <c r="Q54" s="31" t="s">
        <v>5095</v>
      </c>
      <c r="R54" s="31" t="s">
        <v>5051</v>
      </c>
      <c r="S54" s="32"/>
      <c r="T54" s="32"/>
      <c r="U54" s="32"/>
      <c r="V54" s="32"/>
      <c r="W54" s="32" t="s">
        <v>29</v>
      </c>
      <c r="X54" s="32"/>
      <c r="Y54" s="32"/>
      <c r="Z54" s="32"/>
      <c r="AA54" s="32"/>
      <c r="AB54" s="32"/>
      <c r="AC54" s="76" t="s">
        <v>141</v>
      </c>
      <c r="AD54" s="32"/>
      <c r="AE54" s="32" t="s">
        <v>208</v>
      </c>
      <c r="AF54" s="110">
        <v>43990</v>
      </c>
      <c r="AG54" s="32"/>
      <c r="AH54" s="32"/>
      <c r="AI54" s="110"/>
      <c r="AJ54" s="32"/>
      <c r="AK54" s="32"/>
      <c r="AL54" s="32"/>
      <c r="AM54" s="32" t="s">
        <v>209</v>
      </c>
      <c r="AN54" s="110">
        <v>43997</v>
      </c>
      <c r="AO54" s="32" t="s">
        <v>56</v>
      </c>
      <c r="AP54" s="32" t="s">
        <v>56</v>
      </c>
      <c r="AQ54" s="31"/>
      <c r="AR54" s="32"/>
      <c r="AS54" s="32"/>
      <c r="AT54" s="32"/>
      <c r="AU54" s="32"/>
      <c r="AV54" s="32"/>
      <c r="AW54" s="154"/>
      <c r="AX54" s="154"/>
      <c r="AY54" s="154"/>
      <c r="AZ54" s="32">
        <f t="shared" si="5"/>
        <v>6</v>
      </c>
    </row>
    <row r="55" spans="5:52" ht="14.4" customHeight="1">
      <c r="E55" s="32"/>
      <c r="F55" s="32"/>
      <c r="G55" s="32"/>
      <c r="H55" s="32" t="s">
        <v>4913</v>
      </c>
      <c r="I55" s="31" t="s">
        <v>5239</v>
      </c>
      <c r="J55" s="32" t="s">
        <v>5240</v>
      </c>
      <c r="K55" s="32"/>
      <c r="L55" s="32"/>
      <c r="M55" s="32"/>
      <c r="N55" s="582">
        <v>15653067</v>
      </c>
      <c r="O55" s="32"/>
      <c r="P55" s="32"/>
      <c r="Q55" s="32" t="s">
        <v>5096</v>
      </c>
      <c r="R55" s="31" t="s">
        <v>5051</v>
      </c>
      <c r="S55" s="32"/>
      <c r="T55" s="32"/>
      <c r="U55" s="32"/>
      <c r="V55" s="32"/>
      <c r="W55" s="32" t="s">
        <v>29</v>
      </c>
      <c r="X55" s="32"/>
      <c r="Y55" s="32"/>
      <c r="Z55" s="32"/>
      <c r="AA55" s="32"/>
      <c r="AB55" s="32"/>
      <c r="AC55" s="76" t="s">
        <v>141</v>
      </c>
      <c r="AD55" s="32"/>
      <c r="AE55" s="32" t="s">
        <v>208</v>
      </c>
      <c r="AF55" s="110">
        <v>43990</v>
      </c>
      <c r="AG55" s="32"/>
      <c r="AH55" s="32"/>
      <c r="AI55" s="110"/>
      <c r="AJ55" s="32"/>
      <c r="AK55" s="32"/>
      <c r="AL55" s="32"/>
      <c r="AM55" s="46" t="s">
        <v>209</v>
      </c>
      <c r="AN55" s="446">
        <v>43997</v>
      </c>
      <c r="AO55" s="32" t="s">
        <v>56</v>
      </c>
      <c r="AP55" s="32" t="s">
        <v>56</v>
      </c>
      <c r="AQ55" s="124" t="s">
        <v>403</v>
      </c>
      <c r="AR55" s="32"/>
      <c r="AS55" s="32"/>
      <c r="AT55" s="32"/>
      <c r="AU55" s="32"/>
      <c r="AV55" s="32"/>
      <c r="AW55" s="154"/>
      <c r="AX55" s="154"/>
      <c r="AY55" s="154"/>
      <c r="AZ55" s="32">
        <f t="shared" si="5"/>
        <v>6</v>
      </c>
    </row>
    <row r="56" spans="5:52" ht="14.4" customHeight="1">
      <c r="E56" s="32"/>
      <c r="F56" s="32"/>
      <c r="G56" s="32"/>
      <c r="H56" s="32" t="s">
        <v>4914</v>
      </c>
      <c r="I56" s="31" t="s">
        <v>5241</v>
      </c>
      <c r="J56" s="32" t="s">
        <v>5240</v>
      </c>
      <c r="K56" s="32"/>
      <c r="L56" s="32"/>
      <c r="M56" s="32"/>
      <c r="N56" s="582">
        <v>15653067</v>
      </c>
      <c r="O56" s="32"/>
      <c r="P56" s="32"/>
      <c r="Q56" s="32" t="s">
        <v>5096</v>
      </c>
      <c r="R56" s="31" t="s">
        <v>5051</v>
      </c>
      <c r="S56" s="32"/>
      <c r="T56" s="32"/>
      <c r="U56" s="32"/>
      <c r="V56" s="32"/>
      <c r="W56" s="32" t="s">
        <v>29</v>
      </c>
      <c r="X56" s="32"/>
      <c r="Y56" s="32"/>
      <c r="Z56" s="32"/>
      <c r="AA56" s="32"/>
      <c r="AB56" s="32"/>
      <c r="AC56" s="76" t="s">
        <v>141</v>
      </c>
      <c r="AD56" s="32"/>
      <c r="AE56" s="32" t="s">
        <v>208</v>
      </c>
      <c r="AF56" s="110">
        <v>43990</v>
      </c>
      <c r="AG56" s="32"/>
      <c r="AH56" s="32"/>
      <c r="AI56" s="110"/>
      <c r="AJ56" s="32"/>
      <c r="AK56" s="32"/>
      <c r="AL56" s="32"/>
      <c r="AM56" s="46" t="s">
        <v>209</v>
      </c>
      <c r="AN56" s="446">
        <v>43997</v>
      </c>
      <c r="AO56" s="32" t="s">
        <v>56</v>
      </c>
      <c r="AP56" s="32" t="s">
        <v>56</v>
      </c>
      <c r="AQ56" s="124"/>
      <c r="AR56" s="53"/>
      <c r="AS56" s="53"/>
      <c r="AT56" s="53"/>
      <c r="AU56" s="53"/>
      <c r="AV56" s="32"/>
      <c r="AW56" s="154"/>
      <c r="AX56" s="154"/>
      <c r="AY56" s="154"/>
      <c r="AZ56" s="32">
        <f t="shared" si="5"/>
        <v>6</v>
      </c>
    </row>
    <row r="57" spans="5:52" ht="14.4" customHeight="1">
      <c r="E57" s="32"/>
      <c r="F57" s="32"/>
      <c r="G57" s="32"/>
      <c r="H57" s="32" t="s">
        <v>4915</v>
      </c>
      <c r="I57" s="31" t="s">
        <v>5242</v>
      </c>
      <c r="J57" s="32" t="s">
        <v>5243</v>
      </c>
      <c r="K57" s="32"/>
      <c r="L57" s="32"/>
      <c r="M57" s="32"/>
      <c r="N57" s="581">
        <v>15780196</v>
      </c>
      <c r="O57" s="32"/>
      <c r="P57" s="32"/>
      <c r="Q57" s="31" t="s">
        <v>5097</v>
      </c>
      <c r="R57" s="31" t="s">
        <v>5052</v>
      </c>
      <c r="S57" s="32"/>
      <c r="T57" s="32"/>
      <c r="U57" s="32"/>
      <c r="V57" s="32"/>
      <c r="W57" s="32" t="s">
        <v>29</v>
      </c>
      <c r="X57" s="32"/>
      <c r="Y57" s="32"/>
      <c r="Z57" s="32"/>
      <c r="AA57" s="32"/>
      <c r="AB57" s="32"/>
      <c r="AC57" s="76" t="s">
        <v>141</v>
      </c>
      <c r="AD57" s="32"/>
      <c r="AE57" s="32" t="s">
        <v>208</v>
      </c>
      <c r="AF57" s="110">
        <v>43990</v>
      </c>
      <c r="AG57" s="32"/>
      <c r="AH57" s="32"/>
      <c r="AI57" s="32"/>
      <c r="AJ57" s="32"/>
      <c r="AK57" s="32"/>
      <c r="AL57" s="32"/>
      <c r="AM57" s="32" t="s">
        <v>209</v>
      </c>
      <c r="AN57" s="110">
        <v>43997</v>
      </c>
      <c r="AO57" s="445" t="s">
        <v>57</v>
      </c>
      <c r="AP57" s="32" t="s">
        <v>56</v>
      </c>
      <c r="AQ57" s="54" t="s">
        <v>404</v>
      </c>
      <c r="AR57" s="53"/>
      <c r="AS57" s="53"/>
      <c r="AT57" s="53"/>
      <c r="AU57" s="53"/>
      <c r="AV57" s="32"/>
      <c r="AW57" s="154"/>
      <c r="AX57" s="154"/>
      <c r="AY57" s="154"/>
      <c r="AZ57" s="32">
        <f t="shared" si="5"/>
        <v>6</v>
      </c>
    </row>
    <row r="58" spans="5:52" ht="14.4" customHeight="1">
      <c r="E58" s="32"/>
      <c r="F58" s="32"/>
      <c r="G58" s="32"/>
      <c r="H58" s="32" t="s">
        <v>4916</v>
      </c>
      <c r="I58" s="31" t="s">
        <v>5244</v>
      </c>
      <c r="J58" s="32" t="s">
        <v>5245</v>
      </c>
      <c r="K58" s="32"/>
      <c r="L58" s="32"/>
      <c r="M58" s="32"/>
      <c r="N58" s="581">
        <v>15780196</v>
      </c>
      <c r="O58" s="32"/>
      <c r="P58" s="32"/>
      <c r="Q58" s="31" t="s">
        <v>5097</v>
      </c>
      <c r="R58" s="31" t="s">
        <v>5053</v>
      </c>
      <c r="S58" s="32"/>
      <c r="T58" s="32"/>
      <c r="U58" s="32"/>
      <c r="V58" s="32"/>
      <c r="W58" s="32" t="s">
        <v>29</v>
      </c>
      <c r="X58" s="32"/>
      <c r="Y58" s="32"/>
      <c r="Z58" s="32"/>
      <c r="AA58" s="32"/>
      <c r="AB58" s="32"/>
      <c r="AC58" s="76" t="s">
        <v>141</v>
      </c>
      <c r="AD58" s="32"/>
      <c r="AE58" s="32" t="s">
        <v>208</v>
      </c>
      <c r="AF58" s="110">
        <v>43990</v>
      </c>
      <c r="AG58" s="32"/>
      <c r="AH58" s="32"/>
      <c r="AI58" s="32"/>
      <c r="AJ58" s="32"/>
      <c r="AK58" s="32"/>
      <c r="AL58" s="32"/>
      <c r="AM58" s="32" t="s">
        <v>209</v>
      </c>
      <c r="AN58" s="110">
        <v>43997</v>
      </c>
      <c r="AO58" s="445" t="s">
        <v>57</v>
      </c>
      <c r="AP58" s="32" t="s">
        <v>56</v>
      </c>
      <c r="AQ58" s="54" t="s">
        <v>404</v>
      </c>
      <c r="AR58" s="53"/>
      <c r="AS58" s="53"/>
      <c r="AT58" s="53"/>
      <c r="AU58" s="53"/>
      <c r="AV58" s="32"/>
      <c r="AW58" s="154"/>
      <c r="AX58" s="154"/>
      <c r="AY58" s="154"/>
      <c r="AZ58" s="32">
        <f t="shared" si="5"/>
        <v>6</v>
      </c>
    </row>
    <row r="59" spans="5:52" ht="14.4" customHeight="1">
      <c r="E59" s="32"/>
      <c r="F59" s="32"/>
      <c r="G59" s="32"/>
      <c r="H59" s="32" t="s">
        <v>4917</v>
      </c>
      <c r="I59" s="31" t="s">
        <v>5246</v>
      </c>
      <c r="J59" s="32" t="s">
        <v>5247</v>
      </c>
      <c r="K59" s="32"/>
      <c r="L59" s="32"/>
      <c r="M59" s="32"/>
      <c r="N59" s="581">
        <v>15780196</v>
      </c>
      <c r="O59" s="32"/>
      <c r="P59" s="32"/>
      <c r="Q59" s="31" t="s">
        <v>5097</v>
      </c>
      <c r="R59" s="31" t="s">
        <v>5052</v>
      </c>
      <c r="S59" s="32"/>
      <c r="T59" s="32"/>
      <c r="U59" s="32"/>
      <c r="V59" s="32"/>
      <c r="W59" s="32" t="s">
        <v>29</v>
      </c>
      <c r="X59" s="32"/>
      <c r="Y59" s="32"/>
      <c r="Z59" s="32"/>
      <c r="AA59" s="32"/>
      <c r="AB59" s="32"/>
      <c r="AC59" s="76" t="s">
        <v>141</v>
      </c>
      <c r="AD59" s="32"/>
      <c r="AE59" s="32" t="s">
        <v>208</v>
      </c>
      <c r="AF59" s="110">
        <v>43990</v>
      </c>
      <c r="AG59" s="32"/>
      <c r="AH59" s="32"/>
      <c r="AI59" s="32"/>
      <c r="AJ59" s="32"/>
      <c r="AK59" s="32"/>
      <c r="AL59" s="32"/>
      <c r="AM59" s="32" t="s">
        <v>209</v>
      </c>
      <c r="AN59" s="110">
        <v>43997</v>
      </c>
      <c r="AO59" s="445" t="s">
        <v>57</v>
      </c>
      <c r="AP59" s="32" t="s">
        <v>56</v>
      </c>
      <c r="AQ59" s="54" t="s">
        <v>404</v>
      </c>
      <c r="AR59" s="32"/>
      <c r="AS59" s="32"/>
      <c r="AT59" s="32"/>
      <c r="AU59" s="32"/>
      <c r="AV59" s="32"/>
      <c r="AW59" s="154"/>
      <c r="AX59" s="154"/>
      <c r="AY59" s="154"/>
      <c r="AZ59" s="32">
        <f t="shared" si="5"/>
        <v>6</v>
      </c>
    </row>
    <row r="60" spans="5:52" ht="14.4" customHeight="1">
      <c r="E60" s="32"/>
      <c r="F60" s="32"/>
      <c r="G60" s="32"/>
      <c r="H60" s="32" t="s">
        <v>4918</v>
      </c>
      <c r="I60" s="31" t="s">
        <v>5248</v>
      </c>
      <c r="J60" s="32" t="s">
        <v>5249</v>
      </c>
      <c r="K60" s="32"/>
      <c r="L60" s="32"/>
      <c r="M60" s="32"/>
      <c r="N60" s="581">
        <v>15240439</v>
      </c>
      <c r="O60" s="32"/>
      <c r="P60" s="32"/>
      <c r="Q60" s="31" t="s">
        <v>5098</v>
      </c>
      <c r="R60" s="31" t="s">
        <v>5054</v>
      </c>
      <c r="S60" s="32"/>
      <c r="T60" s="32"/>
      <c r="U60" s="32"/>
      <c r="V60" s="32"/>
      <c r="W60" s="32" t="s">
        <v>29</v>
      </c>
      <c r="X60" s="32"/>
      <c r="Y60" s="32"/>
      <c r="Z60" s="32"/>
      <c r="AA60" s="32"/>
      <c r="AB60" s="32"/>
      <c r="AC60" s="76" t="s">
        <v>141</v>
      </c>
      <c r="AD60" s="32"/>
      <c r="AE60" s="32" t="s">
        <v>208</v>
      </c>
      <c r="AF60" s="110">
        <v>43991</v>
      </c>
      <c r="AG60" s="32"/>
      <c r="AH60" s="32"/>
      <c r="AI60" s="32"/>
      <c r="AJ60" s="32"/>
      <c r="AK60" s="32"/>
      <c r="AL60" s="32"/>
      <c r="AM60" s="32" t="s">
        <v>209</v>
      </c>
      <c r="AN60" s="110">
        <v>43997</v>
      </c>
      <c r="AO60" s="32" t="s">
        <v>56</v>
      </c>
      <c r="AP60" s="32" t="s">
        <v>56</v>
      </c>
      <c r="AQ60" s="31" t="s">
        <v>405</v>
      </c>
      <c r="AR60" s="32"/>
      <c r="AS60" s="32"/>
      <c r="AT60" s="32"/>
      <c r="AU60" s="32"/>
      <c r="AV60" s="32"/>
      <c r="AW60" s="154"/>
      <c r="AX60" s="154"/>
      <c r="AY60" s="154"/>
      <c r="AZ60" s="32">
        <f t="shared" si="5"/>
        <v>6</v>
      </c>
    </row>
    <row r="61" spans="5:52" ht="14.4" customHeight="1">
      <c r="E61" s="32"/>
      <c r="F61" s="32"/>
      <c r="G61" s="32"/>
      <c r="H61" s="32" t="s">
        <v>4919</v>
      </c>
      <c r="I61" s="31" t="s">
        <v>5250</v>
      </c>
      <c r="J61" s="32" t="s">
        <v>5251</v>
      </c>
      <c r="K61" s="32"/>
      <c r="L61" s="32"/>
      <c r="M61" s="32"/>
      <c r="N61" s="581">
        <v>15240440</v>
      </c>
      <c r="O61" s="32"/>
      <c r="P61" s="32"/>
      <c r="Q61" s="31" t="s">
        <v>5099</v>
      </c>
      <c r="R61" s="31" t="s">
        <v>5055</v>
      </c>
      <c r="S61" s="32"/>
      <c r="T61" s="32"/>
      <c r="U61" s="32"/>
      <c r="V61" s="32"/>
      <c r="W61" s="32" t="s">
        <v>29</v>
      </c>
      <c r="X61" s="32"/>
      <c r="Y61" s="32"/>
      <c r="Z61" s="32"/>
      <c r="AA61" s="32"/>
      <c r="AB61" s="32"/>
      <c r="AC61" s="76" t="s">
        <v>141</v>
      </c>
      <c r="AD61" s="32"/>
      <c r="AE61" s="32" t="s">
        <v>208</v>
      </c>
      <c r="AF61" s="110">
        <v>43991</v>
      </c>
      <c r="AG61" s="32"/>
      <c r="AH61" s="32"/>
      <c r="AI61" s="32"/>
      <c r="AJ61" s="32"/>
      <c r="AK61" s="32"/>
      <c r="AL61" s="32"/>
      <c r="AM61" s="32" t="s">
        <v>209</v>
      </c>
      <c r="AN61" s="110">
        <v>43997</v>
      </c>
      <c r="AO61" s="32" t="s">
        <v>56</v>
      </c>
      <c r="AP61" s="32" t="s">
        <v>56</v>
      </c>
      <c r="AQ61" s="31" t="s">
        <v>406</v>
      </c>
      <c r="AR61" s="32"/>
      <c r="AS61" s="32"/>
      <c r="AT61" s="32"/>
      <c r="AU61" s="32"/>
      <c r="AV61" s="32"/>
      <c r="AW61" s="154"/>
      <c r="AX61" s="154"/>
      <c r="AY61" s="154"/>
      <c r="AZ61" s="32">
        <f t="shared" si="5"/>
        <v>6</v>
      </c>
    </row>
    <row r="62" spans="5:52" ht="14.4" customHeight="1">
      <c r="E62" s="32"/>
      <c r="F62" s="32"/>
      <c r="G62" s="32"/>
      <c r="H62" s="32" t="s">
        <v>4920</v>
      </c>
      <c r="I62" s="31" t="s">
        <v>5252</v>
      </c>
      <c r="J62" s="32" t="s">
        <v>5253</v>
      </c>
      <c r="K62" s="32"/>
      <c r="L62" s="32"/>
      <c r="M62" s="32"/>
      <c r="N62" s="581">
        <v>15240440</v>
      </c>
      <c r="O62" s="32"/>
      <c r="P62" s="32"/>
      <c r="Q62" s="31" t="s">
        <v>5099</v>
      </c>
      <c r="R62" s="31" t="s">
        <v>5056</v>
      </c>
      <c r="S62" s="32"/>
      <c r="T62" s="32"/>
      <c r="U62" s="32"/>
      <c r="V62" s="32"/>
      <c r="W62" s="32" t="s">
        <v>29</v>
      </c>
      <c r="X62" s="32"/>
      <c r="Y62" s="32"/>
      <c r="Z62" s="32"/>
      <c r="AA62" s="32"/>
      <c r="AB62" s="32"/>
      <c r="AC62" s="76" t="s">
        <v>141</v>
      </c>
      <c r="AD62" s="32"/>
      <c r="AE62" s="32" t="s">
        <v>208</v>
      </c>
      <c r="AF62" s="110">
        <v>43991</v>
      </c>
      <c r="AG62" s="32"/>
      <c r="AH62" s="32"/>
      <c r="AI62" s="32"/>
      <c r="AJ62" s="32"/>
      <c r="AK62" s="32"/>
      <c r="AL62" s="32"/>
      <c r="AM62" s="32" t="s">
        <v>209</v>
      </c>
      <c r="AN62" s="110">
        <v>43997</v>
      </c>
      <c r="AO62" s="445" t="s">
        <v>57</v>
      </c>
      <c r="AP62" s="32" t="s">
        <v>56</v>
      </c>
      <c r="AQ62" s="31" t="s">
        <v>407</v>
      </c>
      <c r="AR62" s="32"/>
      <c r="AS62" s="32"/>
      <c r="AT62" s="32"/>
      <c r="AU62" s="32"/>
      <c r="AV62" s="32"/>
      <c r="AW62" s="154"/>
      <c r="AX62" s="154"/>
      <c r="AY62" s="154"/>
      <c r="AZ62" s="32">
        <f t="shared" si="5"/>
        <v>6</v>
      </c>
    </row>
    <row r="63" spans="5:52" ht="14.4" customHeight="1">
      <c r="E63" s="32"/>
      <c r="F63" s="32"/>
      <c r="G63" s="32"/>
      <c r="H63" s="32" t="s">
        <v>4921</v>
      </c>
      <c r="I63" s="32" t="s">
        <v>5254</v>
      </c>
      <c r="J63" s="31" t="s">
        <v>5255</v>
      </c>
      <c r="K63" s="32"/>
      <c r="L63" s="32"/>
      <c r="M63" s="32"/>
      <c r="N63" s="581">
        <v>15240429</v>
      </c>
      <c r="O63" s="32"/>
      <c r="P63" s="32"/>
      <c r="Q63" s="32" t="s">
        <v>5100</v>
      </c>
      <c r="R63" s="31" t="s">
        <v>5057</v>
      </c>
      <c r="S63" s="32"/>
      <c r="T63" s="32"/>
      <c r="U63" s="32"/>
      <c r="V63" s="32"/>
      <c r="W63" s="32" t="s">
        <v>29</v>
      </c>
      <c r="X63" s="32"/>
      <c r="Y63" s="32"/>
      <c r="Z63" s="32"/>
      <c r="AA63" s="32"/>
      <c r="AB63" s="32"/>
      <c r="AC63" s="76" t="s">
        <v>141</v>
      </c>
      <c r="AD63" s="32"/>
      <c r="AE63" s="32" t="s">
        <v>208</v>
      </c>
      <c r="AF63" s="110">
        <v>43991</v>
      </c>
      <c r="AG63" s="32"/>
      <c r="AH63" s="32"/>
      <c r="AI63" s="32"/>
      <c r="AJ63" s="32"/>
      <c r="AK63" s="32"/>
      <c r="AL63" s="32"/>
      <c r="AM63" s="32" t="s">
        <v>209</v>
      </c>
      <c r="AN63" s="110">
        <v>43997</v>
      </c>
      <c r="AO63" s="445" t="s">
        <v>57</v>
      </c>
      <c r="AP63" s="32" t="s">
        <v>56</v>
      </c>
      <c r="AQ63" s="31" t="s">
        <v>408</v>
      </c>
      <c r="AR63" s="32"/>
      <c r="AS63" s="32"/>
      <c r="AT63" s="32"/>
      <c r="AU63" s="32"/>
      <c r="AV63" s="32"/>
      <c r="AW63" s="154"/>
      <c r="AX63" s="154"/>
      <c r="AY63" s="154"/>
      <c r="AZ63" s="32">
        <f t="shared" si="5"/>
        <v>6</v>
      </c>
    </row>
    <row r="64" spans="5:52" ht="14.4" customHeight="1">
      <c r="E64" s="32"/>
      <c r="F64" s="32"/>
      <c r="G64" s="32"/>
      <c r="H64" s="32" t="s">
        <v>4922</v>
      </c>
      <c r="I64" s="32" t="s">
        <v>5256</v>
      </c>
      <c r="J64" s="31" t="s">
        <v>5257</v>
      </c>
      <c r="K64" s="32"/>
      <c r="L64" s="32"/>
      <c r="M64" s="32"/>
      <c r="N64" s="581">
        <v>15240429</v>
      </c>
      <c r="O64" s="32"/>
      <c r="P64" s="32"/>
      <c r="Q64" s="32" t="s">
        <v>5100</v>
      </c>
      <c r="R64" s="31" t="s">
        <v>5057</v>
      </c>
      <c r="S64" s="32"/>
      <c r="T64" s="32"/>
      <c r="U64" s="32"/>
      <c r="V64" s="32"/>
      <c r="W64" s="32" t="s">
        <v>29</v>
      </c>
      <c r="X64" s="32"/>
      <c r="Y64" s="32"/>
      <c r="Z64" s="32"/>
      <c r="AA64" s="32"/>
      <c r="AB64" s="32"/>
      <c r="AC64" s="76" t="s">
        <v>141</v>
      </c>
      <c r="AD64" s="32"/>
      <c r="AE64" s="32" t="s">
        <v>208</v>
      </c>
      <c r="AF64" s="110">
        <v>43991</v>
      </c>
      <c r="AG64" s="32"/>
      <c r="AH64" s="32"/>
      <c r="AI64" s="32"/>
      <c r="AJ64" s="32"/>
      <c r="AK64" s="32"/>
      <c r="AL64" s="32"/>
      <c r="AM64" s="32" t="s">
        <v>209</v>
      </c>
      <c r="AN64" s="110">
        <v>43997</v>
      </c>
      <c r="AO64" s="445" t="s">
        <v>57</v>
      </c>
      <c r="AP64" s="32" t="s">
        <v>56</v>
      </c>
      <c r="AQ64" s="31" t="s">
        <v>409</v>
      </c>
      <c r="AR64" s="32"/>
      <c r="AS64" s="32"/>
      <c r="AT64" s="32"/>
      <c r="AU64" s="32"/>
      <c r="AV64" s="32"/>
      <c r="AW64" s="154"/>
      <c r="AX64" s="154"/>
      <c r="AY64" s="154"/>
      <c r="AZ64" s="32">
        <f t="shared" si="5"/>
        <v>6</v>
      </c>
    </row>
    <row r="65" spans="5:52" ht="14.4" customHeight="1">
      <c r="E65" s="32"/>
      <c r="F65" s="32"/>
      <c r="G65" s="32"/>
      <c r="H65" s="32" t="s">
        <v>4923</v>
      </c>
      <c r="I65" s="32" t="s">
        <v>5258</v>
      </c>
      <c r="J65" s="31" t="s">
        <v>5259</v>
      </c>
      <c r="K65" s="32"/>
      <c r="L65" s="32"/>
      <c r="M65" s="32"/>
      <c r="N65" s="581">
        <v>15240429</v>
      </c>
      <c r="O65" s="32"/>
      <c r="P65" s="32"/>
      <c r="Q65" s="32" t="s">
        <v>5100</v>
      </c>
      <c r="R65" s="31" t="s">
        <v>5057</v>
      </c>
      <c r="S65" s="32"/>
      <c r="T65" s="32"/>
      <c r="U65" s="32"/>
      <c r="V65" s="32"/>
      <c r="W65" s="32" t="s">
        <v>29</v>
      </c>
      <c r="X65" s="32"/>
      <c r="Y65" s="32"/>
      <c r="Z65" s="32"/>
      <c r="AA65" s="32"/>
      <c r="AB65" s="32"/>
      <c r="AC65" s="76" t="s">
        <v>141</v>
      </c>
      <c r="AD65" s="32"/>
      <c r="AE65" s="32" t="s">
        <v>208</v>
      </c>
      <c r="AF65" s="110">
        <v>43991</v>
      </c>
      <c r="AG65" s="32"/>
      <c r="AH65" s="32"/>
      <c r="AI65" s="32"/>
      <c r="AJ65" s="32"/>
      <c r="AK65" s="32"/>
      <c r="AL65" s="32"/>
      <c r="AM65" s="32" t="s">
        <v>209</v>
      </c>
      <c r="AN65" s="110">
        <v>43997</v>
      </c>
      <c r="AO65" s="32" t="s">
        <v>56</v>
      </c>
      <c r="AP65" s="32" t="s">
        <v>56</v>
      </c>
      <c r="AQ65" s="31"/>
      <c r="AR65" s="32"/>
      <c r="AS65" s="32"/>
      <c r="AT65" s="32"/>
      <c r="AU65" s="32"/>
      <c r="AV65" s="32"/>
      <c r="AW65" s="154"/>
      <c r="AX65" s="154"/>
      <c r="AY65" s="154"/>
      <c r="AZ65" s="32">
        <f t="shared" si="5"/>
        <v>6</v>
      </c>
    </row>
    <row r="66" spans="5:52" ht="14.4" customHeight="1">
      <c r="E66" s="32"/>
      <c r="F66" s="32"/>
      <c r="G66" s="32"/>
      <c r="H66" s="32" t="s">
        <v>4924</v>
      </c>
      <c r="I66" s="32" t="s">
        <v>5260</v>
      </c>
      <c r="J66" s="31" t="s">
        <v>5261</v>
      </c>
      <c r="K66" s="32"/>
      <c r="L66" s="32"/>
      <c r="M66" s="32"/>
      <c r="N66" s="581">
        <v>15240429</v>
      </c>
      <c r="O66" s="32"/>
      <c r="P66" s="32"/>
      <c r="Q66" s="32" t="s">
        <v>5100</v>
      </c>
      <c r="R66" s="31" t="s">
        <v>5057</v>
      </c>
      <c r="S66" s="32"/>
      <c r="T66" s="32"/>
      <c r="U66" s="32"/>
      <c r="V66" s="32"/>
      <c r="W66" s="32" t="s">
        <v>29</v>
      </c>
      <c r="X66" s="32"/>
      <c r="Y66" s="32"/>
      <c r="Z66" s="32"/>
      <c r="AA66" s="32"/>
      <c r="AB66" s="32"/>
      <c r="AC66" s="76" t="s">
        <v>141</v>
      </c>
      <c r="AD66" s="32"/>
      <c r="AE66" s="32" t="s">
        <v>208</v>
      </c>
      <c r="AF66" s="110">
        <v>43991</v>
      </c>
      <c r="AG66" s="32"/>
      <c r="AH66" s="32"/>
      <c r="AI66" s="32"/>
      <c r="AJ66" s="32"/>
      <c r="AK66" s="32"/>
      <c r="AL66" s="32"/>
      <c r="AM66" s="32" t="s">
        <v>209</v>
      </c>
      <c r="AN66" s="110">
        <v>43997</v>
      </c>
      <c r="AO66" s="32" t="s">
        <v>56</v>
      </c>
      <c r="AP66" s="32" t="s">
        <v>56</v>
      </c>
      <c r="AQ66" s="31"/>
      <c r="AR66" s="32" t="s">
        <v>195</v>
      </c>
      <c r="AS66" s="110">
        <v>43998</v>
      </c>
      <c r="AT66" s="32" t="s">
        <v>56</v>
      </c>
      <c r="AU66" s="32"/>
      <c r="AV66" s="32"/>
      <c r="AW66" s="154"/>
      <c r="AX66" s="154"/>
      <c r="AY66" s="154"/>
      <c r="AZ66" s="32">
        <f t="shared" si="5"/>
        <v>6</v>
      </c>
    </row>
    <row r="67" spans="5:52" ht="14.4" customHeight="1">
      <c r="E67" s="32"/>
      <c r="F67" s="32"/>
      <c r="G67" s="32"/>
      <c r="H67" s="32" t="s">
        <v>4925</v>
      </c>
      <c r="I67" s="32" t="s">
        <v>5262</v>
      </c>
      <c r="J67" s="31" t="s">
        <v>5263</v>
      </c>
      <c r="K67" s="32"/>
      <c r="L67" s="32"/>
      <c r="M67" s="32"/>
      <c r="N67" s="581">
        <v>15240429</v>
      </c>
      <c r="O67" s="32"/>
      <c r="P67" s="32"/>
      <c r="Q67" s="32" t="s">
        <v>5100</v>
      </c>
      <c r="R67" s="31" t="s">
        <v>5057</v>
      </c>
      <c r="S67" s="32"/>
      <c r="T67" s="32"/>
      <c r="U67" s="32"/>
      <c r="V67" s="32"/>
      <c r="W67" s="32" t="s">
        <v>29</v>
      </c>
      <c r="X67" s="32"/>
      <c r="Y67" s="32"/>
      <c r="Z67" s="32"/>
      <c r="AA67" s="32"/>
      <c r="AB67" s="32"/>
      <c r="AC67" s="76" t="s">
        <v>141</v>
      </c>
      <c r="AD67" s="32"/>
      <c r="AE67" s="32" t="s">
        <v>208</v>
      </c>
      <c r="AF67" s="110">
        <v>43991</v>
      </c>
      <c r="AG67" s="32"/>
      <c r="AH67" s="32"/>
      <c r="AI67" s="32"/>
      <c r="AJ67" s="32"/>
      <c r="AK67" s="32"/>
      <c r="AL67" s="32"/>
      <c r="AM67" s="32" t="s">
        <v>209</v>
      </c>
      <c r="AN67" s="110">
        <v>43997</v>
      </c>
      <c r="AO67" s="32" t="s">
        <v>56</v>
      </c>
      <c r="AP67" s="32" t="s">
        <v>56</v>
      </c>
      <c r="AQ67" s="31"/>
      <c r="AR67" s="32" t="s">
        <v>195</v>
      </c>
      <c r="AS67" s="110">
        <v>43998</v>
      </c>
      <c r="AT67" s="32" t="s">
        <v>56</v>
      </c>
      <c r="AU67" s="32"/>
      <c r="AV67" s="32"/>
      <c r="AW67" s="154"/>
      <c r="AX67" s="154"/>
      <c r="AY67" s="154"/>
      <c r="AZ67" s="32">
        <f t="shared" si="5"/>
        <v>6</v>
      </c>
    </row>
    <row r="68" spans="5:52" ht="14.4" customHeight="1">
      <c r="E68" s="32"/>
      <c r="F68" s="32"/>
      <c r="G68" s="32"/>
      <c r="H68" s="32" t="s">
        <v>4926</v>
      </c>
      <c r="I68" s="32" t="s">
        <v>5264</v>
      </c>
      <c r="J68" s="31" t="s">
        <v>5265</v>
      </c>
      <c r="K68" s="32"/>
      <c r="L68" s="32"/>
      <c r="M68" s="32"/>
      <c r="N68" s="581">
        <v>15240429</v>
      </c>
      <c r="O68" s="32"/>
      <c r="P68" s="32"/>
      <c r="Q68" s="32" t="s">
        <v>5100</v>
      </c>
      <c r="R68" s="31" t="s">
        <v>5057</v>
      </c>
      <c r="S68" s="32"/>
      <c r="T68" s="32"/>
      <c r="U68" s="32"/>
      <c r="V68" s="32"/>
      <c r="W68" s="32" t="s">
        <v>29</v>
      </c>
      <c r="X68" s="32"/>
      <c r="Y68" s="32"/>
      <c r="Z68" s="32"/>
      <c r="AA68" s="32"/>
      <c r="AB68" s="32"/>
      <c r="AC68" s="76" t="s">
        <v>141</v>
      </c>
      <c r="AD68" s="32"/>
      <c r="AE68" s="32" t="s">
        <v>208</v>
      </c>
      <c r="AF68" s="110">
        <v>43991</v>
      </c>
      <c r="AG68" s="32"/>
      <c r="AH68" s="32"/>
      <c r="AI68" s="32"/>
      <c r="AJ68" s="32"/>
      <c r="AK68" s="32"/>
      <c r="AL68" s="32"/>
      <c r="AM68" s="32" t="s">
        <v>209</v>
      </c>
      <c r="AN68" s="110">
        <v>43997</v>
      </c>
      <c r="AO68" s="32" t="s">
        <v>56</v>
      </c>
      <c r="AP68" s="32" t="s">
        <v>56</v>
      </c>
      <c r="AQ68" s="31"/>
      <c r="AR68" s="32" t="s">
        <v>195</v>
      </c>
      <c r="AS68" s="110">
        <v>43998</v>
      </c>
      <c r="AT68" s="32" t="s">
        <v>56</v>
      </c>
      <c r="AU68" s="32"/>
      <c r="AV68" s="32"/>
      <c r="AW68" s="154"/>
      <c r="AX68" s="154"/>
      <c r="AY68" s="154"/>
      <c r="AZ68" s="32">
        <f t="shared" si="5"/>
        <v>6</v>
      </c>
    </row>
    <row r="69" spans="5:52" ht="14.4" customHeight="1">
      <c r="E69" s="32"/>
      <c r="F69" s="32"/>
      <c r="G69" s="32"/>
      <c r="H69" s="32" t="s">
        <v>4927</v>
      </c>
      <c r="I69" s="32" t="s">
        <v>5266</v>
      </c>
      <c r="J69" s="31" t="s">
        <v>5267</v>
      </c>
      <c r="K69" s="32"/>
      <c r="L69" s="32"/>
      <c r="M69" s="32"/>
      <c r="N69" s="581">
        <v>15240429</v>
      </c>
      <c r="O69" s="32"/>
      <c r="P69" s="32"/>
      <c r="Q69" s="32" t="s">
        <v>5100</v>
      </c>
      <c r="R69" s="31" t="s">
        <v>5058</v>
      </c>
      <c r="S69" s="32"/>
      <c r="T69" s="32"/>
      <c r="U69" s="32"/>
      <c r="V69" s="32"/>
      <c r="W69" s="32" t="s">
        <v>29</v>
      </c>
      <c r="X69" s="32"/>
      <c r="Y69" s="32"/>
      <c r="Z69" s="32"/>
      <c r="AA69" s="32"/>
      <c r="AB69" s="32"/>
      <c r="AC69" s="76" t="s">
        <v>141</v>
      </c>
      <c r="AD69" s="32"/>
      <c r="AE69" s="32" t="s">
        <v>208</v>
      </c>
      <c r="AF69" s="110">
        <v>43991</v>
      </c>
      <c r="AG69" s="32"/>
      <c r="AH69" s="32"/>
      <c r="AI69" s="32"/>
      <c r="AJ69" s="32"/>
      <c r="AK69" s="32"/>
      <c r="AL69" s="32"/>
      <c r="AM69" s="32" t="s">
        <v>209</v>
      </c>
      <c r="AN69" s="110">
        <v>43997</v>
      </c>
      <c r="AO69" s="32" t="s">
        <v>56</v>
      </c>
      <c r="AP69" s="32" t="s">
        <v>56</v>
      </c>
      <c r="AQ69" s="31"/>
      <c r="AR69" s="32" t="s">
        <v>195</v>
      </c>
      <c r="AS69" s="110">
        <v>43998</v>
      </c>
      <c r="AT69" s="32" t="s">
        <v>56</v>
      </c>
      <c r="AU69" s="32"/>
      <c r="AV69" s="32"/>
      <c r="AW69" s="323"/>
      <c r="AX69" s="323"/>
      <c r="AY69" s="323"/>
      <c r="AZ69" s="32">
        <f t="shared" si="5"/>
        <v>6</v>
      </c>
    </row>
    <row r="70" spans="5:52" ht="14.4" customHeight="1">
      <c r="E70" s="32"/>
      <c r="F70" s="32"/>
      <c r="G70" s="32"/>
      <c r="H70" s="32" t="s">
        <v>4928</v>
      </c>
      <c r="I70" s="32" t="s">
        <v>5268</v>
      </c>
      <c r="J70" s="31" t="s">
        <v>5269</v>
      </c>
      <c r="K70" s="32"/>
      <c r="L70" s="32"/>
      <c r="M70" s="32"/>
      <c r="N70" s="581">
        <v>15240429</v>
      </c>
      <c r="O70" s="32"/>
      <c r="P70" s="32"/>
      <c r="Q70" s="32" t="s">
        <v>5100</v>
      </c>
      <c r="R70" s="31" t="s">
        <v>5058</v>
      </c>
      <c r="S70" s="32"/>
      <c r="T70" s="32"/>
      <c r="U70" s="32"/>
      <c r="V70" s="32"/>
      <c r="W70" s="32" t="s">
        <v>29</v>
      </c>
      <c r="X70" s="32"/>
      <c r="Y70" s="32"/>
      <c r="Z70" s="32"/>
      <c r="AA70" s="32"/>
      <c r="AB70" s="32"/>
      <c r="AC70" s="76" t="s">
        <v>141</v>
      </c>
      <c r="AD70" s="32"/>
      <c r="AE70" s="32" t="s">
        <v>208</v>
      </c>
      <c r="AF70" s="110">
        <v>43991</v>
      </c>
      <c r="AG70" s="32"/>
      <c r="AH70" s="32"/>
      <c r="AI70" s="32"/>
      <c r="AJ70" s="32"/>
      <c r="AK70" s="32"/>
      <c r="AL70" s="32"/>
      <c r="AM70" s="32" t="s">
        <v>209</v>
      </c>
      <c r="AN70" s="110">
        <v>43997</v>
      </c>
      <c r="AO70" s="32" t="s">
        <v>56</v>
      </c>
      <c r="AP70" s="32" t="s">
        <v>56</v>
      </c>
      <c r="AQ70" s="31"/>
      <c r="AR70" s="32"/>
      <c r="AS70" s="32"/>
      <c r="AT70" s="32"/>
      <c r="AU70" s="32"/>
      <c r="AV70" s="32"/>
      <c r="AW70" s="154"/>
      <c r="AX70" s="154"/>
      <c r="AY70" s="154"/>
      <c r="AZ70" s="32">
        <f t="shared" si="5"/>
        <v>6</v>
      </c>
    </row>
    <row r="71" spans="5:52" ht="14.4" customHeight="1">
      <c r="E71" s="32"/>
      <c r="F71" s="32"/>
      <c r="G71" s="32"/>
      <c r="H71" s="32" t="s">
        <v>4929</v>
      </c>
      <c r="I71" s="32" t="s">
        <v>5270</v>
      </c>
      <c r="J71" s="31" t="s">
        <v>5271</v>
      </c>
      <c r="K71" s="32"/>
      <c r="L71" s="32"/>
      <c r="M71" s="32"/>
      <c r="N71" s="581">
        <v>15240429</v>
      </c>
      <c r="O71" s="32"/>
      <c r="P71" s="32"/>
      <c r="Q71" s="32" t="s">
        <v>5100</v>
      </c>
      <c r="R71" s="31" t="s">
        <v>5058</v>
      </c>
      <c r="S71" s="32"/>
      <c r="T71" s="32"/>
      <c r="U71" s="32"/>
      <c r="V71" s="32"/>
      <c r="W71" s="32" t="s">
        <v>29</v>
      </c>
      <c r="X71" s="32"/>
      <c r="Y71" s="32"/>
      <c r="Z71" s="32"/>
      <c r="AA71" s="32"/>
      <c r="AB71" s="32"/>
      <c r="AC71" s="76" t="s">
        <v>141</v>
      </c>
      <c r="AD71" s="32"/>
      <c r="AE71" s="32" t="s">
        <v>208</v>
      </c>
      <c r="AF71" s="110">
        <v>43991</v>
      </c>
      <c r="AG71" s="32"/>
      <c r="AH71" s="32"/>
      <c r="AI71" s="32"/>
      <c r="AJ71" s="32"/>
      <c r="AK71" s="32"/>
      <c r="AL71" s="32"/>
      <c r="AM71" s="32" t="s">
        <v>209</v>
      </c>
      <c r="AN71" s="110">
        <v>43997</v>
      </c>
      <c r="AO71" s="32" t="s">
        <v>56</v>
      </c>
      <c r="AP71" s="32" t="s">
        <v>56</v>
      </c>
      <c r="AQ71" s="31"/>
      <c r="AR71" s="32"/>
      <c r="AS71" s="32"/>
      <c r="AT71" s="32"/>
      <c r="AU71" s="32"/>
      <c r="AV71" s="32"/>
      <c r="AW71" s="154"/>
      <c r="AX71" s="154"/>
      <c r="AY71" s="154"/>
      <c r="AZ71" s="32">
        <f t="shared" si="5"/>
        <v>6</v>
      </c>
    </row>
    <row r="72" spans="5:52" ht="14.4" customHeight="1">
      <c r="E72" s="32"/>
      <c r="F72" s="32"/>
      <c r="G72" s="32"/>
      <c r="H72" s="32" t="s">
        <v>4930</v>
      </c>
      <c r="I72" s="32" t="s">
        <v>5272</v>
      </c>
      <c r="J72" s="31" t="s">
        <v>5273</v>
      </c>
      <c r="K72" s="32"/>
      <c r="L72" s="32"/>
      <c r="M72" s="32"/>
      <c r="N72" s="581">
        <v>15240429</v>
      </c>
      <c r="O72" s="32"/>
      <c r="P72" s="32"/>
      <c r="Q72" s="32" t="s">
        <v>5100</v>
      </c>
      <c r="R72" s="31" t="s">
        <v>5058</v>
      </c>
      <c r="S72" s="32"/>
      <c r="T72" s="32"/>
      <c r="U72" s="32"/>
      <c r="V72" s="32"/>
      <c r="W72" s="32" t="s">
        <v>29</v>
      </c>
      <c r="X72" s="32"/>
      <c r="Y72" s="32"/>
      <c r="Z72" s="32"/>
      <c r="AA72" s="32"/>
      <c r="AB72" s="32"/>
      <c r="AC72" s="76" t="s">
        <v>141</v>
      </c>
      <c r="AD72" s="32"/>
      <c r="AE72" s="32" t="s">
        <v>208</v>
      </c>
      <c r="AF72" s="110">
        <v>43991</v>
      </c>
      <c r="AG72" s="32"/>
      <c r="AH72" s="32"/>
      <c r="AI72" s="32"/>
      <c r="AJ72" s="32"/>
      <c r="AK72" s="32"/>
      <c r="AL72" s="32"/>
      <c r="AM72" s="32" t="s">
        <v>209</v>
      </c>
      <c r="AN72" s="110">
        <v>43997</v>
      </c>
      <c r="AO72" s="32" t="s">
        <v>56</v>
      </c>
      <c r="AP72" s="32" t="s">
        <v>56</v>
      </c>
      <c r="AQ72" s="31"/>
      <c r="AR72" s="32"/>
      <c r="AS72" s="32"/>
      <c r="AT72" s="32"/>
      <c r="AU72" s="32"/>
      <c r="AV72" s="32"/>
      <c r="AW72" s="154"/>
      <c r="AX72" s="154"/>
      <c r="AY72" s="154"/>
      <c r="AZ72" s="32">
        <f t="shared" si="5"/>
        <v>6</v>
      </c>
    </row>
    <row r="73" spans="5:52" ht="14.4" customHeight="1">
      <c r="E73" s="32"/>
      <c r="F73" s="32"/>
      <c r="G73" s="32"/>
      <c r="H73" s="32" t="s">
        <v>4931</v>
      </c>
      <c r="I73" s="32" t="s">
        <v>5274</v>
      </c>
      <c r="J73" s="31" t="s">
        <v>5275</v>
      </c>
      <c r="K73" s="32"/>
      <c r="L73" s="32"/>
      <c r="M73" s="32"/>
      <c r="N73" s="581">
        <v>15240429</v>
      </c>
      <c r="O73" s="32"/>
      <c r="P73" s="32"/>
      <c r="Q73" s="32" t="s">
        <v>5100</v>
      </c>
      <c r="R73" s="31" t="s">
        <v>5058</v>
      </c>
      <c r="S73" s="32"/>
      <c r="T73" s="32"/>
      <c r="U73" s="32"/>
      <c r="V73" s="32"/>
      <c r="W73" s="32" t="s">
        <v>29</v>
      </c>
      <c r="X73" s="32"/>
      <c r="Y73" s="32"/>
      <c r="Z73" s="32"/>
      <c r="AA73" s="32"/>
      <c r="AB73" s="32"/>
      <c r="AC73" s="76" t="s">
        <v>141</v>
      </c>
      <c r="AD73" s="32"/>
      <c r="AE73" s="32" t="s">
        <v>208</v>
      </c>
      <c r="AF73" s="110">
        <v>43991</v>
      </c>
      <c r="AG73" s="32"/>
      <c r="AH73" s="32"/>
      <c r="AI73" s="32"/>
      <c r="AJ73" s="32"/>
      <c r="AK73" s="32"/>
      <c r="AL73" s="32"/>
      <c r="AM73" s="32" t="s">
        <v>209</v>
      </c>
      <c r="AN73" s="110">
        <v>43997</v>
      </c>
      <c r="AO73" s="32" t="s">
        <v>56</v>
      </c>
      <c r="AP73" s="32" t="s">
        <v>56</v>
      </c>
      <c r="AQ73" s="31"/>
      <c r="AR73" s="32"/>
      <c r="AS73" s="32"/>
      <c r="AT73" s="32"/>
      <c r="AU73" s="32"/>
      <c r="AV73" s="32"/>
      <c r="AW73" s="154"/>
      <c r="AX73" s="154"/>
      <c r="AY73" s="154"/>
      <c r="AZ73" s="32">
        <f t="shared" si="5"/>
        <v>6</v>
      </c>
    </row>
    <row r="74" spans="5:52" ht="14.4" customHeight="1">
      <c r="E74" s="32"/>
      <c r="F74" s="32"/>
      <c r="G74" s="32"/>
      <c r="H74" s="32" t="s">
        <v>4932</v>
      </c>
      <c r="I74" s="32" t="s">
        <v>5276</v>
      </c>
      <c r="J74" s="31" t="s">
        <v>5277</v>
      </c>
      <c r="K74" s="32"/>
      <c r="L74" s="32"/>
      <c r="M74" s="32"/>
      <c r="N74" s="581">
        <v>15240429</v>
      </c>
      <c r="O74" s="32"/>
      <c r="P74" s="32"/>
      <c r="Q74" s="32" t="s">
        <v>5100</v>
      </c>
      <c r="R74" s="31" t="s">
        <v>5058</v>
      </c>
      <c r="S74" s="32"/>
      <c r="T74" s="32"/>
      <c r="U74" s="32"/>
      <c r="V74" s="32"/>
      <c r="W74" s="32" t="s">
        <v>29</v>
      </c>
      <c r="X74" s="32"/>
      <c r="Y74" s="32"/>
      <c r="Z74" s="32"/>
      <c r="AA74" s="32"/>
      <c r="AB74" s="32"/>
      <c r="AC74" s="76" t="s">
        <v>141</v>
      </c>
      <c r="AD74" s="32"/>
      <c r="AE74" s="32" t="s">
        <v>208</v>
      </c>
      <c r="AF74" s="110">
        <v>43991</v>
      </c>
      <c r="AG74" s="32"/>
      <c r="AH74" s="32"/>
      <c r="AI74" s="32"/>
      <c r="AJ74" s="32"/>
      <c r="AK74" s="32"/>
      <c r="AL74" s="32"/>
      <c r="AM74" s="32" t="s">
        <v>209</v>
      </c>
      <c r="AN74" s="110">
        <v>43997</v>
      </c>
      <c r="AO74" s="32" t="s">
        <v>56</v>
      </c>
      <c r="AP74" s="32" t="s">
        <v>56</v>
      </c>
      <c r="AQ74" s="31"/>
      <c r="AR74" s="32"/>
      <c r="AS74" s="32"/>
      <c r="AT74" s="32"/>
      <c r="AU74" s="32"/>
      <c r="AV74" s="32"/>
      <c r="AW74" s="154"/>
      <c r="AX74" s="154"/>
      <c r="AY74" s="154"/>
      <c r="AZ74" s="32">
        <f t="shared" si="5"/>
        <v>6</v>
      </c>
    </row>
    <row r="75" spans="5:52" ht="14.4" customHeight="1">
      <c r="E75" s="32"/>
      <c r="F75" s="32"/>
      <c r="G75" s="32"/>
      <c r="H75" s="32" t="s">
        <v>4933</v>
      </c>
      <c r="I75" s="31" t="s">
        <v>5278</v>
      </c>
      <c r="J75" s="32" t="s">
        <v>5279</v>
      </c>
      <c r="K75" s="32"/>
      <c r="L75" s="32"/>
      <c r="M75" s="32"/>
      <c r="N75" s="581">
        <v>15237437</v>
      </c>
      <c r="O75" s="32"/>
      <c r="P75" s="32"/>
      <c r="Q75" s="32" t="s">
        <v>5101</v>
      </c>
      <c r="R75" s="31" t="s">
        <v>5051</v>
      </c>
      <c r="S75" s="32"/>
      <c r="T75" s="32"/>
      <c r="U75" s="32"/>
      <c r="V75" s="32"/>
      <c r="W75" s="32" t="s">
        <v>29</v>
      </c>
      <c r="X75" s="32"/>
      <c r="Y75" s="32"/>
      <c r="Z75" s="32"/>
      <c r="AA75" s="32"/>
      <c r="AB75" s="32"/>
      <c r="AC75" s="76" t="s">
        <v>141</v>
      </c>
      <c r="AD75" s="32"/>
      <c r="AE75" s="32" t="s">
        <v>208</v>
      </c>
      <c r="AF75" s="110">
        <v>43991</v>
      </c>
      <c r="AG75" s="32"/>
      <c r="AH75" s="32"/>
      <c r="AI75" s="32"/>
      <c r="AJ75" s="32"/>
      <c r="AK75" s="32"/>
      <c r="AL75" s="32"/>
      <c r="AM75" s="32" t="s">
        <v>209</v>
      </c>
      <c r="AN75" s="110">
        <v>43997</v>
      </c>
      <c r="AO75" s="32" t="s">
        <v>56</v>
      </c>
      <c r="AP75" s="32" t="s">
        <v>56</v>
      </c>
      <c r="AQ75" s="31" t="s">
        <v>406</v>
      </c>
      <c r="AR75" s="32"/>
      <c r="AS75" s="32"/>
      <c r="AT75" s="32"/>
      <c r="AU75" s="32"/>
      <c r="AV75" s="32"/>
      <c r="AW75" s="154"/>
      <c r="AX75" s="154"/>
      <c r="AY75" s="154"/>
      <c r="AZ75" s="32">
        <f t="shared" si="5"/>
        <v>6</v>
      </c>
    </row>
    <row r="76" spans="5:52" ht="14.4" customHeight="1">
      <c r="E76" s="32"/>
      <c r="F76" s="32"/>
      <c r="G76" s="32"/>
      <c r="H76" s="32" t="s">
        <v>4934</v>
      </c>
      <c r="I76" s="31" t="s">
        <v>5280</v>
      </c>
      <c r="J76" s="32" t="s">
        <v>5281</v>
      </c>
      <c r="K76" s="32"/>
      <c r="L76" s="32"/>
      <c r="M76" s="32"/>
      <c r="N76" s="581">
        <v>15237438</v>
      </c>
      <c r="O76" s="32"/>
      <c r="P76" s="32"/>
      <c r="Q76" s="32" t="s">
        <v>5102</v>
      </c>
      <c r="R76" s="31" t="s">
        <v>5051</v>
      </c>
      <c r="S76" s="32"/>
      <c r="T76" s="32"/>
      <c r="U76" s="32"/>
      <c r="V76" s="32"/>
      <c r="W76" s="32" t="s">
        <v>29</v>
      </c>
      <c r="X76" s="32"/>
      <c r="Y76" s="32"/>
      <c r="Z76" s="32"/>
      <c r="AA76" s="32"/>
      <c r="AB76" s="32"/>
      <c r="AC76" s="76" t="s">
        <v>141</v>
      </c>
      <c r="AD76" s="32"/>
      <c r="AE76" s="32" t="s">
        <v>208</v>
      </c>
      <c r="AF76" s="110">
        <v>43991</v>
      </c>
      <c r="AG76" s="32"/>
      <c r="AH76" s="32"/>
      <c r="AI76" s="32"/>
      <c r="AJ76" s="32"/>
      <c r="AK76" s="32"/>
      <c r="AL76" s="32"/>
      <c r="AM76" s="32" t="s">
        <v>209</v>
      </c>
      <c r="AN76" s="110">
        <v>43997</v>
      </c>
      <c r="AO76" s="32" t="s">
        <v>56</v>
      </c>
      <c r="AP76" s="32" t="s">
        <v>56</v>
      </c>
      <c r="AQ76" s="31" t="s">
        <v>406</v>
      </c>
      <c r="AR76" s="32"/>
      <c r="AS76" s="32"/>
      <c r="AT76" s="32"/>
      <c r="AU76" s="32"/>
      <c r="AV76" s="32"/>
      <c r="AW76" s="154"/>
      <c r="AX76" s="154"/>
      <c r="AY76" s="154"/>
      <c r="AZ76" s="32">
        <f t="shared" si="5"/>
        <v>6</v>
      </c>
    </row>
    <row r="77" spans="5:52" ht="14.4" customHeight="1">
      <c r="E77" s="32"/>
      <c r="F77" s="32"/>
      <c r="G77" s="32"/>
      <c r="H77" s="32" t="s">
        <v>4935</v>
      </c>
      <c r="I77" s="31" t="s">
        <v>5282</v>
      </c>
      <c r="J77" s="32" t="s">
        <v>5283</v>
      </c>
      <c r="K77" s="32"/>
      <c r="L77" s="32"/>
      <c r="M77" s="32"/>
      <c r="N77" s="581">
        <v>15237439</v>
      </c>
      <c r="O77" s="32"/>
      <c r="P77" s="32"/>
      <c r="Q77" s="32" t="s">
        <v>5103</v>
      </c>
      <c r="R77" s="31" t="s">
        <v>5059</v>
      </c>
      <c r="S77" s="32"/>
      <c r="T77" s="32"/>
      <c r="U77" s="32"/>
      <c r="V77" s="32"/>
      <c r="W77" s="32" t="s">
        <v>29</v>
      </c>
      <c r="X77" s="32"/>
      <c r="Y77" s="32"/>
      <c r="Z77" s="32"/>
      <c r="AA77" s="32"/>
      <c r="AB77" s="32"/>
      <c r="AC77" s="76" t="s">
        <v>141</v>
      </c>
      <c r="AD77" s="32"/>
      <c r="AE77" s="32" t="s">
        <v>208</v>
      </c>
      <c r="AF77" s="110">
        <v>43991</v>
      </c>
      <c r="AG77" s="32"/>
      <c r="AH77" s="32"/>
      <c r="AI77" s="32"/>
      <c r="AJ77" s="32"/>
      <c r="AK77" s="32"/>
      <c r="AL77" s="32"/>
      <c r="AM77" s="32" t="s">
        <v>209</v>
      </c>
      <c r="AN77" s="110">
        <v>43997</v>
      </c>
      <c r="AO77" s="32" t="s">
        <v>56</v>
      </c>
      <c r="AP77" s="32" t="s">
        <v>56</v>
      </c>
      <c r="AQ77" s="31" t="s">
        <v>406</v>
      </c>
      <c r="AR77" s="32"/>
      <c r="AS77" s="32"/>
      <c r="AT77" s="32"/>
      <c r="AU77" s="32"/>
      <c r="AV77" s="32"/>
      <c r="AW77" s="154"/>
      <c r="AX77" s="154"/>
      <c r="AY77" s="154"/>
      <c r="AZ77" s="32">
        <f t="shared" si="5"/>
        <v>6</v>
      </c>
    </row>
    <row r="78" spans="5:52" ht="14.4" customHeight="1">
      <c r="E78" s="32"/>
      <c r="F78" s="32"/>
      <c r="G78" s="32"/>
      <c r="H78" s="32" t="s">
        <v>4936</v>
      </c>
      <c r="I78" s="31" t="s">
        <v>5284</v>
      </c>
      <c r="J78" s="31" t="s">
        <v>5285</v>
      </c>
      <c r="K78" s="32"/>
      <c r="L78" s="32"/>
      <c r="M78" s="32"/>
      <c r="N78" s="581">
        <v>15240759</v>
      </c>
      <c r="O78" s="32"/>
      <c r="P78" s="32"/>
      <c r="Q78" s="32" t="s">
        <v>5104</v>
      </c>
      <c r="R78" s="31" t="s">
        <v>5060</v>
      </c>
      <c r="S78" s="32"/>
      <c r="T78" s="32"/>
      <c r="U78" s="32"/>
      <c r="V78" s="32"/>
      <c r="W78" s="32" t="s">
        <v>29</v>
      </c>
      <c r="X78" s="32"/>
      <c r="Y78" s="32"/>
      <c r="Z78" s="32"/>
      <c r="AA78" s="32"/>
      <c r="AB78" s="32"/>
      <c r="AC78" s="76" t="s">
        <v>141</v>
      </c>
      <c r="AD78" s="32"/>
      <c r="AE78" s="32" t="s">
        <v>208</v>
      </c>
      <c r="AF78" s="110">
        <v>43992</v>
      </c>
      <c r="AG78" s="32"/>
      <c r="AH78" s="32"/>
      <c r="AI78" s="32"/>
      <c r="AJ78" s="32"/>
      <c r="AK78" s="32"/>
      <c r="AL78" s="32"/>
      <c r="AM78" s="32" t="s">
        <v>209</v>
      </c>
      <c r="AN78" s="110">
        <v>43998</v>
      </c>
      <c r="AO78" s="445" t="s">
        <v>58</v>
      </c>
      <c r="AP78" s="32" t="s">
        <v>56</v>
      </c>
      <c r="AQ78" s="31" t="s">
        <v>410</v>
      </c>
      <c r="AR78" s="32"/>
      <c r="AS78" s="32"/>
      <c r="AT78" s="32"/>
      <c r="AU78" s="32"/>
      <c r="AV78" s="32"/>
      <c r="AW78" s="154"/>
      <c r="AX78" s="154"/>
      <c r="AY78" s="154"/>
      <c r="AZ78" s="32">
        <f t="shared" si="5"/>
        <v>6</v>
      </c>
    </row>
    <row r="79" spans="5:52" ht="14.4" customHeight="1">
      <c r="E79" s="32"/>
      <c r="F79" s="32"/>
      <c r="G79" s="32"/>
      <c r="H79" s="32" t="s">
        <v>4937</v>
      </c>
      <c r="I79" s="31" t="s">
        <v>5286</v>
      </c>
      <c r="J79" s="31" t="s">
        <v>5287</v>
      </c>
      <c r="K79" s="32"/>
      <c r="L79" s="32"/>
      <c r="M79" s="32"/>
      <c r="N79" s="581">
        <v>15240759</v>
      </c>
      <c r="O79" s="32"/>
      <c r="P79" s="32"/>
      <c r="Q79" s="32" t="s">
        <v>5104</v>
      </c>
      <c r="R79" s="31" t="s">
        <v>5060</v>
      </c>
      <c r="S79" s="32"/>
      <c r="T79" s="32"/>
      <c r="U79" s="32"/>
      <c r="V79" s="32"/>
      <c r="W79" s="32" t="s">
        <v>29</v>
      </c>
      <c r="X79" s="32"/>
      <c r="Y79" s="32"/>
      <c r="Z79" s="32"/>
      <c r="AA79" s="32"/>
      <c r="AB79" s="32"/>
      <c r="AC79" s="76" t="s">
        <v>141</v>
      </c>
      <c r="AD79" s="32"/>
      <c r="AE79" s="32" t="s">
        <v>208</v>
      </c>
      <c r="AF79" s="110">
        <v>43992</v>
      </c>
      <c r="AG79" s="32"/>
      <c r="AH79" s="32"/>
      <c r="AI79" s="32"/>
      <c r="AJ79" s="32"/>
      <c r="AK79" s="32"/>
      <c r="AL79" s="32"/>
      <c r="AM79" s="32" t="s">
        <v>209</v>
      </c>
      <c r="AN79" s="110">
        <v>43998</v>
      </c>
      <c r="AO79" s="445" t="s">
        <v>57</v>
      </c>
      <c r="AP79" s="32" t="s">
        <v>56</v>
      </c>
      <c r="AQ79" s="31" t="s">
        <v>410</v>
      </c>
      <c r="AR79" s="32"/>
      <c r="AS79" s="32"/>
      <c r="AT79" s="32"/>
      <c r="AU79" s="32"/>
      <c r="AV79" s="32"/>
      <c r="AW79" s="154"/>
      <c r="AX79" s="154"/>
      <c r="AY79" s="154"/>
      <c r="AZ79" s="32">
        <f t="shared" si="5"/>
        <v>6</v>
      </c>
    </row>
    <row r="80" spans="5:52" ht="14.4" customHeight="1">
      <c r="E80" s="32"/>
      <c r="F80" s="32"/>
      <c r="G80" s="32"/>
      <c r="H80" s="32" t="s">
        <v>4938</v>
      </c>
      <c r="I80" s="31" t="s">
        <v>5288</v>
      </c>
      <c r="J80" s="31" t="s">
        <v>5289</v>
      </c>
      <c r="K80" s="32"/>
      <c r="L80" s="32"/>
      <c r="M80" s="32"/>
      <c r="N80" s="581">
        <v>15240759</v>
      </c>
      <c r="O80" s="32"/>
      <c r="P80" s="32"/>
      <c r="Q80" s="32" t="s">
        <v>5104</v>
      </c>
      <c r="R80" s="31" t="s">
        <v>5060</v>
      </c>
      <c r="S80" s="32"/>
      <c r="T80" s="32"/>
      <c r="U80" s="32"/>
      <c r="V80" s="32"/>
      <c r="W80" s="32" t="s">
        <v>29</v>
      </c>
      <c r="X80" s="32"/>
      <c r="Y80" s="32"/>
      <c r="Z80" s="32"/>
      <c r="AA80" s="32"/>
      <c r="AB80" s="32"/>
      <c r="AC80" s="76" t="s">
        <v>141</v>
      </c>
      <c r="AD80" s="32"/>
      <c r="AE80" s="32" t="s">
        <v>208</v>
      </c>
      <c r="AF80" s="110">
        <v>43992</v>
      </c>
      <c r="AG80" s="32"/>
      <c r="AH80" s="32"/>
      <c r="AI80" s="32"/>
      <c r="AJ80" s="32"/>
      <c r="AK80" s="32"/>
      <c r="AL80" s="32"/>
      <c r="AM80" s="32" t="s">
        <v>209</v>
      </c>
      <c r="AN80" s="110">
        <v>43998</v>
      </c>
      <c r="AO80" s="445" t="s">
        <v>57</v>
      </c>
      <c r="AP80" s="32" t="s">
        <v>56</v>
      </c>
      <c r="AQ80" s="31" t="s">
        <v>410</v>
      </c>
      <c r="AR80" s="32"/>
      <c r="AS80" s="32"/>
      <c r="AT80" s="32"/>
      <c r="AU80" s="32"/>
      <c r="AV80" s="32"/>
      <c r="AW80" s="154"/>
      <c r="AX80" s="154"/>
      <c r="AY80" s="154"/>
      <c r="AZ80" s="32">
        <f t="shared" si="5"/>
        <v>6</v>
      </c>
    </row>
    <row r="81" spans="5:52" ht="14.4" customHeight="1">
      <c r="E81" s="32"/>
      <c r="F81" s="32"/>
      <c r="G81" s="32"/>
      <c r="H81" s="32" t="s">
        <v>4939</v>
      </c>
      <c r="I81" s="31" t="s">
        <v>5290</v>
      </c>
      <c r="J81" s="31" t="s">
        <v>5291</v>
      </c>
      <c r="K81" s="32"/>
      <c r="L81" s="32"/>
      <c r="M81" s="32"/>
      <c r="N81" s="581">
        <v>15240759</v>
      </c>
      <c r="O81" s="32"/>
      <c r="P81" s="32"/>
      <c r="Q81" s="32" t="s">
        <v>5104</v>
      </c>
      <c r="R81" s="31" t="s">
        <v>5060</v>
      </c>
      <c r="S81" s="32"/>
      <c r="T81" s="32"/>
      <c r="U81" s="32"/>
      <c r="V81" s="32"/>
      <c r="W81" s="32" t="s">
        <v>29</v>
      </c>
      <c r="X81" s="32"/>
      <c r="Y81" s="32"/>
      <c r="Z81" s="32"/>
      <c r="AA81" s="32"/>
      <c r="AB81" s="32"/>
      <c r="AC81" s="76" t="s">
        <v>141</v>
      </c>
      <c r="AD81" s="32"/>
      <c r="AE81" s="32" t="s">
        <v>208</v>
      </c>
      <c r="AF81" s="110">
        <v>43992</v>
      </c>
      <c r="AG81" s="32"/>
      <c r="AH81" s="32"/>
      <c r="AI81" s="32"/>
      <c r="AJ81" s="32"/>
      <c r="AK81" s="32"/>
      <c r="AL81" s="32"/>
      <c r="AM81" s="32" t="s">
        <v>209</v>
      </c>
      <c r="AN81" s="110">
        <v>43998</v>
      </c>
      <c r="AO81" s="445" t="s">
        <v>57</v>
      </c>
      <c r="AP81" s="32" t="s">
        <v>56</v>
      </c>
      <c r="AQ81" s="31" t="s">
        <v>410</v>
      </c>
      <c r="AR81" s="32"/>
      <c r="AS81" s="32"/>
      <c r="AT81" s="32"/>
      <c r="AU81" s="32"/>
      <c r="AV81" s="32"/>
      <c r="AW81" s="154"/>
      <c r="AX81" s="154"/>
      <c r="AY81" s="154"/>
      <c r="AZ81" s="32">
        <f t="shared" ref="AZ81:AZ122" si="6">MONTH(AF81)</f>
        <v>6</v>
      </c>
    </row>
    <row r="82" spans="5:52" ht="14.4" customHeight="1">
      <c r="E82" s="32"/>
      <c r="F82" s="32"/>
      <c r="G82" s="32"/>
      <c r="H82" s="32" t="s">
        <v>4940</v>
      </c>
      <c r="I82" s="31" t="s">
        <v>5292</v>
      </c>
      <c r="J82" s="31" t="s">
        <v>5293</v>
      </c>
      <c r="K82" s="32"/>
      <c r="L82" s="32"/>
      <c r="M82" s="32"/>
      <c r="N82" s="582" t="s">
        <v>5024</v>
      </c>
      <c r="O82" s="32"/>
      <c r="P82" s="32"/>
      <c r="Q82" s="32" t="s">
        <v>5105</v>
      </c>
      <c r="R82" s="31" t="s">
        <v>5061</v>
      </c>
      <c r="S82" s="32"/>
      <c r="T82" s="32"/>
      <c r="U82" s="32"/>
      <c r="V82" s="32"/>
      <c r="W82" s="32" t="s">
        <v>29</v>
      </c>
      <c r="X82" s="32"/>
      <c r="Y82" s="32"/>
      <c r="Z82" s="32"/>
      <c r="AA82" s="32"/>
      <c r="AB82" s="32"/>
      <c r="AC82" s="76" t="s">
        <v>141</v>
      </c>
      <c r="AD82" s="32"/>
      <c r="AE82" s="32" t="s">
        <v>208</v>
      </c>
      <c r="AF82" s="110">
        <v>43992</v>
      </c>
      <c r="AG82" s="32"/>
      <c r="AH82" s="32"/>
      <c r="AI82" s="32"/>
      <c r="AJ82" s="32"/>
      <c r="AK82" s="32"/>
      <c r="AL82" s="32"/>
      <c r="AM82" s="32" t="s">
        <v>209</v>
      </c>
      <c r="AN82" s="110">
        <v>43998</v>
      </c>
      <c r="AO82" s="445" t="s">
        <v>57</v>
      </c>
      <c r="AP82" s="32" t="s">
        <v>56</v>
      </c>
      <c r="AQ82" s="31" t="s">
        <v>411</v>
      </c>
      <c r="AR82" s="32"/>
      <c r="AS82" s="32"/>
      <c r="AT82" s="32"/>
      <c r="AU82" s="32"/>
      <c r="AV82" s="32"/>
      <c r="AW82" s="154"/>
      <c r="AX82" s="154"/>
      <c r="AY82" s="154"/>
      <c r="AZ82" s="32">
        <f t="shared" si="6"/>
        <v>6</v>
      </c>
    </row>
    <row r="83" spans="5:52" ht="14.4" customHeight="1">
      <c r="E83" s="32"/>
      <c r="F83" s="32"/>
      <c r="G83" s="32"/>
      <c r="H83" s="32" t="s">
        <v>4941</v>
      </c>
      <c r="I83" s="31" t="s">
        <v>5294</v>
      </c>
      <c r="J83" s="32" t="s">
        <v>5295</v>
      </c>
      <c r="K83" s="32"/>
      <c r="L83" s="32"/>
      <c r="M83" s="32"/>
      <c r="N83" s="582">
        <v>15509457</v>
      </c>
      <c r="O83" s="32"/>
      <c r="P83" s="32"/>
      <c r="Q83" s="32" t="s">
        <v>5106</v>
      </c>
      <c r="R83" s="31" t="s">
        <v>5062</v>
      </c>
      <c r="S83" s="32"/>
      <c r="T83" s="32"/>
      <c r="U83" s="32"/>
      <c r="V83" s="32"/>
      <c r="W83" s="32" t="s">
        <v>29</v>
      </c>
      <c r="X83" s="32"/>
      <c r="Y83" s="32"/>
      <c r="Z83" s="32"/>
      <c r="AA83" s="32"/>
      <c r="AB83" s="32"/>
      <c r="AC83" s="76" t="s">
        <v>141</v>
      </c>
      <c r="AD83" s="32"/>
      <c r="AE83" s="32" t="s">
        <v>208</v>
      </c>
      <c r="AF83" s="110">
        <v>43992</v>
      </c>
      <c r="AG83" s="32"/>
      <c r="AH83" s="32"/>
      <c r="AI83" s="32"/>
      <c r="AJ83" s="32"/>
      <c r="AK83" s="32"/>
      <c r="AL83" s="32"/>
      <c r="AM83" s="32" t="s">
        <v>209</v>
      </c>
      <c r="AN83" s="110">
        <v>43998</v>
      </c>
      <c r="AO83" s="32" t="s">
        <v>56</v>
      </c>
      <c r="AP83" s="32" t="s">
        <v>56</v>
      </c>
      <c r="AQ83" s="31" t="s">
        <v>412</v>
      </c>
      <c r="AR83" s="32"/>
      <c r="AS83" s="32"/>
      <c r="AT83" s="32"/>
      <c r="AU83" s="32"/>
      <c r="AV83" s="32"/>
      <c r="AW83" s="154"/>
      <c r="AX83" s="154"/>
      <c r="AY83" s="154"/>
      <c r="AZ83" s="32">
        <f t="shared" si="6"/>
        <v>6</v>
      </c>
    </row>
    <row r="84" spans="5:52" ht="14.4" customHeight="1">
      <c r="E84" s="32"/>
      <c r="F84" s="32"/>
      <c r="G84" s="32"/>
      <c r="H84" s="32" t="s">
        <v>4942</v>
      </c>
      <c r="I84" s="31" t="s">
        <v>5296</v>
      </c>
      <c r="J84" s="32" t="s">
        <v>5295</v>
      </c>
      <c r="K84" s="32"/>
      <c r="L84" s="32"/>
      <c r="M84" s="32"/>
      <c r="N84" s="582">
        <v>15509457</v>
      </c>
      <c r="O84" s="32"/>
      <c r="P84" s="32"/>
      <c r="Q84" s="32" t="s">
        <v>5107</v>
      </c>
      <c r="R84" s="31" t="s">
        <v>5062</v>
      </c>
      <c r="S84" s="32"/>
      <c r="T84" s="32"/>
      <c r="U84" s="32"/>
      <c r="V84" s="32"/>
      <c r="W84" s="32" t="s">
        <v>29</v>
      </c>
      <c r="X84" s="32"/>
      <c r="Y84" s="32"/>
      <c r="Z84" s="32"/>
      <c r="AA84" s="32"/>
      <c r="AB84" s="32"/>
      <c r="AC84" s="76" t="s">
        <v>141</v>
      </c>
      <c r="AD84" s="32"/>
      <c r="AE84" s="32" t="s">
        <v>208</v>
      </c>
      <c r="AF84" s="110">
        <v>43992</v>
      </c>
      <c r="AG84" s="32"/>
      <c r="AH84" s="32"/>
      <c r="AI84" s="32"/>
      <c r="AJ84" s="32"/>
      <c r="AK84" s="32"/>
      <c r="AL84" s="32"/>
      <c r="AM84" s="32" t="s">
        <v>209</v>
      </c>
      <c r="AN84" s="110">
        <v>43998</v>
      </c>
      <c r="AO84" s="32" t="s">
        <v>56</v>
      </c>
      <c r="AP84" s="32" t="s">
        <v>56</v>
      </c>
      <c r="AQ84" s="31" t="s">
        <v>413</v>
      </c>
      <c r="AR84" s="32"/>
      <c r="AS84" s="32"/>
      <c r="AT84" s="32"/>
      <c r="AU84" s="32"/>
      <c r="AV84" s="32"/>
      <c r="AW84" s="154"/>
      <c r="AX84" s="154"/>
      <c r="AY84" s="154"/>
      <c r="AZ84" s="32">
        <f t="shared" si="6"/>
        <v>6</v>
      </c>
    </row>
    <row r="85" spans="5:52" ht="14.4" customHeight="1">
      <c r="E85" s="32"/>
      <c r="F85" s="32"/>
      <c r="G85" s="32"/>
      <c r="H85" s="32" t="s">
        <v>4943</v>
      </c>
      <c r="I85" s="31" t="s">
        <v>5297</v>
      </c>
      <c r="J85" s="31" t="s">
        <v>5298</v>
      </c>
      <c r="K85" s="32"/>
      <c r="L85" s="32"/>
      <c r="M85" s="32"/>
      <c r="N85" s="582" t="s">
        <v>5025</v>
      </c>
      <c r="O85" s="32"/>
      <c r="P85" s="32"/>
      <c r="Q85" s="32" t="s">
        <v>5108</v>
      </c>
      <c r="R85" s="31" t="s">
        <v>5063</v>
      </c>
      <c r="S85" s="32"/>
      <c r="T85" s="32"/>
      <c r="U85" s="32"/>
      <c r="V85" s="32"/>
      <c r="W85" s="32" t="s">
        <v>29</v>
      </c>
      <c r="X85" s="32"/>
      <c r="Y85" s="32"/>
      <c r="Z85" s="32"/>
      <c r="AA85" s="32"/>
      <c r="AB85" s="32"/>
      <c r="AC85" s="76" t="s">
        <v>141</v>
      </c>
      <c r="AD85" s="32"/>
      <c r="AE85" s="32" t="s">
        <v>208</v>
      </c>
      <c r="AF85" s="110">
        <v>43992</v>
      </c>
      <c r="AG85" s="32"/>
      <c r="AH85" s="32"/>
      <c r="AI85" s="32"/>
      <c r="AJ85" s="32"/>
      <c r="AK85" s="32"/>
      <c r="AL85" s="32"/>
      <c r="AM85" s="32" t="s">
        <v>209</v>
      </c>
      <c r="AN85" s="110">
        <v>43998</v>
      </c>
      <c r="AO85" s="445" t="s">
        <v>57</v>
      </c>
      <c r="AP85" s="32" t="s">
        <v>56</v>
      </c>
      <c r="AQ85" s="31" t="s">
        <v>414</v>
      </c>
      <c r="AR85" s="32"/>
      <c r="AS85" s="32"/>
      <c r="AT85" s="32"/>
      <c r="AU85" s="32"/>
      <c r="AV85" s="32"/>
      <c r="AW85" s="154"/>
      <c r="AX85" s="154"/>
      <c r="AY85" s="154"/>
      <c r="AZ85" s="32">
        <f t="shared" si="6"/>
        <v>6</v>
      </c>
    </row>
    <row r="86" spans="5:52" ht="14.4" customHeight="1">
      <c r="E86" s="32"/>
      <c r="F86" s="32"/>
      <c r="G86" s="32"/>
      <c r="H86" s="32" t="s">
        <v>4944</v>
      </c>
      <c r="I86" s="31" t="s">
        <v>5299</v>
      </c>
      <c r="J86" s="31" t="s">
        <v>5300</v>
      </c>
      <c r="K86" s="32"/>
      <c r="L86" s="32"/>
      <c r="M86" s="32"/>
      <c r="N86" s="582">
        <v>15502952</v>
      </c>
      <c r="O86" s="32"/>
      <c r="P86" s="32"/>
      <c r="Q86" s="32" t="s">
        <v>5109</v>
      </c>
      <c r="R86" s="31" t="s">
        <v>5064</v>
      </c>
      <c r="S86" s="32"/>
      <c r="T86" s="32"/>
      <c r="U86" s="32"/>
      <c r="V86" s="32"/>
      <c r="W86" s="32" t="s">
        <v>29</v>
      </c>
      <c r="X86" s="32"/>
      <c r="Y86" s="32"/>
      <c r="Z86" s="32"/>
      <c r="AA86" s="32"/>
      <c r="AB86" s="32"/>
      <c r="AC86" s="76" t="s">
        <v>141</v>
      </c>
      <c r="AD86" s="32"/>
      <c r="AE86" s="32" t="s">
        <v>208</v>
      </c>
      <c r="AF86" s="110">
        <v>43992</v>
      </c>
      <c r="AG86" s="32"/>
      <c r="AH86" s="32"/>
      <c r="AI86" s="32"/>
      <c r="AJ86" s="32"/>
      <c r="AK86" s="32"/>
      <c r="AL86" s="32"/>
      <c r="AM86" s="32" t="s">
        <v>209</v>
      </c>
      <c r="AN86" s="110">
        <v>43998</v>
      </c>
      <c r="AO86" s="32" t="s">
        <v>56</v>
      </c>
      <c r="AP86" s="32" t="s">
        <v>56</v>
      </c>
      <c r="AQ86" s="31" t="s">
        <v>415</v>
      </c>
      <c r="AR86" s="32"/>
      <c r="AS86" s="32"/>
      <c r="AT86" s="32"/>
      <c r="AU86" s="32"/>
      <c r="AV86" s="32"/>
      <c r="AW86" s="154"/>
      <c r="AX86" s="154"/>
      <c r="AY86" s="154"/>
      <c r="AZ86" s="32">
        <f t="shared" si="6"/>
        <v>6</v>
      </c>
    </row>
    <row r="87" spans="5:52" ht="14.4" customHeight="1">
      <c r="E87" s="32"/>
      <c r="F87" s="32"/>
      <c r="G87" s="32"/>
      <c r="H87" s="32" t="s">
        <v>4945</v>
      </c>
      <c r="I87" s="31" t="s">
        <v>5301</v>
      </c>
      <c r="J87" s="31" t="s">
        <v>5302</v>
      </c>
      <c r="K87" s="32"/>
      <c r="L87" s="32"/>
      <c r="M87" s="32"/>
      <c r="N87" s="582">
        <v>15502952</v>
      </c>
      <c r="O87" s="32"/>
      <c r="P87" s="32"/>
      <c r="Q87" s="32" t="s">
        <v>5110</v>
      </c>
      <c r="R87" s="31" t="s">
        <v>5065</v>
      </c>
      <c r="S87" s="32"/>
      <c r="T87" s="32"/>
      <c r="U87" s="32"/>
      <c r="V87" s="32"/>
      <c r="W87" s="32" t="s">
        <v>29</v>
      </c>
      <c r="X87" s="32"/>
      <c r="Y87" s="32"/>
      <c r="Z87" s="32"/>
      <c r="AA87" s="32"/>
      <c r="AB87" s="32"/>
      <c r="AC87" s="76" t="s">
        <v>141</v>
      </c>
      <c r="AD87" s="32"/>
      <c r="AE87" s="32" t="s">
        <v>208</v>
      </c>
      <c r="AF87" s="110">
        <v>43992</v>
      </c>
      <c r="AG87" s="32"/>
      <c r="AH87" s="32"/>
      <c r="AI87" s="32"/>
      <c r="AJ87" s="32"/>
      <c r="AK87" s="32"/>
      <c r="AL87" s="32"/>
      <c r="AM87" s="32" t="s">
        <v>209</v>
      </c>
      <c r="AN87" s="110">
        <v>43998</v>
      </c>
      <c r="AO87" s="32" t="s">
        <v>56</v>
      </c>
      <c r="AP87" s="32" t="s">
        <v>56</v>
      </c>
      <c r="AQ87" s="31" t="s">
        <v>416</v>
      </c>
      <c r="AR87" s="32" t="s">
        <v>195</v>
      </c>
      <c r="AS87" s="110">
        <v>43999</v>
      </c>
      <c r="AT87" s="32" t="s">
        <v>56</v>
      </c>
      <c r="AU87" s="32"/>
      <c r="AV87" s="32"/>
      <c r="AW87" s="154"/>
      <c r="AX87" s="154"/>
      <c r="AY87" s="154"/>
      <c r="AZ87" s="32">
        <f t="shared" si="6"/>
        <v>6</v>
      </c>
    </row>
    <row r="88" spans="5:52" ht="14.4" customHeight="1">
      <c r="E88" s="32"/>
      <c r="F88" s="32"/>
      <c r="G88" s="32"/>
      <c r="H88" s="32" t="s">
        <v>4946</v>
      </c>
      <c r="I88" s="31" t="s">
        <v>5303</v>
      </c>
      <c r="J88" s="31" t="s">
        <v>5304</v>
      </c>
      <c r="K88" s="32"/>
      <c r="L88" s="32"/>
      <c r="M88" s="32"/>
      <c r="N88" s="582">
        <v>15502952</v>
      </c>
      <c r="O88" s="32"/>
      <c r="P88" s="32"/>
      <c r="Q88" s="32" t="s">
        <v>5111</v>
      </c>
      <c r="R88" s="31" t="s">
        <v>5065</v>
      </c>
      <c r="S88" s="32"/>
      <c r="T88" s="32"/>
      <c r="U88" s="32"/>
      <c r="V88" s="32"/>
      <c r="W88" s="32" t="s">
        <v>29</v>
      </c>
      <c r="X88" s="32"/>
      <c r="Y88" s="32"/>
      <c r="Z88" s="32"/>
      <c r="AA88" s="32"/>
      <c r="AB88" s="32"/>
      <c r="AC88" s="76" t="s">
        <v>141</v>
      </c>
      <c r="AD88" s="32"/>
      <c r="AE88" s="32" t="s">
        <v>208</v>
      </c>
      <c r="AF88" s="110">
        <v>43992</v>
      </c>
      <c r="AG88" s="32"/>
      <c r="AH88" s="32"/>
      <c r="AI88" s="32"/>
      <c r="AJ88" s="32"/>
      <c r="AK88" s="32"/>
      <c r="AL88" s="32"/>
      <c r="AM88" s="32" t="s">
        <v>209</v>
      </c>
      <c r="AN88" s="110">
        <v>43998</v>
      </c>
      <c r="AO88" s="32" t="s">
        <v>56</v>
      </c>
      <c r="AP88" s="32" t="s">
        <v>56</v>
      </c>
      <c r="AQ88" s="31" t="s">
        <v>417</v>
      </c>
      <c r="AR88" s="32" t="s">
        <v>195</v>
      </c>
      <c r="AS88" s="110">
        <v>43999</v>
      </c>
      <c r="AT88" s="32" t="s">
        <v>56</v>
      </c>
      <c r="AU88" s="32"/>
      <c r="AV88" s="32"/>
      <c r="AW88" s="154"/>
      <c r="AX88" s="154"/>
      <c r="AY88" s="154"/>
      <c r="AZ88" s="32">
        <f t="shared" si="6"/>
        <v>6</v>
      </c>
    </row>
    <row r="89" spans="5:52" ht="14.4" customHeight="1">
      <c r="E89" s="32"/>
      <c r="F89" s="32"/>
      <c r="G89" s="32"/>
      <c r="H89" s="32" t="s">
        <v>4947</v>
      </c>
      <c r="I89" s="31" t="s">
        <v>5305</v>
      </c>
      <c r="J89" s="32" t="s">
        <v>5306</v>
      </c>
      <c r="K89" s="32"/>
      <c r="L89" s="32"/>
      <c r="M89" s="32"/>
      <c r="N89" s="582">
        <v>15515776</v>
      </c>
      <c r="O89" s="32"/>
      <c r="P89" s="32"/>
      <c r="Q89" s="32" t="s">
        <v>5112</v>
      </c>
      <c r="R89" s="31" t="s">
        <v>5064</v>
      </c>
      <c r="S89" s="32"/>
      <c r="T89" s="32"/>
      <c r="U89" s="32"/>
      <c r="V89" s="32"/>
      <c r="W89" s="32" t="s">
        <v>29</v>
      </c>
      <c r="X89" s="32"/>
      <c r="Y89" s="32"/>
      <c r="Z89" s="32"/>
      <c r="AA89" s="32"/>
      <c r="AB89" s="32"/>
      <c r="AC89" s="76" t="s">
        <v>141</v>
      </c>
      <c r="AD89" s="32"/>
      <c r="AE89" s="32" t="s">
        <v>208</v>
      </c>
      <c r="AF89" s="110">
        <v>43992</v>
      </c>
      <c r="AG89" s="32"/>
      <c r="AH89" s="32"/>
      <c r="AI89" s="32"/>
      <c r="AJ89" s="32"/>
      <c r="AK89" s="32"/>
      <c r="AL89" s="32"/>
      <c r="AM89" s="32" t="s">
        <v>209</v>
      </c>
      <c r="AN89" s="110">
        <v>43998</v>
      </c>
      <c r="AO89" s="32" t="s">
        <v>56</v>
      </c>
      <c r="AP89" s="32" t="s">
        <v>56</v>
      </c>
      <c r="AQ89" s="31" t="s">
        <v>418</v>
      </c>
      <c r="AR89" s="32" t="s">
        <v>195</v>
      </c>
      <c r="AS89" s="110">
        <v>43999</v>
      </c>
      <c r="AT89" s="32" t="s">
        <v>56</v>
      </c>
      <c r="AU89" s="32"/>
      <c r="AV89" s="32"/>
      <c r="AZ89" s="32">
        <f t="shared" si="6"/>
        <v>6</v>
      </c>
    </row>
    <row r="90" spans="5:52" ht="14.4" customHeight="1">
      <c r="E90" s="32"/>
      <c r="F90" s="32"/>
      <c r="G90" s="32"/>
      <c r="H90" s="32" t="s">
        <v>4948</v>
      </c>
      <c r="I90" s="31" t="s">
        <v>5307</v>
      </c>
      <c r="J90" s="32" t="s">
        <v>5308</v>
      </c>
      <c r="K90" s="32"/>
      <c r="L90" s="32"/>
      <c r="M90" s="32"/>
      <c r="N90" s="581">
        <v>15515770</v>
      </c>
      <c r="O90" s="32"/>
      <c r="P90" s="32"/>
      <c r="Q90" s="32" t="s">
        <v>5113</v>
      </c>
      <c r="R90" s="31" t="s">
        <v>5064</v>
      </c>
      <c r="S90" s="32"/>
      <c r="T90" s="32"/>
      <c r="U90" s="32"/>
      <c r="V90" s="32"/>
      <c r="W90" s="32" t="s">
        <v>29</v>
      </c>
      <c r="X90" s="32"/>
      <c r="Y90" s="32"/>
      <c r="Z90" s="32"/>
      <c r="AA90" s="32"/>
      <c r="AB90" s="32"/>
      <c r="AC90" s="76" t="s">
        <v>141</v>
      </c>
      <c r="AD90" s="32"/>
      <c r="AE90" s="32" t="s">
        <v>208</v>
      </c>
      <c r="AF90" s="110">
        <v>43993</v>
      </c>
      <c r="AG90" s="32"/>
      <c r="AH90" s="32"/>
      <c r="AI90" s="32"/>
      <c r="AJ90" s="32"/>
      <c r="AK90" s="32"/>
      <c r="AL90" s="32"/>
      <c r="AM90" s="32" t="s">
        <v>209</v>
      </c>
      <c r="AN90" s="110">
        <v>43998</v>
      </c>
      <c r="AO90" s="32" t="s">
        <v>56</v>
      </c>
      <c r="AP90" s="32" t="s">
        <v>56</v>
      </c>
      <c r="AQ90" s="31" t="s">
        <v>419</v>
      </c>
      <c r="AR90" s="32" t="s">
        <v>195</v>
      </c>
      <c r="AS90" s="110">
        <v>43999</v>
      </c>
      <c r="AT90" s="32" t="s">
        <v>56</v>
      </c>
      <c r="AU90" s="32"/>
      <c r="AV90" s="32"/>
      <c r="AZ90" s="32">
        <f t="shared" si="6"/>
        <v>6</v>
      </c>
    </row>
    <row r="91" spans="5:52" ht="14.4" customHeight="1">
      <c r="E91" s="32"/>
      <c r="F91" s="32"/>
      <c r="G91" s="32"/>
      <c r="H91" s="32" t="s">
        <v>4949</v>
      </c>
      <c r="I91" s="31" t="s">
        <v>5309</v>
      </c>
      <c r="J91" s="31" t="s">
        <v>5310</v>
      </c>
      <c r="K91" s="32"/>
      <c r="L91" s="32"/>
      <c r="M91" s="32"/>
      <c r="N91" s="582">
        <v>15502951</v>
      </c>
      <c r="O91" s="32"/>
      <c r="P91" s="32"/>
      <c r="Q91" s="31" t="s">
        <v>5114</v>
      </c>
      <c r="R91" s="31" t="s">
        <v>5064</v>
      </c>
      <c r="S91" s="32"/>
      <c r="T91" s="32"/>
      <c r="U91" s="32"/>
      <c r="V91" s="32"/>
      <c r="W91" s="32" t="s">
        <v>29</v>
      </c>
      <c r="X91" s="32"/>
      <c r="Y91" s="32"/>
      <c r="Z91" s="32"/>
      <c r="AA91" s="32"/>
      <c r="AB91" s="32"/>
      <c r="AC91" s="76" t="s">
        <v>141</v>
      </c>
      <c r="AD91" s="32"/>
      <c r="AE91" s="32" t="s">
        <v>208</v>
      </c>
      <c r="AF91" s="110">
        <v>43992</v>
      </c>
      <c r="AG91" s="32"/>
      <c r="AH91" s="32"/>
      <c r="AI91" s="32"/>
      <c r="AJ91" s="32"/>
      <c r="AK91" s="32"/>
      <c r="AL91" s="32"/>
      <c r="AM91" s="32" t="s">
        <v>209</v>
      </c>
      <c r="AN91" s="110">
        <v>43998</v>
      </c>
      <c r="AO91" s="32" t="s">
        <v>56</v>
      </c>
      <c r="AP91" s="32" t="s">
        <v>56</v>
      </c>
      <c r="AQ91" s="31" t="s">
        <v>420</v>
      </c>
      <c r="AR91" s="32" t="s">
        <v>195</v>
      </c>
      <c r="AS91" s="110">
        <v>43999</v>
      </c>
      <c r="AT91" s="32" t="s">
        <v>56</v>
      </c>
      <c r="AU91" s="32"/>
      <c r="AV91" s="32"/>
      <c r="AZ91" s="32">
        <f t="shared" si="6"/>
        <v>6</v>
      </c>
    </row>
    <row r="92" spans="5:52" ht="14.4" customHeight="1">
      <c r="E92" s="32"/>
      <c r="F92" s="32"/>
      <c r="G92" s="32"/>
      <c r="H92" s="32" t="s">
        <v>4950</v>
      </c>
      <c r="I92" s="31" t="s">
        <v>5311</v>
      </c>
      <c r="J92" s="31" t="s">
        <v>5312</v>
      </c>
      <c r="K92" s="32"/>
      <c r="L92" s="32"/>
      <c r="M92" s="32"/>
      <c r="N92" s="582">
        <v>15885402</v>
      </c>
      <c r="O92" s="32"/>
      <c r="P92" s="32"/>
      <c r="Q92" s="31" t="s">
        <v>5115</v>
      </c>
      <c r="R92" s="31" t="s">
        <v>5066</v>
      </c>
      <c r="S92" s="32"/>
      <c r="T92" s="32"/>
      <c r="U92" s="32"/>
      <c r="V92" s="32"/>
      <c r="W92" s="32" t="s">
        <v>29</v>
      </c>
      <c r="X92" s="32"/>
      <c r="Y92" s="32"/>
      <c r="Z92" s="32"/>
      <c r="AA92" s="32"/>
      <c r="AB92" s="32"/>
      <c r="AC92" s="76" t="s">
        <v>141</v>
      </c>
      <c r="AD92" s="32"/>
      <c r="AE92" s="32" t="s">
        <v>208</v>
      </c>
      <c r="AF92" s="110">
        <v>43993</v>
      </c>
      <c r="AG92" s="32"/>
      <c r="AH92" s="32"/>
      <c r="AI92" s="32"/>
      <c r="AJ92" s="32"/>
      <c r="AK92" s="32"/>
      <c r="AL92" s="32"/>
      <c r="AM92" s="447" t="s">
        <v>209</v>
      </c>
      <c r="AN92" s="448">
        <v>43998</v>
      </c>
      <c r="AO92" s="445" t="s">
        <v>57</v>
      </c>
      <c r="AP92" s="32" t="s">
        <v>56</v>
      </c>
      <c r="AQ92" s="442" t="s">
        <v>421</v>
      </c>
      <c r="AR92" s="32"/>
      <c r="AS92" s="32"/>
      <c r="AT92" s="32"/>
      <c r="AU92" s="32"/>
      <c r="AV92" s="32"/>
      <c r="AZ92" s="32">
        <f t="shared" si="6"/>
        <v>6</v>
      </c>
    </row>
    <row r="93" spans="5:52" ht="14.4" customHeight="1">
      <c r="E93" s="32"/>
      <c r="F93" s="32"/>
      <c r="G93" s="32"/>
      <c r="H93" s="32" t="s">
        <v>4951</v>
      </c>
      <c r="I93" s="31" t="s">
        <v>5313</v>
      </c>
      <c r="J93" s="31" t="s">
        <v>5314</v>
      </c>
      <c r="K93" s="32"/>
      <c r="L93" s="32"/>
      <c r="M93" s="32"/>
      <c r="N93" s="583">
        <v>15885401</v>
      </c>
      <c r="O93" s="32"/>
      <c r="P93" s="32"/>
      <c r="Q93" s="31" t="s">
        <v>5116</v>
      </c>
      <c r="R93" s="31" t="s">
        <v>5066</v>
      </c>
      <c r="S93" s="32"/>
      <c r="T93" s="32"/>
      <c r="U93" s="32"/>
      <c r="V93" s="32"/>
      <c r="W93" s="31" t="s">
        <v>29</v>
      </c>
      <c r="X93" s="32"/>
      <c r="Y93" s="32"/>
      <c r="Z93" s="32"/>
      <c r="AA93" s="32"/>
      <c r="AB93" s="32"/>
      <c r="AC93" s="76" t="s">
        <v>141</v>
      </c>
      <c r="AD93" s="32"/>
      <c r="AE93" s="32" t="s">
        <v>208</v>
      </c>
      <c r="AF93" s="110">
        <v>43997</v>
      </c>
      <c r="AG93" s="32"/>
      <c r="AH93" s="32"/>
      <c r="AI93" s="32"/>
      <c r="AJ93" s="32"/>
      <c r="AK93" s="32"/>
      <c r="AL93" s="32"/>
      <c r="AM93" s="32" t="s">
        <v>208</v>
      </c>
      <c r="AN93" s="110">
        <v>43994</v>
      </c>
      <c r="AO93" s="32" t="s">
        <v>56</v>
      </c>
      <c r="AP93" s="32" t="s">
        <v>56</v>
      </c>
      <c r="AQ93" s="32" t="s">
        <v>422</v>
      </c>
      <c r="AR93" s="32"/>
      <c r="AS93" s="32"/>
      <c r="AT93" s="32"/>
      <c r="AU93" s="32"/>
      <c r="AV93" s="32"/>
      <c r="AZ93" s="32">
        <f t="shared" si="6"/>
        <v>6</v>
      </c>
    </row>
    <row r="94" spans="5:52" ht="14.4" customHeight="1">
      <c r="E94" s="32"/>
      <c r="F94" s="32"/>
      <c r="G94" s="32"/>
      <c r="H94" s="32" t="s">
        <v>4952</v>
      </c>
      <c r="I94" s="31" t="s">
        <v>5315</v>
      </c>
      <c r="J94" s="31" t="s">
        <v>5316</v>
      </c>
      <c r="K94" s="32"/>
      <c r="L94" s="32"/>
      <c r="M94" s="32"/>
      <c r="N94" s="583">
        <v>15886651</v>
      </c>
      <c r="O94" s="32"/>
      <c r="P94" s="32"/>
      <c r="Q94" s="31" t="s">
        <v>5117</v>
      </c>
      <c r="R94" s="31" t="s">
        <v>5067</v>
      </c>
      <c r="S94" s="32"/>
      <c r="T94" s="32"/>
      <c r="U94" s="32"/>
      <c r="V94" s="32"/>
      <c r="W94" s="31" t="s">
        <v>29</v>
      </c>
      <c r="X94" s="32"/>
      <c r="Y94" s="32"/>
      <c r="Z94" s="32"/>
      <c r="AA94" s="32"/>
      <c r="AB94" s="32"/>
      <c r="AC94" s="76" t="s">
        <v>141</v>
      </c>
      <c r="AD94" s="32"/>
      <c r="AE94" s="32" t="s">
        <v>208</v>
      </c>
      <c r="AF94" s="110">
        <v>43997</v>
      </c>
      <c r="AG94" s="32"/>
      <c r="AH94" s="32"/>
      <c r="AI94" s="32"/>
      <c r="AJ94" s="32"/>
      <c r="AK94" s="32"/>
      <c r="AL94" s="32"/>
      <c r="AM94" s="32" t="s">
        <v>208</v>
      </c>
      <c r="AN94" s="110">
        <v>43994</v>
      </c>
      <c r="AO94" s="32" t="s">
        <v>56</v>
      </c>
      <c r="AP94" s="32" t="s">
        <v>56</v>
      </c>
      <c r="AQ94" s="32" t="s">
        <v>422</v>
      </c>
      <c r="AR94" s="32"/>
      <c r="AS94" s="32"/>
      <c r="AT94" s="32"/>
      <c r="AU94" s="32"/>
      <c r="AV94" s="32"/>
      <c r="AZ94" s="32">
        <f t="shared" si="6"/>
        <v>6</v>
      </c>
    </row>
    <row r="95" spans="5:52" ht="14.4" customHeight="1">
      <c r="E95" s="32"/>
      <c r="F95" s="32"/>
      <c r="G95" s="32"/>
      <c r="H95" s="32" t="s">
        <v>4953</v>
      </c>
      <c r="I95" s="31" t="s">
        <v>5317</v>
      </c>
      <c r="J95" s="31" t="s">
        <v>5318</v>
      </c>
      <c r="K95" s="32"/>
      <c r="L95" s="32"/>
      <c r="M95" s="32"/>
      <c r="N95" s="583">
        <v>15886650</v>
      </c>
      <c r="O95" s="32"/>
      <c r="P95" s="32"/>
      <c r="Q95" s="31" t="s">
        <v>5118</v>
      </c>
      <c r="R95" s="31" t="s">
        <v>5067</v>
      </c>
      <c r="S95" s="32"/>
      <c r="T95" s="32"/>
      <c r="U95" s="32"/>
      <c r="V95" s="32"/>
      <c r="W95" s="31" t="s">
        <v>29</v>
      </c>
      <c r="X95" s="32"/>
      <c r="Y95" s="32"/>
      <c r="Z95" s="32"/>
      <c r="AA95" s="32"/>
      <c r="AB95" s="32"/>
      <c r="AC95" s="76" t="s">
        <v>141</v>
      </c>
      <c r="AD95" s="32"/>
      <c r="AE95" s="32" t="s">
        <v>208</v>
      </c>
      <c r="AF95" s="110">
        <v>43997</v>
      </c>
      <c r="AG95" s="32"/>
      <c r="AH95" s="32"/>
      <c r="AI95" s="32"/>
      <c r="AJ95" s="32"/>
      <c r="AK95" s="32"/>
      <c r="AL95" s="32"/>
      <c r="AM95" s="32" t="s">
        <v>209</v>
      </c>
      <c r="AN95" s="110">
        <v>43998</v>
      </c>
      <c r="AO95" s="32" t="s">
        <v>57</v>
      </c>
      <c r="AP95" s="32" t="s">
        <v>56</v>
      </c>
      <c r="AQ95" s="31" t="s">
        <v>423</v>
      </c>
      <c r="AR95" s="32"/>
      <c r="AS95" s="32"/>
      <c r="AT95" s="32"/>
      <c r="AU95" s="32"/>
      <c r="AV95" s="32"/>
      <c r="AZ95" s="32">
        <f t="shared" si="6"/>
        <v>6</v>
      </c>
    </row>
    <row r="96" spans="5:52" ht="14.4" customHeight="1">
      <c r="E96" s="32"/>
      <c r="F96" s="32"/>
      <c r="G96" s="32"/>
      <c r="H96" s="32" t="s">
        <v>4954</v>
      </c>
      <c r="I96" s="31" t="s">
        <v>5319</v>
      </c>
      <c r="J96" s="31" t="s">
        <v>5318</v>
      </c>
      <c r="K96" s="32"/>
      <c r="L96" s="32"/>
      <c r="M96" s="32"/>
      <c r="N96" s="583">
        <v>15886650</v>
      </c>
      <c r="O96" s="32"/>
      <c r="P96" s="32"/>
      <c r="Q96" s="31" t="s">
        <v>5118</v>
      </c>
      <c r="R96" s="31" t="s">
        <v>5067</v>
      </c>
      <c r="S96" s="32"/>
      <c r="T96" s="32"/>
      <c r="U96" s="32"/>
      <c r="V96" s="32"/>
      <c r="W96" s="31" t="s">
        <v>29</v>
      </c>
      <c r="X96" s="32"/>
      <c r="Y96" s="32"/>
      <c r="Z96" s="32"/>
      <c r="AA96" s="32"/>
      <c r="AB96" s="32"/>
      <c r="AC96" s="76" t="s">
        <v>141</v>
      </c>
      <c r="AD96" s="32"/>
      <c r="AE96" s="32" t="s">
        <v>208</v>
      </c>
      <c r="AF96" s="110">
        <v>43997</v>
      </c>
      <c r="AG96" s="32"/>
      <c r="AH96" s="32"/>
      <c r="AI96" s="32"/>
      <c r="AJ96" s="32"/>
      <c r="AK96" s="32"/>
      <c r="AL96" s="32"/>
      <c r="AM96" s="32" t="s">
        <v>208</v>
      </c>
      <c r="AN96" s="110">
        <v>43994</v>
      </c>
      <c r="AO96" s="32" t="s">
        <v>57</v>
      </c>
      <c r="AP96" s="32" t="s">
        <v>56</v>
      </c>
      <c r="AQ96" s="31" t="s">
        <v>424</v>
      </c>
      <c r="AR96" s="32"/>
      <c r="AS96" s="32"/>
      <c r="AT96" s="32"/>
      <c r="AU96" s="32"/>
      <c r="AV96" s="32"/>
      <c r="AZ96" s="32">
        <f t="shared" si="6"/>
        <v>6</v>
      </c>
    </row>
    <row r="97" spans="5:52" ht="14.4" customHeight="1">
      <c r="E97" s="32"/>
      <c r="F97" s="32"/>
      <c r="G97" s="32"/>
      <c r="H97" s="32" t="s">
        <v>4955</v>
      </c>
      <c r="I97" s="31" t="s">
        <v>5320</v>
      </c>
      <c r="J97" s="31" t="s">
        <v>5318</v>
      </c>
      <c r="K97" s="32"/>
      <c r="L97" s="32"/>
      <c r="M97" s="32"/>
      <c r="N97" s="583">
        <v>15886650</v>
      </c>
      <c r="O97" s="32"/>
      <c r="P97" s="32"/>
      <c r="Q97" s="31" t="s">
        <v>5118</v>
      </c>
      <c r="R97" s="31" t="s">
        <v>5067</v>
      </c>
      <c r="S97" s="32"/>
      <c r="T97" s="32"/>
      <c r="U97" s="32"/>
      <c r="V97" s="32"/>
      <c r="W97" s="31" t="s">
        <v>29</v>
      </c>
      <c r="X97" s="32"/>
      <c r="Y97" s="32"/>
      <c r="Z97" s="32"/>
      <c r="AA97" s="32"/>
      <c r="AB97" s="32"/>
      <c r="AC97" s="76" t="s">
        <v>141</v>
      </c>
      <c r="AD97" s="32"/>
      <c r="AE97" s="32" t="s">
        <v>208</v>
      </c>
      <c r="AF97" s="110">
        <v>43997</v>
      </c>
      <c r="AG97" s="32"/>
      <c r="AH97" s="32"/>
      <c r="AI97" s="32"/>
      <c r="AJ97" s="32"/>
      <c r="AK97" s="32"/>
      <c r="AL97" s="32"/>
      <c r="AM97" s="447" t="s">
        <v>208</v>
      </c>
      <c r="AN97" s="448">
        <v>43994</v>
      </c>
      <c r="AO97" s="32" t="s">
        <v>55</v>
      </c>
      <c r="AP97" s="32" t="s">
        <v>56</v>
      </c>
      <c r="AQ97" s="442" t="s">
        <v>425</v>
      </c>
      <c r="AR97" s="32"/>
      <c r="AS97" s="32"/>
      <c r="AT97" s="32"/>
      <c r="AU97" s="32"/>
      <c r="AV97" s="32"/>
      <c r="AZ97" s="32">
        <f t="shared" si="6"/>
        <v>6</v>
      </c>
    </row>
    <row r="98" spans="5:52" ht="14.4" customHeight="1">
      <c r="E98" s="32"/>
      <c r="F98" s="32"/>
      <c r="G98" s="32"/>
      <c r="H98" s="32" t="s">
        <v>4956</v>
      </c>
      <c r="I98" s="31" t="s">
        <v>5321</v>
      </c>
      <c r="J98" s="31" t="s">
        <v>5318</v>
      </c>
      <c r="K98" s="32"/>
      <c r="L98" s="32"/>
      <c r="M98" s="32"/>
      <c r="N98" s="583">
        <v>15886650</v>
      </c>
      <c r="O98" s="32"/>
      <c r="P98" s="32"/>
      <c r="Q98" s="31" t="s">
        <v>5118</v>
      </c>
      <c r="R98" s="31" t="s">
        <v>5067</v>
      </c>
      <c r="S98" s="32"/>
      <c r="T98" s="32"/>
      <c r="U98" s="32"/>
      <c r="V98" s="32"/>
      <c r="W98" s="31" t="s">
        <v>29</v>
      </c>
      <c r="X98" s="32"/>
      <c r="Y98" s="32"/>
      <c r="Z98" s="32"/>
      <c r="AA98" s="32"/>
      <c r="AB98" s="32"/>
      <c r="AC98" s="76" t="s">
        <v>141</v>
      </c>
      <c r="AD98" s="32"/>
      <c r="AE98" s="32" t="s">
        <v>208</v>
      </c>
      <c r="AF98" s="110">
        <v>43997</v>
      </c>
      <c r="AG98" s="32"/>
      <c r="AH98" s="32"/>
      <c r="AI98" s="32"/>
      <c r="AJ98" s="32"/>
      <c r="AK98" s="32"/>
      <c r="AL98" s="32"/>
      <c r="AM98" s="32" t="s">
        <v>208</v>
      </c>
      <c r="AN98" s="110">
        <v>43999</v>
      </c>
      <c r="AO98" s="32" t="s">
        <v>57</v>
      </c>
      <c r="AP98" s="32" t="s">
        <v>56</v>
      </c>
      <c r="AQ98" s="31" t="s">
        <v>426</v>
      </c>
      <c r="AR98" s="32"/>
      <c r="AS98" s="32"/>
      <c r="AT98" s="32"/>
      <c r="AU98" s="32"/>
      <c r="AV98" s="32"/>
      <c r="AZ98" s="32">
        <f t="shared" si="6"/>
        <v>6</v>
      </c>
    </row>
    <row r="99" spans="5:52" ht="14.4" customHeight="1">
      <c r="E99" s="32"/>
      <c r="F99" s="32"/>
      <c r="G99" s="32"/>
      <c r="H99" s="32" t="s">
        <v>4957</v>
      </c>
      <c r="I99" s="31" t="s">
        <v>5322</v>
      </c>
      <c r="J99" s="31" t="s">
        <v>5323</v>
      </c>
      <c r="K99" s="32"/>
      <c r="L99" s="32"/>
      <c r="M99" s="32"/>
      <c r="N99" s="583">
        <v>15886650</v>
      </c>
      <c r="O99" s="32"/>
      <c r="P99" s="32"/>
      <c r="Q99" s="31" t="s">
        <v>5119</v>
      </c>
      <c r="R99" s="31" t="s">
        <v>5067</v>
      </c>
      <c r="S99" s="32"/>
      <c r="T99" s="32"/>
      <c r="U99" s="32"/>
      <c r="V99" s="32"/>
      <c r="W99" s="31" t="s">
        <v>29</v>
      </c>
      <c r="X99" s="32"/>
      <c r="Y99" s="32"/>
      <c r="Z99" s="32"/>
      <c r="AA99" s="32"/>
      <c r="AB99" s="32"/>
      <c r="AC99" s="76" t="s">
        <v>141</v>
      </c>
      <c r="AD99" s="32"/>
      <c r="AE99" s="32" t="s">
        <v>208</v>
      </c>
      <c r="AF99" s="110">
        <v>43997</v>
      </c>
      <c r="AG99" s="32"/>
      <c r="AH99" s="32"/>
      <c r="AI99" s="32"/>
      <c r="AJ99" s="32"/>
      <c r="AK99" s="32"/>
      <c r="AL99" s="32"/>
      <c r="AM99" s="32" t="s">
        <v>208</v>
      </c>
      <c r="AN99" s="110">
        <v>43999</v>
      </c>
      <c r="AO99" s="32" t="s">
        <v>57</v>
      </c>
      <c r="AP99" s="32" t="s">
        <v>56</v>
      </c>
      <c r="AQ99" s="31" t="s">
        <v>427</v>
      </c>
      <c r="AR99" s="32" t="s">
        <v>195</v>
      </c>
      <c r="AS99" s="110">
        <v>43999</v>
      </c>
      <c r="AT99" s="32" t="s">
        <v>56</v>
      </c>
      <c r="AU99" s="32"/>
      <c r="AV99" s="32"/>
      <c r="AZ99" s="32">
        <f t="shared" si="6"/>
        <v>6</v>
      </c>
    </row>
    <row r="100" spans="5:52" ht="14.4" customHeight="1">
      <c r="E100" s="32"/>
      <c r="F100" s="32"/>
      <c r="G100" s="32"/>
      <c r="H100" s="32" t="s">
        <v>4958</v>
      </c>
      <c r="I100" s="31" t="s">
        <v>5324</v>
      </c>
      <c r="J100" s="31" t="s">
        <v>5323</v>
      </c>
      <c r="K100" s="32"/>
      <c r="L100" s="32"/>
      <c r="M100" s="32"/>
      <c r="N100" s="583">
        <v>15886650</v>
      </c>
      <c r="O100" s="32"/>
      <c r="P100" s="32"/>
      <c r="Q100" s="31" t="s">
        <v>5119</v>
      </c>
      <c r="R100" s="31" t="s">
        <v>5067</v>
      </c>
      <c r="S100" s="32"/>
      <c r="T100" s="32"/>
      <c r="U100" s="32"/>
      <c r="V100" s="32"/>
      <c r="W100" s="31" t="s">
        <v>29</v>
      </c>
      <c r="X100" s="32"/>
      <c r="Y100" s="32"/>
      <c r="Z100" s="32"/>
      <c r="AA100" s="32"/>
      <c r="AB100" s="32"/>
      <c r="AC100" s="76" t="s">
        <v>141</v>
      </c>
      <c r="AD100" s="32"/>
      <c r="AE100" s="32" t="s">
        <v>208</v>
      </c>
      <c r="AF100" s="110">
        <v>43997</v>
      </c>
      <c r="AG100" s="32"/>
      <c r="AH100" s="32"/>
      <c r="AI100" s="32"/>
      <c r="AJ100" s="32"/>
      <c r="AK100" s="32"/>
      <c r="AL100" s="32"/>
      <c r="AM100" s="32" t="s">
        <v>208</v>
      </c>
      <c r="AN100" s="110">
        <v>43994</v>
      </c>
      <c r="AO100" s="32" t="s">
        <v>56</v>
      </c>
      <c r="AP100" s="32" t="s">
        <v>56</v>
      </c>
      <c r="AQ100" s="31"/>
      <c r="AR100" s="32" t="s">
        <v>195</v>
      </c>
      <c r="AS100" s="110">
        <v>43998</v>
      </c>
      <c r="AT100" s="32" t="s">
        <v>56</v>
      </c>
      <c r="AU100" s="32"/>
      <c r="AV100" s="32"/>
      <c r="AZ100" s="32">
        <f t="shared" si="6"/>
        <v>6</v>
      </c>
    </row>
    <row r="101" spans="5:52" ht="14.4" customHeight="1">
      <c r="E101" s="32"/>
      <c r="F101" s="32"/>
      <c r="G101" s="32"/>
      <c r="H101" s="32" t="s">
        <v>4959</v>
      </c>
      <c r="I101" s="31" t="s">
        <v>5325</v>
      </c>
      <c r="J101" s="31" t="s">
        <v>5326</v>
      </c>
      <c r="K101" s="32"/>
      <c r="L101" s="32"/>
      <c r="M101" s="32"/>
      <c r="N101" s="583">
        <v>15886650</v>
      </c>
      <c r="O101" s="32"/>
      <c r="P101" s="32"/>
      <c r="Q101" s="31" t="s">
        <v>5120</v>
      </c>
      <c r="R101" s="31" t="s">
        <v>5067</v>
      </c>
      <c r="S101" s="32"/>
      <c r="T101" s="32"/>
      <c r="U101" s="32"/>
      <c r="V101" s="32"/>
      <c r="W101" s="31" t="s">
        <v>29</v>
      </c>
      <c r="X101" s="32"/>
      <c r="Y101" s="32"/>
      <c r="Z101" s="32"/>
      <c r="AA101" s="32"/>
      <c r="AB101" s="32"/>
      <c r="AC101" s="76" t="s">
        <v>141</v>
      </c>
      <c r="AD101" s="32"/>
      <c r="AE101" s="32" t="s">
        <v>208</v>
      </c>
      <c r="AF101" s="110">
        <v>43997</v>
      </c>
      <c r="AG101" s="32"/>
      <c r="AH101" s="32"/>
      <c r="AI101" s="32"/>
      <c r="AJ101" s="32"/>
      <c r="AK101" s="32"/>
      <c r="AL101" s="32"/>
      <c r="AM101" s="32" t="s">
        <v>208</v>
      </c>
      <c r="AN101" s="110">
        <v>43994</v>
      </c>
      <c r="AO101" s="32" t="s">
        <v>56</v>
      </c>
      <c r="AP101" s="32" t="s">
        <v>56</v>
      </c>
      <c r="AQ101" s="31"/>
      <c r="AR101" s="32" t="s">
        <v>195</v>
      </c>
      <c r="AS101" s="110">
        <v>43998</v>
      </c>
      <c r="AT101" s="32" t="s">
        <v>56</v>
      </c>
      <c r="AU101" s="32"/>
      <c r="AV101" s="32"/>
      <c r="AZ101" s="32">
        <f t="shared" si="6"/>
        <v>6</v>
      </c>
    </row>
    <row r="102" spans="5:52" ht="14.4" customHeight="1">
      <c r="E102" s="32"/>
      <c r="F102" s="32"/>
      <c r="G102" s="32"/>
      <c r="H102" s="32" t="s">
        <v>4960</v>
      </c>
      <c r="I102" s="31" t="s">
        <v>5327</v>
      </c>
      <c r="J102" s="31" t="s">
        <v>5328</v>
      </c>
      <c r="K102" s="32"/>
      <c r="L102" s="32"/>
      <c r="M102" s="32"/>
      <c r="N102" s="583">
        <v>15886650</v>
      </c>
      <c r="O102" s="32"/>
      <c r="P102" s="32"/>
      <c r="Q102" s="31" t="s">
        <v>5121</v>
      </c>
      <c r="R102" s="31" t="s">
        <v>5067</v>
      </c>
      <c r="S102" s="32"/>
      <c r="T102" s="32"/>
      <c r="U102" s="32"/>
      <c r="V102" s="32"/>
      <c r="W102" s="31" t="s">
        <v>29</v>
      </c>
      <c r="X102" s="32"/>
      <c r="Y102" s="32"/>
      <c r="Z102" s="32"/>
      <c r="AA102" s="32"/>
      <c r="AB102" s="32"/>
      <c r="AC102" s="76" t="s">
        <v>141</v>
      </c>
      <c r="AD102" s="32"/>
      <c r="AE102" s="32" t="s">
        <v>208</v>
      </c>
      <c r="AF102" s="110">
        <v>43997</v>
      </c>
      <c r="AG102" s="32"/>
      <c r="AH102" s="32"/>
      <c r="AI102" s="32"/>
      <c r="AJ102" s="32"/>
      <c r="AK102" s="32"/>
      <c r="AL102" s="32"/>
      <c r="AM102" s="32" t="s">
        <v>208</v>
      </c>
      <c r="AN102" s="110">
        <v>43999</v>
      </c>
      <c r="AO102" s="32" t="s">
        <v>56</v>
      </c>
      <c r="AP102" s="32" t="s">
        <v>56</v>
      </c>
      <c r="AQ102" s="31"/>
      <c r="AR102" s="32" t="s">
        <v>195</v>
      </c>
      <c r="AS102" s="110">
        <v>43999</v>
      </c>
      <c r="AT102" s="32" t="s">
        <v>56</v>
      </c>
      <c r="AU102" s="32"/>
      <c r="AV102" s="32"/>
      <c r="AZ102" s="32">
        <f t="shared" si="6"/>
        <v>6</v>
      </c>
    </row>
    <row r="103" spans="5:52" ht="14.4" customHeight="1">
      <c r="E103" s="32"/>
      <c r="F103" s="32"/>
      <c r="G103" s="32"/>
      <c r="H103" s="32" t="s">
        <v>4961</v>
      </c>
      <c r="I103" s="31" t="s">
        <v>5329</v>
      </c>
      <c r="J103" s="31" t="s">
        <v>5330</v>
      </c>
      <c r="K103" s="32"/>
      <c r="L103" s="32"/>
      <c r="M103" s="32"/>
      <c r="N103" s="583">
        <v>15886650</v>
      </c>
      <c r="O103" s="32"/>
      <c r="P103" s="32"/>
      <c r="Q103" s="31" t="s">
        <v>5122</v>
      </c>
      <c r="R103" s="31" t="s">
        <v>5067</v>
      </c>
      <c r="S103" s="32"/>
      <c r="T103" s="32"/>
      <c r="U103" s="32"/>
      <c r="V103" s="32"/>
      <c r="W103" s="31" t="s">
        <v>29</v>
      </c>
      <c r="X103" s="32"/>
      <c r="Y103" s="32"/>
      <c r="Z103" s="32"/>
      <c r="AA103" s="32"/>
      <c r="AB103" s="32"/>
      <c r="AC103" s="76" t="s">
        <v>141</v>
      </c>
      <c r="AD103" s="32"/>
      <c r="AE103" s="32" t="s">
        <v>208</v>
      </c>
      <c r="AF103" s="110">
        <v>43997</v>
      </c>
      <c r="AG103" s="32"/>
      <c r="AH103" s="32"/>
      <c r="AI103" s="32"/>
      <c r="AJ103" s="32"/>
      <c r="AK103" s="32"/>
      <c r="AL103" s="32"/>
      <c r="AM103" s="32" t="s">
        <v>208</v>
      </c>
      <c r="AN103" s="110">
        <v>43999</v>
      </c>
      <c r="AO103" s="32" t="s">
        <v>56</v>
      </c>
      <c r="AP103" s="32" t="s">
        <v>56</v>
      </c>
      <c r="AQ103" s="31" t="s">
        <v>428</v>
      </c>
      <c r="AR103" s="32"/>
      <c r="AS103" s="32"/>
      <c r="AT103" s="32"/>
      <c r="AU103" s="32"/>
      <c r="AV103" s="32"/>
      <c r="AZ103" s="32">
        <f t="shared" si="6"/>
        <v>6</v>
      </c>
    </row>
    <row r="104" spans="5:52" ht="14.4" customHeight="1">
      <c r="E104" s="32"/>
      <c r="F104" s="32"/>
      <c r="G104" s="32"/>
      <c r="H104" s="91" t="s">
        <v>4962</v>
      </c>
      <c r="I104" s="91" t="s">
        <v>5331</v>
      </c>
      <c r="J104" s="91" t="s">
        <v>5332</v>
      </c>
      <c r="K104" s="32"/>
      <c r="L104" s="32"/>
      <c r="M104" s="32"/>
      <c r="N104" s="584">
        <v>15241979</v>
      </c>
      <c r="O104" s="32"/>
      <c r="P104" s="32"/>
      <c r="Q104" s="91" t="s">
        <v>5123</v>
      </c>
      <c r="R104" s="91" t="s">
        <v>5043</v>
      </c>
      <c r="S104" s="32"/>
      <c r="T104" s="32"/>
      <c r="U104" s="32"/>
      <c r="V104" s="32"/>
      <c r="W104" s="91" t="s">
        <v>29</v>
      </c>
      <c r="X104" s="32"/>
      <c r="Y104" s="32"/>
      <c r="Z104" s="32"/>
      <c r="AA104" s="32"/>
      <c r="AB104" s="32"/>
      <c r="AC104" s="76" t="s">
        <v>141</v>
      </c>
      <c r="AD104" s="32"/>
      <c r="AE104" s="91" t="s">
        <v>195</v>
      </c>
      <c r="AF104" s="443">
        <v>43987</v>
      </c>
      <c r="AG104" s="32"/>
      <c r="AH104" s="32"/>
      <c r="AI104" s="32"/>
      <c r="AJ104" s="32"/>
      <c r="AK104" s="32"/>
      <c r="AL104" s="32"/>
      <c r="AM104" s="32" t="s">
        <v>208</v>
      </c>
      <c r="AN104" s="110">
        <v>43999</v>
      </c>
      <c r="AO104" s="32" t="s">
        <v>56</v>
      </c>
      <c r="AP104" s="32" t="s">
        <v>56</v>
      </c>
      <c r="AQ104" s="31" t="s">
        <v>428</v>
      </c>
      <c r="AR104" s="78"/>
      <c r="AS104" s="78"/>
      <c r="AT104" s="78"/>
      <c r="AU104" s="78"/>
      <c r="AV104" s="78"/>
      <c r="AZ104" s="32">
        <f t="shared" si="6"/>
        <v>6</v>
      </c>
    </row>
    <row r="105" spans="5:52" ht="14.4" customHeight="1">
      <c r="E105" s="32"/>
      <c r="F105" s="32"/>
      <c r="G105" s="32"/>
      <c r="H105" s="91" t="s">
        <v>4963</v>
      </c>
      <c r="I105" s="91" t="s">
        <v>5333</v>
      </c>
      <c r="J105" s="91" t="s">
        <v>5334</v>
      </c>
      <c r="K105" s="32"/>
      <c r="L105" s="32"/>
      <c r="M105" s="32"/>
      <c r="N105" s="584">
        <v>15241981</v>
      </c>
      <c r="O105" s="32"/>
      <c r="P105" s="32"/>
      <c r="Q105" s="91" t="s">
        <v>5124</v>
      </c>
      <c r="R105" s="91" t="s">
        <v>5043</v>
      </c>
      <c r="S105" s="32"/>
      <c r="T105" s="32"/>
      <c r="U105" s="32"/>
      <c r="V105" s="32"/>
      <c r="W105" s="91" t="s">
        <v>29</v>
      </c>
      <c r="X105" s="32"/>
      <c r="Y105" s="32"/>
      <c r="Z105" s="32"/>
      <c r="AA105" s="32"/>
      <c r="AB105" s="32"/>
      <c r="AC105" s="76" t="s">
        <v>141</v>
      </c>
      <c r="AD105" s="32"/>
      <c r="AE105" s="91" t="s">
        <v>195</v>
      </c>
      <c r="AF105" s="443">
        <v>43987</v>
      </c>
      <c r="AG105" s="32"/>
      <c r="AH105" s="32"/>
      <c r="AI105" s="32"/>
      <c r="AJ105" s="32"/>
      <c r="AK105" s="32"/>
      <c r="AL105" s="32"/>
      <c r="AM105" s="391" t="s">
        <v>208</v>
      </c>
      <c r="AN105" s="361">
        <v>43999</v>
      </c>
      <c r="AO105" s="32" t="s">
        <v>56</v>
      </c>
      <c r="AP105" s="32" t="s">
        <v>56</v>
      </c>
      <c r="AQ105" s="390" t="s">
        <v>429</v>
      </c>
      <c r="AR105" s="78"/>
      <c r="AS105" s="78"/>
      <c r="AT105" s="78"/>
      <c r="AU105" s="78"/>
      <c r="AV105" s="78"/>
      <c r="AZ105" s="32">
        <f t="shared" si="6"/>
        <v>6</v>
      </c>
    </row>
    <row r="106" spans="5:52" ht="14.4" customHeight="1">
      <c r="E106" s="32"/>
      <c r="F106" s="32"/>
      <c r="G106" s="32"/>
      <c r="H106" s="78" t="s">
        <v>4964</v>
      </c>
      <c r="I106" s="91" t="s">
        <v>5335</v>
      </c>
      <c r="J106" s="78" t="s">
        <v>5336</v>
      </c>
      <c r="K106" s="32"/>
      <c r="L106" s="32"/>
      <c r="M106" s="32"/>
      <c r="N106" s="585">
        <v>15812385</v>
      </c>
      <c r="O106" s="32"/>
      <c r="P106" s="32"/>
      <c r="Q106" s="91" t="s">
        <v>5125</v>
      </c>
      <c r="R106" s="91" t="s">
        <v>5068</v>
      </c>
      <c r="S106" s="32"/>
      <c r="T106" s="32"/>
      <c r="U106" s="32"/>
      <c r="V106" s="32"/>
      <c r="W106" s="91" t="s">
        <v>29</v>
      </c>
      <c r="X106" s="32"/>
      <c r="Y106" s="32"/>
      <c r="Z106" s="32"/>
      <c r="AA106" s="32"/>
      <c r="AB106" s="32"/>
      <c r="AC106" s="76" t="s">
        <v>141</v>
      </c>
      <c r="AD106" s="32"/>
      <c r="AE106" s="78" t="s">
        <v>208</v>
      </c>
      <c r="AF106" s="109">
        <v>43993</v>
      </c>
      <c r="AG106" s="32"/>
      <c r="AH106" s="32"/>
      <c r="AI106" s="32"/>
      <c r="AJ106" s="32"/>
      <c r="AK106" s="32"/>
      <c r="AL106" s="32"/>
      <c r="AM106" s="391" t="s">
        <v>208</v>
      </c>
      <c r="AN106" s="361">
        <v>43999</v>
      </c>
      <c r="AO106" s="32" t="s">
        <v>57</v>
      </c>
      <c r="AP106" s="32" t="s">
        <v>56</v>
      </c>
      <c r="AQ106" s="390" t="s">
        <v>426</v>
      </c>
      <c r="AR106" s="78"/>
      <c r="AS106" s="78"/>
      <c r="AT106" s="78"/>
      <c r="AU106" s="78"/>
      <c r="AV106" s="78"/>
      <c r="AZ106" s="32">
        <f t="shared" si="6"/>
        <v>6</v>
      </c>
    </row>
    <row r="107" spans="5:52" ht="14.4" customHeight="1">
      <c r="E107" s="32"/>
      <c r="F107" s="32"/>
      <c r="G107" s="32"/>
      <c r="H107" s="31" t="s">
        <v>4965</v>
      </c>
      <c r="I107" s="31" t="s">
        <v>5337</v>
      </c>
      <c r="J107" s="31" t="s">
        <v>5338</v>
      </c>
      <c r="K107" s="32"/>
      <c r="L107" s="32"/>
      <c r="M107" s="32"/>
      <c r="N107" s="586" t="s">
        <v>5026</v>
      </c>
      <c r="O107" s="32"/>
      <c r="P107" s="32"/>
      <c r="Q107" s="31" t="s">
        <v>5126</v>
      </c>
      <c r="R107" s="31" t="s">
        <v>5043</v>
      </c>
      <c r="S107" s="32"/>
      <c r="T107" s="32"/>
      <c r="U107" s="32"/>
      <c r="V107" s="32"/>
      <c r="W107" s="31" t="s">
        <v>29</v>
      </c>
      <c r="X107" s="32"/>
      <c r="Y107" s="32"/>
      <c r="Z107" s="32"/>
      <c r="AA107" s="32"/>
      <c r="AB107" s="32"/>
      <c r="AC107" s="76" t="s">
        <v>141</v>
      </c>
      <c r="AD107" s="32"/>
      <c r="AE107" s="31" t="s">
        <v>209</v>
      </c>
      <c r="AF107" s="399">
        <v>43986</v>
      </c>
      <c r="AG107" s="32"/>
      <c r="AH107" s="32"/>
      <c r="AI107" s="32"/>
      <c r="AJ107" s="32"/>
      <c r="AK107" s="32"/>
      <c r="AL107" s="32"/>
      <c r="AM107" s="53" t="s">
        <v>208</v>
      </c>
      <c r="AN107" s="142">
        <v>43999</v>
      </c>
      <c r="AO107" s="32" t="s">
        <v>56</v>
      </c>
      <c r="AP107" s="32" t="s">
        <v>56</v>
      </c>
      <c r="AQ107" s="54"/>
      <c r="AR107" s="31"/>
      <c r="AS107" s="31"/>
      <c r="AT107" s="31"/>
      <c r="AU107" s="31"/>
      <c r="AV107" s="31"/>
      <c r="AZ107" s="32">
        <f t="shared" si="6"/>
        <v>6</v>
      </c>
    </row>
    <row r="108" spans="5:52" ht="14.4" customHeight="1">
      <c r="E108" s="32"/>
      <c r="F108" s="32"/>
      <c r="G108" s="32"/>
      <c r="H108" s="442" t="s">
        <v>4966</v>
      </c>
      <c r="I108" s="442" t="s">
        <v>5339</v>
      </c>
      <c r="J108" s="442" t="s">
        <v>5340</v>
      </c>
      <c r="K108" s="32"/>
      <c r="L108" s="32"/>
      <c r="M108" s="32"/>
      <c r="N108" s="587">
        <v>15765240</v>
      </c>
      <c r="O108" s="32"/>
      <c r="P108" s="32"/>
      <c r="Q108" s="442" t="s">
        <v>5127</v>
      </c>
      <c r="R108" s="442" t="s">
        <v>5043</v>
      </c>
      <c r="S108" s="32"/>
      <c r="T108" s="32"/>
      <c r="U108" s="32"/>
      <c r="V108" s="32"/>
      <c r="W108" s="442" t="s">
        <v>29</v>
      </c>
      <c r="X108" s="32"/>
      <c r="Y108" s="32"/>
      <c r="Z108" s="32"/>
      <c r="AA108" s="32"/>
      <c r="AB108" s="32"/>
      <c r="AC108" s="76" t="s">
        <v>141</v>
      </c>
      <c r="AD108" s="32"/>
      <c r="AE108" s="442" t="s">
        <v>209</v>
      </c>
      <c r="AF108" s="444">
        <v>43986</v>
      </c>
      <c r="AG108" s="32"/>
      <c r="AH108" s="32"/>
      <c r="AI108" s="32"/>
      <c r="AJ108" s="32"/>
      <c r="AK108" s="32"/>
      <c r="AL108" s="32"/>
      <c r="AM108" s="32" t="s">
        <v>208</v>
      </c>
      <c r="AN108" s="110">
        <v>43999</v>
      </c>
      <c r="AO108" s="32" t="s">
        <v>56</v>
      </c>
      <c r="AP108" s="32" t="s">
        <v>56</v>
      </c>
      <c r="AQ108" s="31" t="s">
        <v>430</v>
      </c>
      <c r="AR108" s="442"/>
      <c r="AS108" s="442"/>
      <c r="AT108" s="442"/>
      <c r="AU108" s="442"/>
      <c r="AV108" s="442"/>
      <c r="AZ108" s="32">
        <f t="shared" si="6"/>
        <v>6</v>
      </c>
    </row>
    <row r="109" spans="5:52" ht="14.4" customHeight="1">
      <c r="E109" s="32"/>
      <c r="F109" s="32"/>
      <c r="G109" s="32"/>
      <c r="H109" s="31" t="s">
        <v>4967</v>
      </c>
      <c r="I109" s="31" t="s">
        <v>5341</v>
      </c>
      <c r="J109" s="31" t="s">
        <v>5342</v>
      </c>
      <c r="K109" s="32"/>
      <c r="L109" s="32"/>
      <c r="M109" s="32"/>
      <c r="N109" s="588" t="s">
        <v>5027</v>
      </c>
      <c r="O109" s="32"/>
      <c r="P109" s="32"/>
      <c r="Q109" s="31" t="s">
        <v>5128</v>
      </c>
      <c r="R109" s="31" t="s">
        <v>5043</v>
      </c>
      <c r="S109" s="32"/>
      <c r="T109" s="32"/>
      <c r="U109" s="32"/>
      <c r="V109" s="32"/>
      <c r="W109" s="31" t="s">
        <v>29</v>
      </c>
      <c r="X109" s="32"/>
      <c r="Y109" s="32"/>
      <c r="Z109" s="32"/>
      <c r="AA109" s="32"/>
      <c r="AB109" s="32"/>
      <c r="AC109" s="76" t="s">
        <v>141</v>
      </c>
      <c r="AD109" s="32"/>
      <c r="AE109" s="31" t="s">
        <v>209</v>
      </c>
      <c r="AF109" s="399">
        <v>43986</v>
      </c>
      <c r="AG109" s="32"/>
      <c r="AH109" s="32"/>
      <c r="AI109" s="32"/>
      <c r="AJ109" s="32"/>
      <c r="AK109" s="32"/>
      <c r="AL109" s="32"/>
      <c r="AM109" s="110" t="s">
        <v>208</v>
      </c>
      <c r="AN109" s="110">
        <v>43999</v>
      </c>
      <c r="AO109" s="32" t="s">
        <v>56</v>
      </c>
      <c r="AP109" s="32" t="s">
        <v>56</v>
      </c>
      <c r="AQ109" s="31"/>
      <c r="AR109" s="31"/>
      <c r="AS109" s="31"/>
      <c r="AT109" s="31"/>
      <c r="AU109" s="31"/>
      <c r="AV109" s="31"/>
      <c r="AZ109" s="32">
        <f t="shared" si="6"/>
        <v>6</v>
      </c>
    </row>
    <row r="110" spans="5:52" ht="14.4" customHeight="1">
      <c r="E110" s="32"/>
      <c r="F110" s="32"/>
      <c r="G110" s="32"/>
      <c r="H110" s="31" t="s">
        <v>4968</v>
      </c>
      <c r="I110" s="31" t="s">
        <v>5343</v>
      </c>
      <c r="J110" s="31" t="s">
        <v>5344</v>
      </c>
      <c r="K110" s="32"/>
      <c r="L110" s="32"/>
      <c r="M110" s="32"/>
      <c r="N110" s="581">
        <v>15705280</v>
      </c>
      <c r="O110" s="32"/>
      <c r="P110" s="32"/>
      <c r="Q110" s="31" t="s">
        <v>5129</v>
      </c>
      <c r="R110" s="31" t="s">
        <v>5043</v>
      </c>
      <c r="S110" s="32"/>
      <c r="T110" s="32"/>
      <c r="U110" s="32"/>
      <c r="V110" s="32"/>
      <c r="W110" s="31" t="s">
        <v>29</v>
      </c>
      <c r="X110" s="32"/>
      <c r="Y110" s="32"/>
      <c r="Z110" s="32"/>
      <c r="AA110" s="32"/>
      <c r="AB110" s="32"/>
      <c r="AC110" s="76" t="s">
        <v>141</v>
      </c>
      <c r="AD110" s="32"/>
      <c r="AE110" s="31" t="s">
        <v>209</v>
      </c>
      <c r="AF110" s="399">
        <v>43986</v>
      </c>
      <c r="AG110" s="32"/>
      <c r="AH110" s="32"/>
      <c r="AI110" s="32"/>
      <c r="AJ110" s="32"/>
      <c r="AK110" s="32"/>
      <c r="AL110" s="32"/>
      <c r="AM110" s="180" t="s">
        <v>208</v>
      </c>
      <c r="AN110" s="110">
        <v>43999</v>
      </c>
      <c r="AO110" s="32" t="s">
        <v>57</v>
      </c>
      <c r="AP110" s="32" t="s">
        <v>56</v>
      </c>
      <c r="AQ110" s="383" t="s">
        <v>431</v>
      </c>
      <c r="AR110" s="31"/>
      <c r="AS110" s="31"/>
      <c r="AT110" s="31"/>
      <c r="AU110" s="31"/>
      <c r="AV110" s="31"/>
      <c r="AZ110" s="32">
        <f t="shared" si="6"/>
        <v>6</v>
      </c>
    </row>
    <row r="111" spans="5:52" ht="14.4" customHeight="1">
      <c r="E111" s="32"/>
      <c r="F111" s="32"/>
      <c r="G111" s="32"/>
      <c r="H111" s="31" t="s">
        <v>4969</v>
      </c>
      <c r="I111" s="31" t="s">
        <v>5345</v>
      </c>
      <c r="J111" s="31" t="s">
        <v>5346</v>
      </c>
      <c r="K111" s="32"/>
      <c r="L111" s="32"/>
      <c r="M111" s="32"/>
      <c r="N111" s="581">
        <v>15705281</v>
      </c>
      <c r="O111" s="32"/>
      <c r="P111" s="32"/>
      <c r="Q111" s="31" t="s">
        <v>5130</v>
      </c>
      <c r="R111" s="31" t="s">
        <v>5043</v>
      </c>
      <c r="S111" s="32"/>
      <c r="T111" s="32"/>
      <c r="U111" s="32"/>
      <c r="V111" s="32"/>
      <c r="W111" s="31" t="s">
        <v>29</v>
      </c>
      <c r="X111" s="32"/>
      <c r="Y111" s="32"/>
      <c r="Z111" s="32"/>
      <c r="AA111" s="32"/>
      <c r="AB111" s="32"/>
      <c r="AC111" s="76" t="s">
        <v>141</v>
      </c>
      <c r="AD111" s="32"/>
      <c r="AE111" s="31" t="s">
        <v>209</v>
      </c>
      <c r="AF111" s="399">
        <v>43986</v>
      </c>
      <c r="AG111" s="32"/>
      <c r="AH111" s="32"/>
      <c r="AI111" s="32"/>
      <c r="AJ111" s="32"/>
      <c r="AK111" s="32"/>
      <c r="AL111" s="32"/>
      <c r="AM111" s="32" t="s">
        <v>208</v>
      </c>
      <c r="AN111" s="110">
        <v>43999</v>
      </c>
      <c r="AO111" s="32" t="s">
        <v>57</v>
      </c>
      <c r="AP111" s="32" t="s">
        <v>56</v>
      </c>
      <c r="AQ111" s="31" t="s">
        <v>432</v>
      </c>
      <c r="AR111" s="32" t="s">
        <v>195</v>
      </c>
      <c r="AS111" s="110">
        <v>43999</v>
      </c>
      <c r="AT111" s="32" t="s">
        <v>56</v>
      </c>
      <c r="AU111" s="31"/>
      <c r="AV111" s="31"/>
      <c r="AZ111" s="32">
        <f t="shared" si="6"/>
        <v>6</v>
      </c>
    </row>
    <row r="112" spans="5:52" ht="14.4" customHeight="1">
      <c r="E112" s="32"/>
      <c r="F112" s="32"/>
      <c r="G112" s="32"/>
      <c r="H112" s="31" t="s">
        <v>4970</v>
      </c>
      <c r="I112" s="31" t="s">
        <v>5347</v>
      </c>
      <c r="J112" s="31" t="s">
        <v>5348</v>
      </c>
      <c r="K112" s="32"/>
      <c r="L112" s="32"/>
      <c r="M112" s="32"/>
      <c r="N112" s="581">
        <v>15705283</v>
      </c>
      <c r="O112" s="32"/>
      <c r="P112" s="32"/>
      <c r="Q112" s="31" t="s">
        <v>5131</v>
      </c>
      <c r="R112" s="31" t="s">
        <v>5043</v>
      </c>
      <c r="S112" s="32"/>
      <c r="T112" s="32"/>
      <c r="U112" s="32"/>
      <c r="V112" s="32"/>
      <c r="W112" s="31" t="s">
        <v>29</v>
      </c>
      <c r="X112" s="32"/>
      <c r="Y112" s="32"/>
      <c r="Z112" s="32"/>
      <c r="AA112" s="32"/>
      <c r="AB112" s="32"/>
      <c r="AC112" s="76" t="s">
        <v>141</v>
      </c>
      <c r="AD112" s="32"/>
      <c r="AE112" s="31" t="s">
        <v>209</v>
      </c>
      <c r="AF112" s="399">
        <v>43986</v>
      </c>
      <c r="AG112" s="32"/>
      <c r="AH112" s="32"/>
      <c r="AI112" s="32"/>
      <c r="AJ112" s="32"/>
      <c r="AK112" s="32"/>
      <c r="AL112" s="32"/>
      <c r="AM112" s="32" t="s">
        <v>208</v>
      </c>
      <c r="AN112" s="110">
        <v>43999</v>
      </c>
      <c r="AO112" s="32" t="s">
        <v>56</v>
      </c>
      <c r="AP112" s="32" t="s">
        <v>56</v>
      </c>
      <c r="AQ112" s="31"/>
      <c r="AR112" s="32" t="s">
        <v>195</v>
      </c>
      <c r="AS112" s="110">
        <v>43999</v>
      </c>
      <c r="AT112" s="32" t="s">
        <v>56</v>
      </c>
      <c r="AU112" s="31"/>
      <c r="AV112" s="31"/>
      <c r="AZ112" s="32">
        <f t="shared" si="6"/>
        <v>6</v>
      </c>
    </row>
    <row r="113" spans="5:52" ht="14.4" customHeight="1">
      <c r="E113" s="32"/>
      <c r="F113" s="32"/>
      <c r="G113" s="32"/>
      <c r="H113" s="31" t="s">
        <v>4971</v>
      </c>
      <c r="I113" s="31" t="s">
        <v>5349</v>
      </c>
      <c r="J113" s="31" t="s">
        <v>5350</v>
      </c>
      <c r="K113" s="32"/>
      <c r="L113" s="32"/>
      <c r="M113" s="32"/>
      <c r="N113" s="581">
        <v>15705289</v>
      </c>
      <c r="O113" s="32"/>
      <c r="P113" s="32"/>
      <c r="Q113" s="31" t="s">
        <v>5132</v>
      </c>
      <c r="R113" s="31" t="s">
        <v>5043</v>
      </c>
      <c r="S113" s="32"/>
      <c r="T113" s="32"/>
      <c r="U113" s="32"/>
      <c r="V113" s="32"/>
      <c r="W113" s="31" t="s">
        <v>29</v>
      </c>
      <c r="X113" s="32"/>
      <c r="Y113" s="32"/>
      <c r="Z113" s="32"/>
      <c r="AA113" s="32"/>
      <c r="AB113" s="32"/>
      <c r="AC113" s="76" t="s">
        <v>141</v>
      </c>
      <c r="AD113" s="32"/>
      <c r="AE113" s="31" t="s">
        <v>209</v>
      </c>
      <c r="AF113" s="399">
        <v>43986</v>
      </c>
      <c r="AG113" s="32"/>
      <c r="AH113" s="32"/>
      <c r="AI113" s="32"/>
      <c r="AJ113" s="32"/>
      <c r="AK113" s="32"/>
      <c r="AL113" s="32"/>
      <c r="AM113" s="32" t="s">
        <v>208</v>
      </c>
      <c r="AN113" s="110">
        <v>43999</v>
      </c>
      <c r="AO113" s="32" t="s">
        <v>56</v>
      </c>
      <c r="AP113" s="32" t="s">
        <v>56</v>
      </c>
      <c r="AQ113" s="31"/>
      <c r="AR113" s="32" t="s">
        <v>195</v>
      </c>
      <c r="AS113" s="110">
        <v>43999</v>
      </c>
      <c r="AT113" s="32" t="s">
        <v>56</v>
      </c>
      <c r="AU113" s="31"/>
      <c r="AV113" s="31"/>
      <c r="AZ113" s="32">
        <f t="shared" si="6"/>
        <v>6</v>
      </c>
    </row>
    <row r="114" spans="5:52" ht="14.4" customHeight="1">
      <c r="E114" s="32"/>
      <c r="F114" s="32"/>
      <c r="G114" s="32"/>
      <c r="H114" s="31" t="s">
        <v>4972</v>
      </c>
      <c r="I114" s="31" t="s">
        <v>5351</v>
      </c>
      <c r="J114" s="31" t="s">
        <v>5352</v>
      </c>
      <c r="K114" s="32"/>
      <c r="L114" s="32"/>
      <c r="M114" s="32"/>
      <c r="N114" s="581">
        <v>15705290</v>
      </c>
      <c r="O114" s="32"/>
      <c r="P114" s="32"/>
      <c r="Q114" s="31" t="s">
        <v>5133</v>
      </c>
      <c r="R114" s="31" t="s">
        <v>5043</v>
      </c>
      <c r="S114" s="32"/>
      <c r="T114" s="32"/>
      <c r="U114" s="32"/>
      <c r="V114" s="32"/>
      <c r="W114" s="31" t="s">
        <v>29</v>
      </c>
      <c r="X114" s="32"/>
      <c r="Y114" s="32"/>
      <c r="Z114" s="32"/>
      <c r="AA114" s="32"/>
      <c r="AB114" s="32"/>
      <c r="AC114" s="76" t="s">
        <v>141</v>
      </c>
      <c r="AD114" s="32"/>
      <c r="AE114" s="31" t="s">
        <v>209</v>
      </c>
      <c r="AF114" s="399">
        <v>43986</v>
      </c>
      <c r="AG114" s="32"/>
      <c r="AH114" s="32"/>
      <c r="AI114" s="32"/>
      <c r="AJ114" s="32"/>
      <c r="AK114" s="32"/>
      <c r="AL114" s="32"/>
      <c r="AM114" s="32" t="s">
        <v>208</v>
      </c>
      <c r="AN114" s="110">
        <v>43999</v>
      </c>
      <c r="AO114" s="32" t="s">
        <v>56</v>
      </c>
      <c r="AP114" s="32" t="s">
        <v>56</v>
      </c>
      <c r="AQ114" s="31"/>
      <c r="AR114" s="32"/>
      <c r="AS114" s="32"/>
      <c r="AT114" s="32"/>
      <c r="AU114" s="32"/>
      <c r="AV114" s="32"/>
      <c r="AZ114" s="32">
        <f t="shared" si="6"/>
        <v>6</v>
      </c>
    </row>
    <row r="115" spans="5:52" ht="14.4" customHeight="1">
      <c r="E115" s="32"/>
      <c r="F115" s="32"/>
      <c r="G115" s="32"/>
      <c r="H115" s="31" t="s">
        <v>4973</v>
      </c>
      <c r="I115" s="31" t="s">
        <v>5353</v>
      </c>
      <c r="J115" s="31" t="s">
        <v>5354</v>
      </c>
      <c r="K115" s="32"/>
      <c r="L115" s="32"/>
      <c r="M115" s="32"/>
      <c r="N115" s="581">
        <v>15705291</v>
      </c>
      <c r="O115" s="32"/>
      <c r="P115" s="32"/>
      <c r="Q115" s="31" t="s">
        <v>5134</v>
      </c>
      <c r="R115" s="31" t="s">
        <v>5043</v>
      </c>
      <c r="S115" s="32"/>
      <c r="T115" s="32"/>
      <c r="U115" s="32"/>
      <c r="V115" s="32"/>
      <c r="W115" s="31" t="s">
        <v>29</v>
      </c>
      <c r="X115" s="32"/>
      <c r="Y115" s="32"/>
      <c r="Z115" s="32"/>
      <c r="AA115" s="32"/>
      <c r="AB115" s="32"/>
      <c r="AC115" s="76" t="s">
        <v>141</v>
      </c>
      <c r="AD115" s="32"/>
      <c r="AE115" s="31" t="s">
        <v>209</v>
      </c>
      <c r="AF115" s="399">
        <v>43986</v>
      </c>
      <c r="AG115" s="32"/>
      <c r="AH115" s="32"/>
      <c r="AI115" s="32"/>
      <c r="AJ115" s="32"/>
      <c r="AK115" s="32"/>
      <c r="AL115" s="32"/>
      <c r="AM115" s="180" t="s">
        <v>208</v>
      </c>
      <c r="AN115" s="348">
        <v>43999</v>
      </c>
      <c r="AO115" s="445" t="s">
        <v>58</v>
      </c>
      <c r="AP115" s="32" t="s">
        <v>56</v>
      </c>
      <c r="AQ115" s="383" t="s">
        <v>433</v>
      </c>
      <c r="AR115" s="32"/>
      <c r="AS115" s="32"/>
      <c r="AT115" s="32"/>
      <c r="AU115" s="32"/>
      <c r="AV115" s="32"/>
      <c r="AZ115" s="32">
        <f t="shared" si="6"/>
        <v>6</v>
      </c>
    </row>
    <row r="116" spans="5:52" ht="14.4" customHeight="1">
      <c r="E116" s="32"/>
      <c r="F116" s="32"/>
      <c r="G116" s="32"/>
      <c r="H116" s="31" t="s">
        <v>4974</v>
      </c>
      <c r="I116" s="31" t="s">
        <v>5355</v>
      </c>
      <c r="J116" s="31" t="s">
        <v>5356</v>
      </c>
      <c r="K116" s="32"/>
      <c r="L116" s="32"/>
      <c r="M116" s="32"/>
      <c r="N116" s="581">
        <v>15705284</v>
      </c>
      <c r="O116" s="32"/>
      <c r="P116" s="32"/>
      <c r="Q116" s="31" t="s">
        <v>5135</v>
      </c>
      <c r="R116" s="31" t="s">
        <v>5043</v>
      </c>
      <c r="S116" s="32"/>
      <c r="T116" s="32"/>
      <c r="U116" s="32"/>
      <c r="V116" s="32"/>
      <c r="W116" s="31" t="s">
        <v>29</v>
      </c>
      <c r="X116" s="32"/>
      <c r="Y116" s="32"/>
      <c r="Z116" s="32"/>
      <c r="AA116" s="32"/>
      <c r="AB116" s="32"/>
      <c r="AC116" s="76" t="s">
        <v>141</v>
      </c>
      <c r="AD116" s="32"/>
      <c r="AE116" s="31" t="s">
        <v>209</v>
      </c>
      <c r="AF116" s="399">
        <v>43986</v>
      </c>
      <c r="AG116" s="32"/>
      <c r="AH116" s="32"/>
      <c r="AI116" s="32"/>
      <c r="AJ116" s="32"/>
      <c r="AK116" s="32"/>
      <c r="AL116" s="32"/>
      <c r="AM116" s="32" t="s">
        <v>208</v>
      </c>
      <c r="AN116" s="110">
        <v>43999</v>
      </c>
      <c r="AO116" s="32" t="s">
        <v>56</v>
      </c>
      <c r="AP116" s="32" t="s">
        <v>56</v>
      </c>
      <c r="AQ116" s="31" t="s">
        <v>434</v>
      </c>
      <c r="AR116" s="32"/>
      <c r="AS116" s="32"/>
      <c r="AT116" s="32"/>
      <c r="AU116" s="32"/>
      <c r="AV116" s="32"/>
      <c r="AZ116" s="32">
        <f t="shared" si="6"/>
        <v>6</v>
      </c>
    </row>
    <row r="117" spans="5:52" ht="14.4" customHeight="1">
      <c r="E117" s="32"/>
      <c r="F117" s="32"/>
      <c r="G117" s="32"/>
      <c r="H117" s="31" t="s">
        <v>4975</v>
      </c>
      <c r="I117" s="31" t="s">
        <v>5357</v>
      </c>
      <c r="J117" s="31" t="s">
        <v>5358</v>
      </c>
      <c r="K117" s="32"/>
      <c r="L117" s="32"/>
      <c r="M117" s="32"/>
      <c r="N117" s="94" t="s">
        <v>5028</v>
      </c>
      <c r="O117" s="32"/>
      <c r="P117" s="32"/>
      <c r="Q117" s="31" t="s">
        <v>5136</v>
      </c>
      <c r="R117" s="31" t="s">
        <v>5043</v>
      </c>
      <c r="S117" s="32"/>
      <c r="T117" s="32"/>
      <c r="U117" s="32"/>
      <c r="V117" s="32"/>
      <c r="W117" s="31" t="s">
        <v>29</v>
      </c>
      <c r="X117" s="32"/>
      <c r="Y117" s="32"/>
      <c r="Z117" s="32"/>
      <c r="AA117" s="32"/>
      <c r="AB117" s="32"/>
      <c r="AC117" s="76" t="s">
        <v>141</v>
      </c>
      <c r="AD117" s="32"/>
      <c r="AE117" s="31" t="s">
        <v>209</v>
      </c>
      <c r="AF117" s="399">
        <v>43986</v>
      </c>
      <c r="AG117" s="32"/>
      <c r="AH117" s="32"/>
      <c r="AI117" s="32"/>
      <c r="AJ117" s="32"/>
      <c r="AK117" s="32"/>
      <c r="AL117" s="32"/>
      <c r="AM117" s="32" t="s">
        <v>208</v>
      </c>
      <c r="AN117" s="110">
        <v>43999</v>
      </c>
      <c r="AO117" s="32" t="s">
        <v>56</v>
      </c>
      <c r="AP117" s="32" t="s">
        <v>56</v>
      </c>
      <c r="AQ117" s="31" t="s">
        <v>435</v>
      </c>
      <c r="AR117" s="32"/>
      <c r="AS117" s="32"/>
      <c r="AT117" s="32"/>
      <c r="AU117" s="32"/>
      <c r="AV117" s="32"/>
      <c r="AZ117" s="32">
        <f t="shared" si="6"/>
        <v>6</v>
      </c>
    </row>
    <row r="118" spans="5:52" ht="14.4" customHeight="1">
      <c r="E118" s="32"/>
      <c r="F118" s="32"/>
      <c r="G118" s="32"/>
      <c r="H118" s="31" t="s">
        <v>4976</v>
      </c>
      <c r="I118" s="31" t="s">
        <v>5359</v>
      </c>
      <c r="J118" s="31" t="s">
        <v>5360</v>
      </c>
      <c r="K118" s="32"/>
      <c r="L118" s="32"/>
      <c r="M118" s="32"/>
      <c r="N118" s="581">
        <v>15896061</v>
      </c>
      <c r="O118" s="32"/>
      <c r="P118" s="32"/>
      <c r="Q118" s="31" t="s">
        <v>5137</v>
      </c>
      <c r="R118" s="31" t="s">
        <v>5043</v>
      </c>
      <c r="S118" s="32"/>
      <c r="T118" s="32"/>
      <c r="U118" s="32"/>
      <c r="V118" s="32"/>
      <c r="W118" s="31" t="s">
        <v>29</v>
      </c>
      <c r="X118" s="32"/>
      <c r="Y118" s="32"/>
      <c r="Z118" s="32"/>
      <c r="AA118" s="32"/>
      <c r="AB118" s="32"/>
      <c r="AC118" s="76" t="s">
        <v>141</v>
      </c>
      <c r="AD118" s="32"/>
      <c r="AE118" s="31" t="s">
        <v>209</v>
      </c>
      <c r="AF118" s="110">
        <v>43991</v>
      </c>
      <c r="AG118" s="32"/>
      <c r="AH118" s="32"/>
      <c r="AI118" s="32"/>
      <c r="AJ118" s="32"/>
      <c r="AK118" s="32"/>
      <c r="AL118" s="32"/>
      <c r="AM118" s="32" t="s">
        <v>208</v>
      </c>
      <c r="AN118" s="110">
        <v>43999</v>
      </c>
      <c r="AO118" s="32" t="s">
        <v>56</v>
      </c>
      <c r="AP118" s="32" t="s">
        <v>56</v>
      </c>
      <c r="AQ118" s="31"/>
      <c r="AR118" s="32"/>
      <c r="AS118" s="32"/>
      <c r="AT118" s="32"/>
      <c r="AU118" s="32"/>
      <c r="AV118" s="32"/>
      <c r="AZ118" s="32">
        <f t="shared" si="6"/>
        <v>6</v>
      </c>
    </row>
    <row r="119" spans="5:52" ht="14.4" customHeight="1">
      <c r="E119" s="32"/>
      <c r="F119" s="32"/>
      <c r="G119" s="32"/>
      <c r="H119" s="31" t="s">
        <v>4977</v>
      </c>
      <c r="I119" s="31" t="s">
        <v>5361</v>
      </c>
      <c r="J119" s="31" t="s">
        <v>5362</v>
      </c>
      <c r="K119" s="32"/>
      <c r="L119" s="32"/>
      <c r="M119" s="32"/>
      <c r="N119" s="581">
        <v>15705858</v>
      </c>
      <c r="O119" s="32"/>
      <c r="P119" s="32"/>
      <c r="Q119" s="31" t="s">
        <v>5138</v>
      </c>
      <c r="R119" s="31" t="s">
        <v>5043</v>
      </c>
      <c r="S119" s="32"/>
      <c r="T119" s="32"/>
      <c r="U119" s="32"/>
      <c r="V119" s="32"/>
      <c r="W119" s="31" t="s">
        <v>29</v>
      </c>
      <c r="X119" s="32"/>
      <c r="Y119" s="32"/>
      <c r="Z119" s="32"/>
      <c r="AA119" s="32"/>
      <c r="AB119" s="32"/>
      <c r="AC119" s="76" t="s">
        <v>141</v>
      </c>
      <c r="AD119" s="32"/>
      <c r="AE119" s="31" t="s">
        <v>209</v>
      </c>
      <c r="AF119" s="110">
        <v>43991</v>
      </c>
      <c r="AG119" s="32"/>
      <c r="AH119" s="32"/>
      <c r="AI119" s="32"/>
      <c r="AJ119" s="32"/>
      <c r="AK119" s="32"/>
      <c r="AL119" s="32"/>
      <c r="AM119" s="32" t="s">
        <v>208</v>
      </c>
      <c r="AN119" s="110">
        <v>43999</v>
      </c>
      <c r="AO119" s="32" t="s">
        <v>56</v>
      </c>
      <c r="AP119" s="32" t="s">
        <v>56</v>
      </c>
      <c r="AQ119" s="31"/>
      <c r="AR119" s="32"/>
      <c r="AS119" s="32"/>
      <c r="AT119" s="32"/>
      <c r="AU119" s="32"/>
      <c r="AV119" s="32"/>
      <c r="AZ119" s="32">
        <f t="shared" si="6"/>
        <v>6</v>
      </c>
    </row>
    <row r="120" spans="5:52" ht="14.4" customHeight="1">
      <c r="E120" s="32"/>
      <c r="F120" s="32"/>
      <c r="G120" s="32"/>
      <c r="H120" s="31" t="s">
        <v>4978</v>
      </c>
      <c r="I120" s="322" t="s">
        <v>5361</v>
      </c>
      <c r="J120" s="322" t="s">
        <v>5362</v>
      </c>
      <c r="K120" s="32"/>
      <c r="L120" s="32"/>
      <c r="M120" s="32"/>
      <c r="N120" s="589">
        <v>15705859</v>
      </c>
      <c r="O120" s="32"/>
      <c r="P120" s="32"/>
      <c r="Q120" s="322" t="s">
        <v>5139</v>
      </c>
      <c r="R120" s="31" t="s">
        <v>5043</v>
      </c>
      <c r="S120" s="32"/>
      <c r="T120" s="32"/>
      <c r="U120" s="32"/>
      <c r="V120" s="32"/>
      <c r="W120" s="322" t="s">
        <v>29</v>
      </c>
      <c r="X120" s="32"/>
      <c r="Y120" s="32"/>
      <c r="Z120" s="32"/>
      <c r="AA120" s="32"/>
      <c r="AB120" s="32"/>
      <c r="AC120" s="76" t="s">
        <v>141</v>
      </c>
      <c r="AD120" s="32"/>
      <c r="AE120" s="31" t="s">
        <v>209</v>
      </c>
      <c r="AF120" s="110">
        <v>43991</v>
      </c>
      <c r="AG120" s="32"/>
      <c r="AH120" s="32"/>
      <c r="AI120" s="32"/>
      <c r="AJ120" s="32"/>
      <c r="AK120" s="32"/>
      <c r="AL120" s="32"/>
      <c r="AM120" s="32" t="s">
        <v>208</v>
      </c>
      <c r="AN120" s="110">
        <v>43999</v>
      </c>
      <c r="AO120" s="32" t="s">
        <v>56</v>
      </c>
      <c r="AP120" s="32" t="s">
        <v>56</v>
      </c>
      <c r="AQ120" s="31" t="s">
        <v>436</v>
      </c>
      <c r="AR120" s="320"/>
      <c r="AS120" s="320"/>
      <c r="AT120" s="320"/>
      <c r="AU120" s="320"/>
      <c r="AV120" s="320"/>
      <c r="AZ120" s="32">
        <f t="shared" si="6"/>
        <v>6</v>
      </c>
    </row>
    <row r="121" spans="5:52" ht="14.4" customHeight="1">
      <c r="E121" s="32"/>
      <c r="F121" s="32"/>
      <c r="G121" s="32"/>
      <c r="H121" s="31" t="s">
        <v>4979</v>
      </c>
      <c r="I121" s="31" t="s">
        <v>5363</v>
      </c>
      <c r="J121" s="31" t="s">
        <v>5364</v>
      </c>
      <c r="K121" s="32"/>
      <c r="L121" s="32"/>
      <c r="M121" s="32"/>
      <c r="N121" s="581">
        <v>15705862</v>
      </c>
      <c r="O121" s="32"/>
      <c r="P121" s="32"/>
      <c r="Q121" s="31" t="s">
        <v>5140</v>
      </c>
      <c r="R121" s="31" t="s">
        <v>5043</v>
      </c>
      <c r="S121" s="32"/>
      <c r="T121" s="32"/>
      <c r="U121" s="32"/>
      <c r="V121" s="32"/>
      <c r="W121" s="31" t="s">
        <v>29</v>
      </c>
      <c r="X121" s="32"/>
      <c r="Y121" s="32"/>
      <c r="Z121" s="32"/>
      <c r="AA121" s="32"/>
      <c r="AB121" s="32"/>
      <c r="AC121" s="76" t="s">
        <v>141</v>
      </c>
      <c r="AD121" s="32"/>
      <c r="AE121" s="31" t="s">
        <v>209</v>
      </c>
      <c r="AF121" s="110">
        <v>43991</v>
      </c>
      <c r="AG121" s="32"/>
      <c r="AH121" s="32"/>
      <c r="AI121" s="32"/>
      <c r="AJ121" s="32"/>
      <c r="AK121" s="32"/>
      <c r="AL121" s="32"/>
      <c r="AM121" s="32" t="s">
        <v>208</v>
      </c>
      <c r="AN121" s="110">
        <v>43999</v>
      </c>
      <c r="AO121" s="32" t="s">
        <v>56</v>
      </c>
      <c r="AP121" s="32" t="s">
        <v>56</v>
      </c>
      <c r="AQ121" s="383"/>
      <c r="AR121" s="32"/>
      <c r="AS121" s="32"/>
      <c r="AT121" s="32"/>
      <c r="AU121" s="32"/>
      <c r="AV121" s="32"/>
      <c r="AZ121" s="32">
        <f t="shared" si="6"/>
        <v>6</v>
      </c>
    </row>
    <row r="122" spans="5:52" ht="14.4" customHeight="1">
      <c r="E122" s="32"/>
      <c r="F122" s="32"/>
      <c r="G122" s="32"/>
      <c r="H122" s="31" t="s">
        <v>4980</v>
      </c>
      <c r="I122" s="31" t="s">
        <v>5365</v>
      </c>
      <c r="J122" s="31" t="s">
        <v>5366</v>
      </c>
      <c r="K122" s="32"/>
      <c r="L122" s="32"/>
      <c r="M122" s="32"/>
      <c r="N122" s="581">
        <v>15705863</v>
      </c>
      <c r="O122" s="32"/>
      <c r="P122" s="32"/>
      <c r="Q122" s="31" t="s">
        <v>5141</v>
      </c>
      <c r="R122" s="31" t="s">
        <v>5043</v>
      </c>
      <c r="S122" s="32"/>
      <c r="T122" s="32"/>
      <c r="U122" s="32"/>
      <c r="V122" s="32"/>
      <c r="W122" s="31" t="s">
        <v>29</v>
      </c>
      <c r="X122" s="32"/>
      <c r="Y122" s="32"/>
      <c r="Z122" s="32"/>
      <c r="AA122" s="32"/>
      <c r="AB122" s="32"/>
      <c r="AC122" s="76" t="s">
        <v>141</v>
      </c>
      <c r="AD122" s="32"/>
      <c r="AE122" s="31" t="s">
        <v>209</v>
      </c>
      <c r="AF122" s="110">
        <v>43991</v>
      </c>
      <c r="AG122" s="32"/>
      <c r="AH122" s="32"/>
      <c r="AI122" s="32"/>
      <c r="AJ122" s="32"/>
      <c r="AK122" s="32"/>
      <c r="AL122" s="32"/>
      <c r="AM122" s="32" t="s">
        <v>208</v>
      </c>
      <c r="AN122" s="110">
        <v>43999</v>
      </c>
      <c r="AO122" s="32" t="s">
        <v>56</v>
      </c>
      <c r="AP122" s="32" t="s">
        <v>56</v>
      </c>
      <c r="AQ122" s="31" t="s">
        <v>436</v>
      </c>
      <c r="AR122" s="32"/>
      <c r="AS122" s="32"/>
      <c r="AT122" s="32"/>
      <c r="AU122" s="32"/>
      <c r="AV122" s="32"/>
      <c r="AZ122" s="32">
        <f t="shared" si="6"/>
        <v>6</v>
      </c>
    </row>
    <row r="123" spans="5:52" ht="14.4" customHeight="1">
      <c r="E123" s="32"/>
      <c r="F123" s="32"/>
      <c r="G123" s="32"/>
      <c r="H123" s="31" t="s">
        <v>4981</v>
      </c>
      <c r="I123" s="31" t="s">
        <v>5367</v>
      </c>
      <c r="J123" s="31" t="s">
        <v>5368</v>
      </c>
      <c r="K123" s="32"/>
      <c r="L123" s="32"/>
      <c r="M123" s="32"/>
      <c r="N123" s="581">
        <v>15705293</v>
      </c>
      <c r="O123" s="32"/>
      <c r="P123" s="32"/>
      <c r="Q123" s="31" t="s">
        <v>5142</v>
      </c>
      <c r="R123" s="31" t="s">
        <v>5043</v>
      </c>
      <c r="S123" s="32"/>
      <c r="T123" s="32"/>
      <c r="U123" s="32"/>
      <c r="V123" s="32"/>
      <c r="W123" s="31" t="s">
        <v>29</v>
      </c>
      <c r="X123" s="32"/>
      <c r="Y123" s="32"/>
      <c r="Z123" s="32"/>
      <c r="AA123" s="32"/>
      <c r="AB123" s="32"/>
      <c r="AC123" s="76" t="s">
        <v>141</v>
      </c>
      <c r="AD123" s="32"/>
      <c r="AE123" s="31" t="s">
        <v>209</v>
      </c>
      <c r="AF123" s="110">
        <v>43991</v>
      </c>
      <c r="AG123" s="32"/>
      <c r="AH123" s="32"/>
      <c r="AI123" s="32"/>
      <c r="AJ123" s="32"/>
      <c r="AK123" s="32"/>
      <c r="AL123" s="32"/>
      <c r="AM123" s="32" t="s">
        <v>208</v>
      </c>
      <c r="AN123" s="110">
        <v>43999</v>
      </c>
      <c r="AO123" s="32" t="s">
        <v>56</v>
      </c>
      <c r="AP123" s="32" t="s">
        <v>56</v>
      </c>
      <c r="AQ123" s="31" t="s">
        <v>436</v>
      </c>
      <c r="AR123" s="32"/>
      <c r="AS123" s="32"/>
      <c r="AT123" s="32"/>
      <c r="AU123" s="32"/>
      <c r="AV123" s="32"/>
      <c r="AZ123" s="32">
        <f>MONTH(AF123)</f>
        <v>6</v>
      </c>
    </row>
    <row r="124" spans="5:52" ht="14.4" customHeight="1">
      <c r="E124" s="32"/>
      <c r="F124" s="32"/>
      <c r="G124" s="32"/>
      <c r="H124" s="31" t="s">
        <v>4982</v>
      </c>
      <c r="I124" s="31" t="s">
        <v>5369</v>
      </c>
      <c r="J124" s="31" t="s">
        <v>5370</v>
      </c>
      <c r="K124" s="32"/>
      <c r="L124" s="32"/>
      <c r="M124" s="32"/>
      <c r="N124" s="581">
        <v>15705293</v>
      </c>
      <c r="O124" s="32"/>
      <c r="P124" s="32"/>
      <c r="Q124" s="31" t="s">
        <v>5143</v>
      </c>
      <c r="R124" s="31" t="s">
        <v>5043</v>
      </c>
      <c r="S124" s="32"/>
      <c r="T124" s="32"/>
      <c r="U124" s="32"/>
      <c r="V124" s="32"/>
      <c r="W124" s="31" t="s">
        <v>29</v>
      </c>
      <c r="X124" s="32"/>
      <c r="Y124" s="32"/>
      <c r="Z124" s="32"/>
      <c r="AA124" s="32"/>
      <c r="AB124" s="32"/>
      <c r="AC124" s="76" t="s">
        <v>141</v>
      </c>
      <c r="AD124" s="32"/>
      <c r="AE124" s="31" t="s">
        <v>209</v>
      </c>
      <c r="AF124" s="110">
        <v>43992</v>
      </c>
      <c r="AG124" s="32"/>
      <c r="AH124" s="32"/>
      <c r="AI124" s="32"/>
      <c r="AJ124" s="32"/>
      <c r="AK124" s="32"/>
      <c r="AL124" s="32"/>
      <c r="AM124" s="32" t="s">
        <v>208</v>
      </c>
      <c r="AN124" s="110">
        <v>43999</v>
      </c>
      <c r="AO124" s="32" t="s">
        <v>56</v>
      </c>
      <c r="AP124" s="32" t="s">
        <v>56</v>
      </c>
      <c r="AQ124" s="31"/>
      <c r="AR124" s="32"/>
      <c r="AS124" s="32"/>
      <c r="AT124" s="32"/>
      <c r="AU124" s="32"/>
      <c r="AV124" s="32"/>
      <c r="AZ124" s="32">
        <f t="shared" ref="AZ124:AZ187" si="7">MONTH(AF124)</f>
        <v>6</v>
      </c>
    </row>
    <row r="125" spans="5:52" ht="14.4" customHeight="1">
      <c r="E125" s="32"/>
      <c r="F125" s="32"/>
      <c r="G125" s="32"/>
      <c r="H125" s="31" t="s">
        <v>4983</v>
      </c>
      <c r="I125" s="31" t="s">
        <v>5371</v>
      </c>
      <c r="J125" s="31" t="s">
        <v>5372</v>
      </c>
      <c r="K125" s="32"/>
      <c r="L125" s="32"/>
      <c r="M125" s="32"/>
      <c r="N125" s="581">
        <v>15705293</v>
      </c>
      <c r="O125" s="32"/>
      <c r="P125" s="32"/>
      <c r="Q125" s="31" t="s">
        <v>5144</v>
      </c>
      <c r="R125" s="31" t="s">
        <v>5043</v>
      </c>
      <c r="S125" s="32"/>
      <c r="T125" s="32"/>
      <c r="U125" s="32"/>
      <c r="V125" s="32"/>
      <c r="W125" s="31" t="s">
        <v>29</v>
      </c>
      <c r="X125" s="32"/>
      <c r="Y125" s="32"/>
      <c r="Z125" s="32"/>
      <c r="AA125" s="32"/>
      <c r="AB125" s="32"/>
      <c r="AC125" s="76" t="s">
        <v>141</v>
      </c>
      <c r="AD125" s="32"/>
      <c r="AE125" s="31" t="s">
        <v>209</v>
      </c>
      <c r="AF125" s="110">
        <v>43992</v>
      </c>
      <c r="AG125" s="32"/>
      <c r="AH125" s="32"/>
      <c r="AI125" s="32"/>
      <c r="AJ125" s="32"/>
      <c r="AK125" s="32"/>
      <c r="AL125" s="32"/>
      <c r="AM125" s="32" t="s">
        <v>208</v>
      </c>
      <c r="AN125" s="110">
        <v>43998</v>
      </c>
      <c r="AO125" s="32" t="s">
        <v>56</v>
      </c>
      <c r="AP125" s="32" t="s">
        <v>56</v>
      </c>
      <c r="AQ125" s="31"/>
      <c r="AR125" s="32"/>
      <c r="AS125" s="32"/>
      <c r="AT125" s="32"/>
      <c r="AU125" s="32"/>
      <c r="AV125" s="32"/>
      <c r="AZ125" s="32">
        <f t="shared" si="7"/>
        <v>6</v>
      </c>
    </row>
    <row r="126" spans="5:52" ht="14.4" customHeight="1">
      <c r="E126" s="32"/>
      <c r="F126" s="32"/>
      <c r="G126" s="32"/>
      <c r="H126" s="31" t="s">
        <v>4984</v>
      </c>
      <c r="I126" s="31" t="s">
        <v>5373</v>
      </c>
      <c r="J126" s="31" t="s">
        <v>5374</v>
      </c>
      <c r="K126" s="32"/>
      <c r="L126" s="32"/>
      <c r="M126" s="32"/>
      <c r="N126" s="581">
        <v>15705293</v>
      </c>
      <c r="O126" s="32"/>
      <c r="P126" s="32"/>
      <c r="Q126" s="31" t="s">
        <v>5145</v>
      </c>
      <c r="R126" s="31" t="s">
        <v>5043</v>
      </c>
      <c r="S126" s="32"/>
      <c r="T126" s="32"/>
      <c r="U126" s="32"/>
      <c r="V126" s="32"/>
      <c r="W126" s="31" t="s">
        <v>29</v>
      </c>
      <c r="X126" s="32"/>
      <c r="Y126" s="32"/>
      <c r="Z126" s="32"/>
      <c r="AA126" s="32"/>
      <c r="AB126" s="32"/>
      <c r="AC126" s="76" t="s">
        <v>141</v>
      </c>
      <c r="AD126" s="32"/>
      <c r="AE126" s="31" t="s">
        <v>209</v>
      </c>
      <c r="AF126" s="110">
        <v>43992</v>
      </c>
      <c r="AG126" s="32"/>
      <c r="AH126" s="32"/>
      <c r="AI126" s="32"/>
      <c r="AJ126" s="32"/>
      <c r="AK126" s="32"/>
      <c r="AL126" s="32"/>
      <c r="AM126" s="110" t="s">
        <v>208</v>
      </c>
      <c r="AN126" s="110">
        <v>43998</v>
      </c>
      <c r="AO126" s="32" t="s">
        <v>56</v>
      </c>
      <c r="AP126" s="32" t="s">
        <v>56</v>
      </c>
      <c r="AQ126" s="31"/>
      <c r="AR126" s="32"/>
      <c r="AS126" s="32"/>
      <c r="AT126" s="32"/>
      <c r="AU126" s="32"/>
      <c r="AV126" s="32"/>
      <c r="AZ126" s="32">
        <f t="shared" si="7"/>
        <v>6</v>
      </c>
    </row>
    <row r="127" spans="5:52" ht="14.4" customHeight="1">
      <c r="E127" s="32"/>
      <c r="F127" s="32"/>
      <c r="G127" s="32"/>
      <c r="H127" s="31" t="s">
        <v>4985</v>
      </c>
      <c r="I127" s="31" t="s">
        <v>5375</v>
      </c>
      <c r="J127" s="31" t="s">
        <v>5376</v>
      </c>
      <c r="K127" s="32"/>
      <c r="L127" s="32"/>
      <c r="M127" s="32"/>
      <c r="N127" s="581">
        <v>15705293</v>
      </c>
      <c r="O127" s="32"/>
      <c r="P127" s="32"/>
      <c r="Q127" s="31" t="s">
        <v>5146</v>
      </c>
      <c r="R127" s="31" t="s">
        <v>5043</v>
      </c>
      <c r="S127" s="32"/>
      <c r="T127" s="32"/>
      <c r="U127" s="32"/>
      <c r="V127" s="32"/>
      <c r="W127" s="31" t="s">
        <v>29</v>
      </c>
      <c r="X127" s="32"/>
      <c r="Y127" s="32"/>
      <c r="Z127" s="32"/>
      <c r="AA127" s="32"/>
      <c r="AB127" s="32"/>
      <c r="AC127" s="76" t="s">
        <v>141</v>
      </c>
      <c r="AD127" s="32"/>
      <c r="AE127" s="31" t="s">
        <v>209</v>
      </c>
      <c r="AF127" s="110">
        <v>43992</v>
      </c>
      <c r="AG127" s="32"/>
      <c r="AH127" s="32"/>
      <c r="AI127" s="32"/>
      <c r="AJ127" s="32"/>
      <c r="AK127" s="32"/>
      <c r="AL127" s="32"/>
      <c r="AM127" s="31" t="s">
        <v>209</v>
      </c>
      <c r="AN127" s="110">
        <v>43999</v>
      </c>
      <c r="AO127" s="32" t="s">
        <v>56</v>
      </c>
      <c r="AP127" s="32" t="s">
        <v>56</v>
      </c>
      <c r="AQ127" s="32"/>
      <c r="AR127" s="32"/>
      <c r="AS127" s="32"/>
      <c r="AT127" s="32"/>
      <c r="AU127" s="32"/>
      <c r="AV127" s="32"/>
      <c r="AZ127" s="32">
        <f t="shared" si="7"/>
        <v>6</v>
      </c>
    </row>
    <row r="128" spans="5:52" ht="14.4" customHeight="1">
      <c r="E128" s="32"/>
      <c r="F128" s="32"/>
      <c r="G128" s="32"/>
      <c r="H128" s="31" t="s">
        <v>4986</v>
      </c>
      <c r="I128" s="31" t="s">
        <v>5377</v>
      </c>
      <c r="J128" s="31" t="s">
        <v>5378</v>
      </c>
      <c r="K128" s="32"/>
      <c r="L128" s="32"/>
      <c r="M128" s="32"/>
      <c r="N128" s="581">
        <v>15705860</v>
      </c>
      <c r="O128" s="32"/>
      <c r="P128" s="32"/>
      <c r="Q128" s="31" t="s">
        <v>5147</v>
      </c>
      <c r="R128" s="31" t="s">
        <v>5043</v>
      </c>
      <c r="S128" s="32"/>
      <c r="T128" s="32"/>
      <c r="U128" s="32"/>
      <c r="V128" s="32"/>
      <c r="W128" s="31" t="s">
        <v>29</v>
      </c>
      <c r="X128" s="32"/>
      <c r="Y128" s="32"/>
      <c r="Z128" s="32"/>
      <c r="AA128" s="32"/>
      <c r="AB128" s="32"/>
      <c r="AC128" s="76" t="s">
        <v>141</v>
      </c>
      <c r="AD128" s="32"/>
      <c r="AE128" s="31" t="s">
        <v>209</v>
      </c>
      <c r="AF128" s="110">
        <v>43991</v>
      </c>
      <c r="AG128" s="32"/>
      <c r="AH128" s="32"/>
      <c r="AI128" s="32"/>
      <c r="AJ128" s="32"/>
      <c r="AK128" s="32"/>
      <c r="AL128" s="32"/>
      <c r="AM128" s="110" t="s">
        <v>208</v>
      </c>
      <c r="AN128" s="110">
        <v>43998</v>
      </c>
      <c r="AO128" s="32" t="s">
        <v>56</v>
      </c>
      <c r="AP128" s="32" t="s">
        <v>56</v>
      </c>
      <c r="AQ128" s="31"/>
      <c r="AR128" s="32"/>
      <c r="AS128" s="32"/>
      <c r="AT128" s="32"/>
      <c r="AU128" s="32"/>
      <c r="AV128" s="32"/>
      <c r="AZ128" s="32">
        <f t="shared" si="7"/>
        <v>6</v>
      </c>
    </row>
    <row r="129" spans="5:52" ht="14.4" customHeight="1">
      <c r="E129" s="32"/>
      <c r="F129" s="32"/>
      <c r="G129" s="32"/>
      <c r="H129" s="31" t="s">
        <v>4987</v>
      </c>
      <c r="I129" s="31" t="s">
        <v>5379</v>
      </c>
      <c r="J129" s="31" t="s">
        <v>5380</v>
      </c>
      <c r="K129" s="32"/>
      <c r="L129" s="32"/>
      <c r="M129" s="32"/>
      <c r="N129" s="581">
        <v>15705861</v>
      </c>
      <c r="O129" s="32"/>
      <c r="P129" s="32"/>
      <c r="Q129" s="31" t="s">
        <v>5148</v>
      </c>
      <c r="R129" s="31" t="s">
        <v>5043</v>
      </c>
      <c r="S129" s="32"/>
      <c r="T129" s="32"/>
      <c r="U129" s="32"/>
      <c r="V129" s="32"/>
      <c r="W129" s="31" t="s">
        <v>29</v>
      </c>
      <c r="X129" s="32"/>
      <c r="Y129" s="32"/>
      <c r="Z129" s="32"/>
      <c r="AA129" s="32"/>
      <c r="AB129" s="32"/>
      <c r="AC129" s="76" t="s">
        <v>141</v>
      </c>
      <c r="AD129" s="32"/>
      <c r="AE129" s="31" t="s">
        <v>209</v>
      </c>
      <c r="AF129" s="110">
        <v>43991</v>
      </c>
      <c r="AG129" s="32"/>
      <c r="AH129" s="32"/>
      <c r="AI129" s="32"/>
      <c r="AJ129" s="32"/>
      <c r="AK129" s="32"/>
      <c r="AL129" s="32"/>
      <c r="AM129" s="31" t="s">
        <v>209</v>
      </c>
      <c r="AN129" s="110">
        <v>43999</v>
      </c>
      <c r="AO129" s="32" t="s">
        <v>56</v>
      </c>
      <c r="AP129" s="32" t="s">
        <v>56</v>
      </c>
      <c r="AQ129" s="32"/>
      <c r="AR129" s="32"/>
      <c r="AS129" s="32"/>
      <c r="AT129" s="32"/>
      <c r="AU129" s="32"/>
      <c r="AV129" s="32"/>
      <c r="AZ129" s="32">
        <f t="shared" si="7"/>
        <v>6</v>
      </c>
    </row>
    <row r="130" spans="5:52" ht="14.4" customHeight="1">
      <c r="E130" s="32"/>
      <c r="F130" s="32"/>
      <c r="G130" s="32"/>
      <c r="H130" s="31" t="s">
        <v>4988</v>
      </c>
      <c r="I130" s="31" t="s">
        <v>5381</v>
      </c>
      <c r="J130" s="31" t="s">
        <v>5382</v>
      </c>
      <c r="K130" s="32"/>
      <c r="L130" s="32"/>
      <c r="M130" s="32"/>
      <c r="N130" s="581">
        <v>15241204</v>
      </c>
      <c r="O130" s="32"/>
      <c r="P130" s="32"/>
      <c r="Q130" s="31" t="s">
        <v>5149</v>
      </c>
      <c r="R130" s="31" t="s">
        <v>5043</v>
      </c>
      <c r="S130" s="32"/>
      <c r="T130" s="32"/>
      <c r="U130" s="32"/>
      <c r="V130" s="32"/>
      <c r="W130" s="31" t="s">
        <v>29</v>
      </c>
      <c r="X130" s="32"/>
      <c r="Y130" s="32"/>
      <c r="Z130" s="32"/>
      <c r="AA130" s="32"/>
      <c r="AB130" s="32"/>
      <c r="AC130" s="76" t="s">
        <v>141</v>
      </c>
      <c r="AD130" s="32"/>
      <c r="AE130" s="31" t="s">
        <v>209</v>
      </c>
      <c r="AF130" s="110">
        <v>43991</v>
      </c>
      <c r="AG130" s="32"/>
      <c r="AH130" s="32"/>
      <c r="AI130" s="32"/>
      <c r="AJ130" s="32"/>
      <c r="AK130" s="32"/>
      <c r="AL130" s="32"/>
      <c r="AM130" s="110" t="s">
        <v>208</v>
      </c>
      <c r="AN130" s="110">
        <v>43998</v>
      </c>
      <c r="AO130" s="32" t="s">
        <v>56</v>
      </c>
      <c r="AP130" s="32" t="s">
        <v>56</v>
      </c>
      <c r="AQ130" s="31"/>
      <c r="AR130" s="32" t="s">
        <v>195</v>
      </c>
      <c r="AS130" s="110">
        <v>43999</v>
      </c>
      <c r="AT130" s="32" t="s">
        <v>56</v>
      </c>
      <c r="AU130" s="32"/>
      <c r="AV130" s="32"/>
      <c r="AZ130" s="32">
        <f t="shared" si="7"/>
        <v>6</v>
      </c>
    </row>
    <row r="131" spans="5:52" ht="14.4" customHeight="1">
      <c r="E131" s="32"/>
      <c r="F131" s="32"/>
      <c r="G131" s="32"/>
      <c r="H131" s="31" t="s">
        <v>4989</v>
      </c>
      <c r="I131" s="31" t="s">
        <v>5383</v>
      </c>
      <c r="J131" s="31" t="s">
        <v>5384</v>
      </c>
      <c r="K131" s="32"/>
      <c r="L131" s="32"/>
      <c r="M131" s="32"/>
      <c r="N131" s="581">
        <v>15241205</v>
      </c>
      <c r="O131" s="32"/>
      <c r="P131" s="32"/>
      <c r="Q131" s="31" t="s">
        <v>5150</v>
      </c>
      <c r="R131" s="31" t="s">
        <v>5043</v>
      </c>
      <c r="S131" s="32"/>
      <c r="T131" s="32"/>
      <c r="U131" s="32"/>
      <c r="V131" s="32"/>
      <c r="W131" s="31" t="s">
        <v>29</v>
      </c>
      <c r="X131" s="32"/>
      <c r="Y131" s="32"/>
      <c r="Z131" s="32"/>
      <c r="AA131" s="32"/>
      <c r="AB131" s="32"/>
      <c r="AC131" s="76" t="s">
        <v>141</v>
      </c>
      <c r="AD131" s="32"/>
      <c r="AE131" s="31" t="s">
        <v>209</v>
      </c>
      <c r="AF131" s="110">
        <v>43991</v>
      </c>
      <c r="AG131" s="32"/>
      <c r="AH131" s="32"/>
      <c r="AI131" s="32"/>
      <c r="AJ131" s="32"/>
      <c r="AK131" s="32"/>
      <c r="AL131" s="32"/>
      <c r="AM131" s="31" t="s">
        <v>209</v>
      </c>
      <c r="AN131" s="110">
        <v>43999</v>
      </c>
      <c r="AO131" s="32" t="s">
        <v>56</v>
      </c>
      <c r="AP131" s="32" t="s">
        <v>56</v>
      </c>
      <c r="AQ131" s="32"/>
      <c r="AR131" s="32" t="s">
        <v>195</v>
      </c>
      <c r="AS131" s="110">
        <v>43999</v>
      </c>
      <c r="AT131" s="32" t="s">
        <v>56</v>
      </c>
      <c r="AU131" s="32"/>
      <c r="AV131" s="32"/>
      <c r="AZ131" s="32">
        <f t="shared" si="7"/>
        <v>6</v>
      </c>
    </row>
    <row r="132" spans="5:52" ht="14.4" customHeight="1">
      <c r="E132" s="32"/>
      <c r="F132" s="32"/>
      <c r="G132" s="32"/>
      <c r="H132" s="31" t="s">
        <v>4990</v>
      </c>
      <c r="I132" s="31" t="s">
        <v>5385</v>
      </c>
      <c r="J132" s="31" t="s">
        <v>5386</v>
      </c>
      <c r="K132" s="32"/>
      <c r="L132" s="32"/>
      <c r="M132" s="32"/>
      <c r="N132" s="581">
        <v>15241206</v>
      </c>
      <c r="O132" s="32"/>
      <c r="P132" s="32"/>
      <c r="Q132" s="31" t="s">
        <v>5151</v>
      </c>
      <c r="R132" s="31" t="s">
        <v>5043</v>
      </c>
      <c r="S132" s="32"/>
      <c r="T132" s="32"/>
      <c r="U132" s="32"/>
      <c r="V132" s="32"/>
      <c r="W132" s="31" t="s">
        <v>29</v>
      </c>
      <c r="X132" s="32"/>
      <c r="Y132" s="32"/>
      <c r="Z132" s="32"/>
      <c r="AA132" s="32"/>
      <c r="AB132" s="32"/>
      <c r="AC132" s="76" t="s">
        <v>141</v>
      </c>
      <c r="AD132" s="32"/>
      <c r="AE132" s="31" t="s">
        <v>209</v>
      </c>
      <c r="AF132" s="110">
        <v>43991</v>
      </c>
      <c r="AG132" s="32"/>
      <c r="AH132" s="32"/>
      <c r="AI132" s="32"/>
      <c r="AJ132" s="32"/>
      <c r="AK132" s="32"/>
      <c r="AL132" s="32"/>
      <c r="AM132" s="110" t="s">
        <v>208</v>
      </c>
      <c r="AN132" s="110">
        <v>43998</v>
      </c>
      <c r="AO132" s="32" t="s">
        <v>56</v>
      </c>
      <c r="AP132" s="32" t="s">
        <v>56</v>
      </c>
      <c r="AQ132" s="31"/>
      <c r="AR132" s="32" t="s">
        <v>195</v>
      </c>
      <c r="AS132" s="110">
        <v>43999</v>
      </c>
      <c r="AT132" s="32" t="s">
        <v>56</v>
      </c>
      <c r="AU132" s="32"/>
      <c r="AV132" s="32"/>
      <c r="AZ132" s="32">
        <f t="shared" si="7"/>
        <v>6</v>
      </c>
    </row>
    <row r="133" spans="5:52" ht="14.4" customHeight="1">
      <c r="E133" s="32"/>
      <c r="F133" s="32"/>
      <c r="G133" s="32"/>
      <c r="H133" s="31" t="s">
        <v>4991</v>
      </c>
      <c r="I133" s="31" t="s">
        <v>5387</v>
      </c>
      <c r="J133" s="31" t="s">
        <v>5388</v>
      </c>
      <c r="K133" s="32"/>
      <c r="L133" s="32"/>
      <c r="M133" s="32"/>
      <c r="N133" s="581">
        <v>15241216</v>
      </c>
      <c r="O133" s="32"/>
      <c r="P133" s="32"/>
      <c r="Q133" s="31" t="s">
        <v>5152</v>
      </c>
      <c r="R133" s="31" t="s">
        <v>5043</v>
      </c>
      <c r="S133" s="32"/>
      <c r="T133" s="32"/>
      <c r="U133" s="32"/>
      <c r="V133" s="32"/>
      <c r="W133" s="31" t="s">
        <v>29</v>
      </c>
      <c r="X133" s="32"/>
      <c r="Y133" s="32"/>
      <c r="Z133" s="32"/>
      <c r="AA133" s="32"/>
      <c r="AB133" s="32"/>
      <c r="AC133" s="76" t="s">
        <v>141</v>
      </c>
      <c r="AD133" s="32"/>
      <c r="AE133" s="31" t="s">
        <v>209</v>
      </c>
      <c r="AF133" s="110">
        <v>43991</v>
      </c>
      <c r="AG133" s="32"/>
      <c r="AH133" s="32"/>
      <c r="AI133" s="32"/>
      <c r="AJ133" s="32"/>
      <c r="AK133" s="32"/>
      <c r="AL133" s="32"/>
      <c r="AM133" s="31" t="s">
        <v>209</v>
      </c>
      <c r="AN133" s="110">
        <v>43999</v>
      </c>
      <c r="AO133" s="32" t="s">
        <v>56</v>
      </c>
      <c r="AP133" s="32" t="s">
        <v>56</v>
      </c>
      <c r="AQ133" s="32"/>
      <c r="AR133" s="32" t="s">
        <v>195</v>
      </c>
      <c r="AS133" s="110">
        <v>43999</v>
      </c>
      <c r="AT133" s="32" t="s">
        <v>56</v>
      </c>
      <c r="AU133" s="32"/>
      <c r="AV133" s="32"/>
      <c r="AZ133" s="32">
        <f t="shared" si="7"/>
        <v>6</v>
      </c>
    </row>
    <row r="134" spans="5:52" ht="14.4" customHeight="1">
      <c r="E134" s="32"/>
      <c r="F134" s="32"/>
      <c r="G134" s="32"/>
      <c r="H134" s="31" t="s">
        <v>4992</v>
      </c>
      <c r="I134" s="31" t="s">
        <v>5389</v>
      </c>
      <c r="J134" s="31" t="s">
        <v>5388</v>
      </c>
      <c r="K134" s="32"/>
      <c r="L134" s="32"/>
      <c r="M134" s="32"/>
      <c r="N134" s="581">
        <v>15241216</v>
      </c>
      <c r="O134" s="32"/>
      <c r="P134" s="32"/>
      <c r="Q134" s="31" t="s">
        <v>5152</v>
      </c>
      <c r="R134" s="31" t="s">
        <v>5043</v>
      </c>
      <c r="S134" s="32"/>
      <c r="T134" s="32"/>
      <c r="U134" s="32"/>
      <c r="V134" s="32"/>
      <c r="W134" s="31" t="s">
        <v>29</v>
      </c>
      <c r="X134" s="32"/>
      <c r="Y134" s="32"/>
      <c r="Z134" s="32"/>
      <c r="AA134" s="32"/>
      <c r="AB134" s="32"/>
      <c r="AC134" s="76" t="s">
        <v>141</v>
      </c>
      <c r="AD134" s="32"/>
      <c r="AE134" s="31" t="s">
        <v>209</v>
      </c>
      <c r="AF134" s="110">
        <v>43991</v>
      </c>
      <c r="AG134" s="32"/>
      <c r="AH134" s="32"/>
      <c r="AI134" s="32"/>
      <c r="AJ134" s="32"/>
      <c r="AK134" s="32"/>
      <c r="AL134" s="32"/>
      <c r="AM134" s="110" t="s">
        <v>208</v>
      </c>
      <c r="AN134" s="110">
        <v>43998</v>
      </c>
      <c r="AO134" s="32" t="s">
        <v>56</v>
      </c>
      <c r="AP134" s="32" t="s">
        <v>56</v>
      </c>
      <c r="AQ134" s="31"/>
      <c r="AR134" s="32" t="s">
        <v>195</v>
      </c>
      <c r="AS134" s="110">
        <v>43999</v>
      </c>
      <c r="AT134" s="32" t="s">
        <v>56</v>
      </c>
      <c r="AU134" s="32"/>
      <c r="AV134" s="32"/>
      <c r="AZ134" s="32">
        <f t="shared" si="7"/>
        <v>6</v>
      </c>
    </row>
    <row r="135" spans="5:52" ht="14.4" customHeight="1">
      <c r="E135" s="32"/>
      <c r="F135" s="32"/>
      <c r="G135" s="32"/>
      <c r="H135" s="31" t="s">
        <v>4993</v>
      </c>
      <c r="I135" s="31" t="s">
        <v>5390</v>
      </c>
      <c r="J135" s="31" t="s">
        <v>5391</v>
      </c>
      <c r="K135" s="32"/>
      <c r="L135" s="32"/>
      <c r="M135" s="32"/>
      <c r="N135" s="94" t="s">
        <v>5029</v>
      </c>
      <c r="O135" s="32"/>
      <c r="P135" s="32"/>
      <c r="Q135" s="31" t="s">
        <v>5153</v>
      </c>
      <c r="R135" s="31" t="s">
        <v>5043</v>
      </c>
      <c r="S135" s="32"/>
      <c r="T135" s="32"/>
      <c r="U135" s="32"/>
      <c r="V135" s="32"/>
      <c r="W135" s="31" t="s">
        <v>29</v>
      </c>
      <c r="X135" s="32"/>
      <c r="Y135" s="32"/>
      <c r="Z135" s="32"/>
      <c r="AA135" s="32"/>
      <c r="AB135" s="32"/>
      <c r="AC135" s="76" t="s">
        <v>141</v>
      </c>
      <c r="AD135" s="32"/>
      <c r="AE135" s="31" t="s">
        <v>209</v>
      </c>
      <c r="AF135" s="110">
        <v>43991</v>
      </c>
      <c r="AG135" s="32"/>
      <c r="AH135" s="32"/>
      <c r="AI135" s="32"/>
      <c r="AJ135" s="32"/>
      <c r="AK135" s="32"/>
      <c r="AL135" s="32"/>
      <c r="AM135" s="31" t="s">
        <v>209</v>
      </c>
      <c r="AN135" s="110">
        <v>43999</v>
      </c>
      <c r="AO135" s="32" t="s">
        <v>56</v>
      </c>
      <c r="AP135" s="32" t="s">
        <v>56</v>
      </c>
      <c r="AQ135" s="32"/>
      <c r="AR135" s="32"/>
      <c r="AS135" s="32"/>
      <c r="AT135" s="32"/>
      <c r="AU135" s="32"/>
      <c r="AV135" s="32"/>
      <c r="AZ135" s="32">
        <f t="shared" si="7"/>
        <v>6</v>
      </c>
    </row>
    <row r="136" spans="5:52" ht="14.4" customHeight="1">
      <c r="E136" s="32"/>
      <c r="F136" s="32"/>
      <c r="G136" s="32"/>
      <c r="H136" s="31" t="s">
        <v>4994</v>
      </c>
      <c r="I136" s="31" t="s">
        <v>5392</v>
      </c>
      <c r="J136" s="31" t="s">
        <v>5393</v>
      </c>
      <c r="K136" s="32"/>
      <c r="L136" s="32"/>
      <c r="M136" s="32"/>
      <c r="N136" s="94" t="s">
        <v>5030</v>
      </c>
      <c r="O136" s="32"/>
      <c r="P136" s="32"/>
      <c r="Q136" s="31" t="s">
        <v>5154</v>
      </c>
      <c r="R136" s="31" t="s">
        <v>5043</v>
      </c>
      <c r="S136" s="32"/>
      <c r="T136" s="32"/>
      <c r="U136" s="32"/>
      <c r="V136" s="32"/>
      <c r="W136" s="31" t="s">
        <v>29</v>
      </c>
      <c r="X136" s="32"/>
      <c r="Y136" s="32"/>
      <c r="Z136" s="32"/>
      <c r="AA136" s="32"/>
      <c r="AB136" s="32"/>
      <c r="AC136" s="76" t="s">
        <v>141</v>
      </c>
      <c r="AD136" s="32"/>
      <c r="AE136" s="31" t="s">
        <v>209</v>
      </c>
      <c r="AF136" s="110">
        <v>43992</v>
      </c>
      <c r="AG136" s="32"/>
      <c r="AH136" s="32"/>
      <c r="AI136" s="32"/>
      <c r="AJ136" s="32"/>
      <c r="AK136" s="32"/>
      <c r="AL136" s="32"/>
      <c r="AM136" s="110" t="s">
        <v>208</v>
      </c>
      <c r="AN136" s="110">
        <v>43998</v>
      </c>
      <c r="AO136" s="32" t="s">
        <v>56</v>
      </c>
      <c r="AP136" s="32" t="s">
        <v>56</v>
      </c>
      <c r="AQ136" s="31"/>
      <c r="AR136" s="32"/>
      <c r="AS136" s="32"/>
      <c r="AT136" s="32"/>
      <c r="AU136" s="32"/>
      <c r="AV136" s="32"/>
      <c r="AZ136" s="32">
        <f t="shared" si="7"/>
        <v>6</v>
      </c>
    </row>
    <row r="137" spans="5:52" ht="14.4" customHeight="1">
      <c r="E137" s="32"/>
      <c r="F137" s="32"/>
      <c r="G137" s="32"/>
      <c r="H137" s="31" t="s">
        <v>4995</v>
      </c>
      <c r="I137" s="31" t="s">
        <v>5394</v>
      </c>
      <c r="J137" s="31" t="s">
        <v>5395</v>
      </c>
      <c r="K137" s="32"/>
      <c r="L137" s="32"/>
      <c r="M137" s="32"/>
      <c r="N137" s="581">
        <v>15241213</v>
      </c>
      <c r="O137" s="32"/>
      <c r="P137" s="32"/>
      <c r="Q137" s="31" t="s">
        <v>5155</v>
      </c>
      <c r="R137" s="31" t="s">
        <v>5069</v>
      </c>
      <c r="S137" s="32"/>
      <c r="T137" s="32"/>
      <c r="U137" s="32"/>
      <c r="V137" s="32"/>
      <c r="W137" s="31" t="s">
        <v>29</v>
      </c>
      <c r="X137" s="32"/>
      <c r="Y137" s="32"/>
      <c r="Z137" s="32"/>
      <c r="AA137" s="32"/>
      <c r="AB137" s="32"/>
      <c r="AC137" s="76" t="s">
        <v>141</v>
      </c>
      <c r="AD137" s="32"/>
      <c r="AE137" s="31" t="s">
        <v>209</v>
      </c>
      <c r="AF137" s="110">
        <v>43992</v>
      </c>
      <c r="AG137" s="32"/>
      <c r="AH137" s="32"/>
      <c r="AI137" s="32"/>
      <c r="AJ137" s="32"/>
      <c r="AK137" s="32"/>
      <c r="AL137" s="32"/>
      <c r="AM137" s="31" t="s">
        <v>209</v>
      </c>
      <c r="AN137" s="110">
        <v>43999</v>
      </c>
      <c r="AO137" s="32" t="s">
        <v>56</v>
      </c>
      <c r="AP137" s="32" t="s">
        <v>56</v>
      </c>
      <c r="AQ137" s="32"/>
      <c r="AR137" s="32"/>
      <c r="AS137" s="32"/>
      <c r="AT137" s="32"/>
      <c r="AU137" s="32"/>
      <c r="AV137" s="32"/>
      <c r="AZ137" s="32">
        <f t="shared" si="7"/>
        <v>6</v>
      </c>
    </row>
    <row r="138" spans="5:52" ht="14.4" customHeight="1">
      <c r="E138" s="32"/>
      <c r="F138" s="32"/>
      <c r="G138" s="32"/>
      <c r="H138" s="31" t="s">
        <v>4996</v>
      </c>
      <c r="I138" s="31" t="s">
        <v>5396</v>
      </c>
      <c r="J138" s="31" t="s">
        <v>5397</v>
      </c>
      <c r="K138" s="32"/>
      <c r="L138" s="32"/>
      <c r="M138" s="32"/>
      <c r="N138" s="581">
        <v>15241213</v>
      </c>
      <c r="O138" s="32"/>
      <c r="P138" s="32"/>
      <c r="Q138" s="31" t="s">
        <v>5155</v>
      </c>
      <c r="R138" s="31" t="s">
        <v>5069</v>
      </c>
      <c r="S138" s="32"/>
      <c r="T138" s="32"/>
      <c r="U138" s="32"/>
      <c r="V138" s="32"/>
      <c r="W138" s="31" t="s">
        <v>29</v>
      </c>
      <c r="X138" s="32"/>
      <c r="Y138" s="32"/>
      <c r="Z138" s="32"/>
      <c r="AA138" s="32"/>
      <c r="AB138" s="32"/>
      <c r="AC138" s="76" t="s">
        <v>141</v>
      </c>
      <c r="AD138" s="32"/>
      <c r="AE138" s="31" t="s">
        <v>209</v>
      </c>
      <c r="AF138" s="110">
        <v>43999</v>
      </c>
      <c r="AG138" s="32"/>
      <c r="AH138" s="32"/>
      <c r="AI138" s="32"/>
      <c r="AJ138" s="32"/>
      <c r="AK138" s="32"/>
      <c r="AL138" s="32"/>
      <c r="AM138" s="110" t="s">
        <v>208</v>
      </c>
      <c r="AN138" s="110">
        <v>43998</v>
      </c>
      <c r="AO138" s="32" t="s">
        <v>56</v>
      </c>
      <c r="AP138" s="32" t="s">
        <v>56</v>
      </c>
      <c r="AQ138" s="31"/>
      <c r="AR138" s="32"/>
      <c r="AS138" s="32"/>
      <c r="AT138" s="32"/>
      <c r="AU138" s="32"/>
      <c r="AV138" s="32"/>
      <c r="AZ138" s="32">
        <f t="shared" si="7"/>
        <v>6</v>
      </c>
    </row>
    <row r="139" spans="5:52" ht="14.4" customHeight="1">
      <c r="E139" s="32"/>
      <c r="F139" s="32"/>
      <c r="G139" s="32"/>
      <c r="H139" s="31" t="s">
        <v>4997</v>
      </c>
      <c r="I139" s="31" t="s">
        <v>5398</v>
      </c>
      <c r="J139" s="31" t="s">
        <v>5399</v>
      </c>
      <c r="K139" s="32"/>
      <c r="L139" s="32"/>
      <c r="M139" s="32"/>
      <c r="N139" s="581">
        <v>15528276</v>
      </c>
      <c r="O139" s="32"/>
      <c r="P139" s="32"/>
      <c r="Q139" s="31" t="s">
        <v>5156</v>
      </c>
      <c r="R139" s="31" t="s">
        <v>5069</v>
      </c>
      <c r="S139" s="32"/>
      <c r="T139" s="32"/>
      <c r="U139" s="32"/>
      <c r="V139" s="32"/>
      <c r="W139" s="31" t="s">
        <v>29</v>
      </c>
      <c r="X139" s="32"/>
      <c r="Y139" s="32"/>
      <c r="Z139" s="32"/>
      <c r="AA139" s="32"/>
      <c r="AB139" s="32"/>
      <c r="AC139" s="76" t="s">
        <v>141</v>
      </c>
      <c r="AD139" s="32"/>
      <c r="AE139" s="31" t="s">
        <v>209</v>
      </c>
      <c r="AF139" s="110">
        <v>43992</v>
      </c>
      <c r="AG139" s="32"/>
      <c r="AH139" s="32"/>
      <c r="AI139" s="32"/>
      <c r="AJ139" s="32"/>
      <c r="AK139" s="32"/>
      <c r="AL139" s="32"/>
      <c r="AM139" s="31" t="s">
        <v>209</v>
      </c>
      <c r="AN139" s="110">
        <v>43999</v>
      </c>
      <c r="AO139" s="32" t="s">
        <v>56</v>
      </c>
      <c r="AP139" s="32" t="s">
        <v>56</v>
      </c>
      <c r="AQ139" s="32"/>
      <c r="AR139" s="32"/>
      <c r="AS139" s="32"/>
      <c r="AT139" s="32"/>
      <c r="AU139" s="32"/>
      <c r="AV139" s="32"/>
      <c r="AZ139" s="32">
        <f t="shared" si="7"/>
        <v>6</v>
      </c>
    </row>
    <row r="140" spans="5:52" ht="14.4" customHeight="1">
      <c r="E140" s="32"/>
      <c r="F140" s="32"/>
      <c r="G140" s="32"/>
      <c r="H140" s="31" t="s">
        <v>4998</v>
      </c>
      <c r="I140" s="31" t="s">
        <v>5400</v>
      </c>
      <c r="J140" s="31" t="s">
        <v>5401</v>
      </c>
      <c r="K140" s="32"/>
      <c r="L140" s="32"/>
      <c r="M140" s="32"/>
      <c r="N140" s="581">
        <v>15528276</v>
      </c>
      <c r="O140" s="32"/>
      <c r="P140" s="32"/>
      <c r="Q140" s="31" t="s">
        <v>5156</v>
      </c>
      <c r="R140" s="31" t="s">
        <v>5069</v>
      </c>
      <c r="S140" s="32"/>
      <c r="T140" s="32"/>
      <c r="U140" s="32"/>
      <c r="V140" s="32"/>
      <c r="W140" s="31" t="s">
        <v>29</v>
      </c>
      <c r="X140" s="32"/>
      <c r="Y140" s="32"/>
      <c r="Z140" s="32"/>
      <c r="AA140" s="32"/>
      <c r="AB140" s="32"/>
      <c r="AC140" s="76" t="s">
        <v>141</v>
      </c>
      <c r="AD140" s="32"/>
      <c r="AE140" s="31" t="s">
        <v>209</v>
      </c>
      <c r="AF140" s="110">
        <v>43999</v>
      </c>
      <c r="AG140" s="32"/>
      <c r="AH140" s="32"/>
      <c r="AI140" s="32"/>
      <c r="AJ140" s="32"/>
      <c r="AK140" s="32"/>
      <c r="AL140" s="32"/>
      <c r="AM140" s="110" t="s">
        <v>208</v>
      </c>
      <c r="AN140" s="110">
        <v>43998</v>
      </c>
      <c r="AO140" s="32" t="s">
        <v>56</v>
      </c>
      <c r="AP140" s="32" t="s">
        <v>56</v>
      </c>
      <c r="AQ140" s="31"/>
      <c r="AR140" s="32"/>
      <c r="AS140" s="32"/>
      <c r="AT140" s="32"/>
      <c r="AU140" s="32"/>
      <c r="AV140" s="32"/>
      <c r="AZ140" s="32">
        <f t="shared" si="7"/>
        <v>6</v>
      </c>
    </row>
    <row r="141" spans="5:52" ht="14.4" customHeight="1">
      <c r="E141" s="32"/>
      <c r="F141" s="32"/>
      <c r="G141" s="32"/>
      <c r="H141" s="31" t="s">
        <v>4999</v>
      </c>
      <c r="I141" s="31" t="s">
        <v>5402</v>
      </c>
      <c r="J141" s="31" t="s">
        <v>5403</v>
      </c>
      <c r="K141" s="32"/>
      <c r="L141" s="32"/>
      <c r="M141" s="32"/>
      <c r="N141" s="581">
        <v>15528341</v>
      </c>
      <c r="O141" s="32"/>
      <c r="P141" s="32"/>
      <c r="Q141" s="31" t="s">
        <v>5157</v>
      </c>
      <c r="R141" s="31" t="s">
        <v>5069</v>
      </c>
      <c r="S141" s="32"/>
      <c r="T141" s="32"/>
      <c r="U141" s="32"/>
      <c r="V141" s="32"/>
      <c r="W141" s="31" t="s">
        <v>29</v>
      </c>
      <c r="X141" s="32"/>
      <c r="Y141" s="32"/>
      <c r="Z141" s="32"/>
      <c r="AA141" s="32"/>
      <c r="AB141" s="32"/>
      <c r="AC141" s="76" t="s">
        <v>141</v>
      </c>
      <c r="AD141" s="32"/>
      <c r="AE141" s="31" t="s">
        <v>209</v>
      </c>
      <c r="AF141" s="110">
        <v>43992</v>
      </c>
      <c r="AG141" s="32"/>
      <c r="AH141" s="32"/>
      <c r="AI141" s="32"/>
      <c r="AJ141" s="32"/>
      <c r="AK141" s="32"/>
      <c r="AL141" s="32"/>
      <c r="AM141" s="31" t="s">
        <v>209</v>
      </c>
      <c r="AN141" s="110">
        <v>43999</v>
      </c>
      <c r="AO141" s="32" t="s">
        <v>56</v>
      </c>
      <c r="AP141" s="32" t="s">
        <v>56</v>
      </c>
      <c r="AQ141" s="32"/>
      <c r="AR141" s="32"/>
      <c r="AS141" s="32"/>
      <c r="AT141" s="32"/>
      <c r="AU141" s="32"/>
      <c r="AV141" s="32"/>
      <c r="AZ141" s="32">
        <f t="shared" si="7"/>
        <v>6</v>
      </c>
    </row>
    <row r="142" spans="5:52" ht="14.4" customHeight="1">
      <c r="E142" s="32"/>
      <c r="F142" s="32"/>
      <c r="G142" s="32"/>
      <c r="H142" s="31" t="s">
        <v>5000</v>
      </c>
      <c r="I142" s="31" t="s">
        <v>5404</v>
      </c>
      <c r="J142" s="31" t="s">
        <v>5405</v>
      </c>
      <c r="K142" s="32"/>
      <c r="L142" s="32"/>
      <c r="M142" s="32"/>
      <c r="N142" s="581">
        <v>15528341</v>
      </c>
      <c r="O142" s="32"/>
      <c r="P142" s="32"/>
      <c r="Q142" s="31" t="s">
        <v>5157</v>
      </c>
      <c r="R142" s="31" t="s">
        <v>5069</v>
      </c>
      <c r="S142" s="32"/>
      <c r="T142" s="32"/>
      <c r="U142" s="32"/>
      <c r="V142" s="32"/>
      <c r="W142" s="31" t="s">
        <v>29</v>
      </c>
      <c r="X142" s="32"/>
      <c r="Y142" s="32"/>
      <c r="Z142" s="32"/>
      <c r="AA142" s="32"/>
      <c r="AB142" s="32"/>
      <c r="AC142" s="76" t="s">
        <v>141</v>
      </c>
      <c r="AD142" s="32"/>
      <c r="AE142" s="31" t="s">
        <v>209</v>
      </c>
      <c r="AF142" s="110">
        <v>43999</v>
      </c>
      <c r="AG142" s="32"/>
      <c r="AH142" s="32"/>
      <c r="AI142" s="32"/>
      <c r="AJ142" s="32"/>
      <c r="AK142" s="32"/>
      <c r="AL142" s="32"/>
      <c r="AM142" s="32" t="s">
        <v>208</v>
      </c>
      <c r="AN142" s="110">
        <v>43998</v>
      </c>
      <c r="AO142" s="32" t="s">
        <v>56</v>
      </c>
      <c r="AP142" s="32" t="s">
        <v>56</v>
      </c>
      <c r="AQ142" s="31"/>
      <c r="AR142" s="32"/>
      <c r="AS142" s="32"/>
      <c r="AT142" s="32"/>
      <c r="AU142" s="32"/>
      <c r="AV142" s="32"/>
      <c r="AZ142" s="32">
        <f t="shared" si="7"/>
        <v>6</v>
      </c>
    </row>
    <row r="143" spans="5:52" ht="14.4" customHeight="1">
      <c r="E143" s="32"/>
      <c r="F143" s="32"/>
      <c r="G143" s="32"/>
      <c r="H143" s="31" t="s">
        <v>5001</v>
      </c>
      <c r="I143" s="31" t="s">
        <v>5406</v>
      </c>
      <c r="J143" s="31" t="s">
        <v>5407</v>
      </c>
      <c r="K143" s="32"/>
      <c r="L143" s="32"/>
      <c r="M143" s="32"/>
      <c r="N143" s="581">
        <v>15528345</v>
      </c>
      <c r="O143" s="32"/>
      <c r="P143" s="32"/>
      <c r="Q143" s="31" t="s">
        <v>5158</v>
      </c>
      <c r="R143" s="31" t="s">
        <v>5069</v>
      </c>
      <c r="S143" s="32"/>
      <c r="T143" s="32"/>
      <c r="U143" s="32"/>
      <c r="V143" s="32"/>
      <c r="W143" s="31" t="s">
        <v>29</v>
      </c>
      <c r="X143" s="32"/>
      <c r="Y143" s="32"/>
      <c r="Z143" s="32"/>
      <c r="AA143" s="32"/>
      <c r="AB143" s="32"/>
      <c r="AC143" s="76" t="s">
        <v>141</v>
      </c>
      <c r="AD143" s="32"/>
      <c r="AE143" s="31" t="s">
        <v>209</v>
      </c>
      <c r="AF143" s="110">
        <v>43992</v>
      </c>
      <c r="AG143" s="32"/>
      <c r="AH143" s="32"/>
      <c r="AI143" s="32"/>
      <c r="AJ143" s="32"/>
      <c r="AK143" s="32"/>
      <c r="AL143" s="32"/>
      <c r="AM143" s="31" t="s">
        <v>209</v>
      </c>
      <c r="AN143" s="110">
        <v>43999</v>
      </c>
      <c r="AO143" s="32" t="s">
        <v>56</v>
      </c>
      <c r="AP143" s="32" t="s">
        <v>56</v>
      </c>
      <c r="AQ143" s="32"/>
      <c r="AR143" s="32" t="s">
        <v>195</v>
      </c>
      <c r="AS143" s="110">
        <v>43999</v>
      </c>
      <c r="AT143" s="32" t="s">
        <v>56</v>
      </c>
      <c r="AU143" s="32"/>
      <c r="AV143" s="32"/>
      <c r="AZ143" s="32">
        <f t="shared" si="7"/>
        <v>6</v>
      </c>
    </row>
    <row r="144" spans="5:52" ht="14.4" customHeight="1">
      <c r="E144" s="32"/>
      <c r="F144" s="32"/>
      <c r="G144" s="32"/>
      <c r="H144" s="31" t="s">
        <v>5002</v>
      </c>
      <c r="I144" s="31" t="s">
        <v>5408</v>
      </c>
      <c r="J144" s="31" t="s">
        <v>5409</v>
      </c>
      <c r="K144" s="32"/>
      <c r="L144" s="32"/>
      <c r="M144" s="32"/>
      <c r="N144" s="581">
        <v>15528345</v>
      </c>
      <c r="O144" s="32"/>
      <c r="P144" s="32"/>
      <c r="Q144" s="31" t="s">
        <v>5158</v>
      </c>
      <c r="R144" s="31" t="s">
        <v>5069</v>
      </c>
      <c r="S144" s="32"/>
      <c r="T144" s="32"/>
      <c r="U144" s="32"/>
      <c r="V144" s="32"/>
      <c r="W144" s="31" t="s">
        <v>29</v>
      </c>
      <c r="X144" s="32"/>
      <c r="Y144" s="32"/>
      <c r="Z144" s="32"/>
      <c r="AA144" s="32"/>
      <c r="AB144" s="32"/>
      <c r="AC144" s="76" t="s">
        <v>141</v>
      </c>
      <c r="AD144" s="32"/>
      <c r="AE144" s="31" t="s">
        <v>209</v>
      </c>
      <c r="AF144" s="110">
        <v>43999</v>
      </c>
      <c r="AG144" s="32"/>
      <c r="AH144" s="32"/>
      <c r="AI144" s="32"/>
      <c r="AJ144" s="32"/>
      <c r="AK144" s="32"/>
      <c r="AL144" s="32"/>
      <c r="AM144" s="32" t="s">
        <v>208</v>
      </c>
      <c r="AN144" s="110">
        <v>43998</v>
      </c>
      <c r="AO144" s="32" t="s">
        <v>56</v>
      </c>
      <c r="AP144" s="32" t="s">
        <v>56</v>
      </c>
      <c r="AQ144" s="31"/>
      <c r="AR144" s="32" t="s">
        <v>195</v>
      </c>
      <c r="AS144" s="110">
        <v>43999</v>
      </c>
      <c r="AT144" s="32" t="s">
        <v>56</v>
      </c>
      <c r="AU144" s="32"/>
      <c r="AV144" s="32"/>
      <c r="AZ144" s="32">
        <f t="shared" si="7"/>
        <v>6</v>
      </c>
    </row>
    <row r="145" spans="5:52" ht="14.4" customHeight="1">
      <c r="E145" s="32"/>
      <c r="F145" s="32"/>
      <c r="G145" s="32"/>
      <c r="H145" s="31" t="s">
        <v>5003</v>
      </c>
      <c r="I145" s="31" t="s">
        <v>5410</v>
      </c>
      <c r="J145" s="31" t="s">
        <v>5411</v>
      </c>
      <c r="K145" s="32"/>
      <c r="L145" s="32"/>
      <c r="M145" s="32"/>
      <c r="N145" s="581">
        <v>15528346</v>
      </c>
      <c r="O145" s="32"/>
      <c r="P145" s="32"/>
      <c r="Q145" s="31" t="s">
        <v>5159</v>
      </c>
      <c r="R145" s="31" t="s">
        <v>5069</v>
      </c>
      <c r="S145" s="32"/>
      <c r="T145" s="32"/>
      <c r="U145" s="32"/>
      <c r="V145" s="32"/>
      <c r="W145" s="31" t="s">
        <v>29</v>
      </c>
      <c r="X145" s="32"/>
      <c r="Y145" s="32"/>
      <c r="Z145" s="32"/>
      <c r="AA145" s="32"/>
      <c r="AB145" s="32"/>
      <c r="AC145" s="76" t="s">
        <v>141</v>
      </c>
      <c r="AD145" s="32"/>
      <c r="AE145" s="31" t="s">
        <v>209</v>
      </c>
      <c r="AF145" s="110">
        <v>43992</v>
      </c>
      <c r="AG145" s="32"/>
      <c r="AH145" s="32"/>
      <c r="AI145" s="32"/>
      <c r="AJ145" s="32"/>
      <c r="AK145" s="32"/>
      <c r="AL145" s="32"/>
      <c r="AM145" s="31" t="s">
        <v>209</v>
      </c>
      <c r="AN145" s="110">
        <v>43999</v>
      </c>
      <c r="AO145" s="32" t="s">
        <v>56</v>
      </c>
      <c r="AP145" s="32" t="s">
        <v>56</v>
      </c>
      <c r="AQ145" s="32"/>
      <c r="AR145" s="32" t="s">
        <v>195</v>
      </c>
      <c r="AS145" s="110">
        <v>43999</v>
      </c>
      <c r="AT145" s="32" t="s">
        <v>56</v>
      </c>
      <c r="AU145" s="32"/>
      <c r="AV145" s="32"/>
      <c r="AZ145" s="32">
        <f t="shared" si="7"/>
        <v>6</v>
      </c>
    </row>
    <row r="146" spans="5:52" ht="14.4" customHeight="1">
      <c r="E146" s="32"/>
      <c r="F146" s="32"/>
      <c r="G146" s="32"/>
      <c r="H146" s="31" t="s">
        <v>5004</v>
      </c>
      <c r="I146" s="31" t="s">
        <v>5412</v>
      </c>
      <c r="J146" s="31" t="s">
        <v>5413</v>
      </c>
      <c r="K146" s="32"/>
      <c r="L146" s="32"/>
      <c r="M146" s="32"/>
      <c r="N146" s="581">
        <v>15528346</v>
      </c>
      <c r="O146" s="32"/>
      <c r="P146" s="32"/>
      <c r="Q146" s="31" t="s">
        <v>5159</v>
      </c>
      <c r="R146" s="31" t="s">
        <v>5069</v>
      </c>
      <c r="S146" s="32"/>
      <c r="T146" s="32"/>
      <c r="U146" s="32"/>
      <c r="V146" s="32"/>
      <c r="W146" s="31" t="s">
        <v>29</v>
      </c>
      <c r="X146" s="32"/>
      <c r="Y146" s="32"/>
      <c r="Z146" s="32"/>
      <c r="AA146" s="32"/>
      <c r="AB146" s="32"/>
      <c r="AC146" s="76" t="s">
        <v>141</v>
      </c>
      <c r="AD146" s="32"/>
      <c r="AE146" s="31" t="s">
        <v>209</v>
      </c>
      <c r="AF146" s="110">
        <v>43999</v>
      </c>
      <c r="AG146" s="32"/>
      <c r="AH146" s="32"/>
      <c r="AI146" s="32"/>
      <c r="AJ146" s="32"/>
      <c r="AK146" s="32"/>
      <c r="AL146" s="32"/>
      <c r="AM146" s="32" t="s">
        <v>208</v>
      </c>
      <c r="AN146" s="110">
        <v>43998</v>
      </c>
      <c r="AO146" s="32" t="s">
        <v>56</v>
      </c>
      <c r="AP146" s="32" t="s">
        <v>56</v>
      </c>
      <c r="AQ146" s="31"/>
      <c r="AR146" s="32" t="s">
        <v>195</v>
      </c>
      <c r="AS146" s="110">
        <v>43999</v>
      </c>
      <c r="AT146" s="32" t="s">
        <v>56</v>
      </c>
      <c r="AU146" s="32"/>
      <c r="AV146" s="32"/>
      <c r="AZ146" s="32">
        <f t="shared" si="7"/>
        <v>6</v>
      </c>
    </row>
    <row r="147" spans="5:52" ht="14.4" customHeight="1">
      <c r="E147" s="32"/>
      <c r="F147" s="32"/>
      <c r="G147" s="32"/>
      <c r="H147" s="31" t="s">
        <v>5005</v>
      </c>
      <c r="I147" s="31" t="s">
        <v>5414</v>
      </c>
      <c r="J147" s="31" t="s">
        <v>5415</v>
      </c>
      <c r="K147" s="32"/>
      <c r="L147" s="32"/>
      <c r="M147" s="32"/>
      <c r="N147" s="581">
        <v>15529710</v>
      </c>
      <c r="O147" s="32"/>
      <c r="P147" s="32"/>
      <c r="Q147" s="31" t="s">
        <v>5160</v>
      </c>
      <c r="R147" s="31" t="s">
        <v>5069</v>
      </c>
      <c r="S147" s="32"/>
      <c r="T147" s="32"/>
      <c r="U147" s="32"/>
      <c r="V147" s="32"/>
      <c r="W147" s="31" t="s">
        <v>29</v>
      </c>
      <c r="X147" s="32"/>
      <c r="Y147" s="32"/>
      <c r="Z147" s="32"/>
      <c r="AA147" s="32"/>
      <c r="AB147" s="32"/>
      <c r="AC147" s="76" t="s">
        <v>141</v>
      </c>
      <c r="AD147" s="32"/>
      <c r="AE147" s="31" t="s">
        <v>209</v>
      </c>
      <c r="AF147" s="110">
        <v>43992</v>
      </c>
      <c r="AG147" s="32"/>
      <c r="AH147" s="32"/>
      <c r="AI147" s="32"/>
      <c r="AJ147" s="32"/>
      <c r="AK147" s="32"/>
      <c r="AL147" s="32"/>
      <c r="AM147" s="32" t="s">
        <v>208</v>
      </c>
      <c r="AN147" s="110">
        <v>43998</v>
      </c>
      <c r="AO147" s="32" t="s">
        <v>56</v>
      </c>
      <c r="AP147" s="32" t="s">
        <v>56</v>
      </c>
      <c r="AQ147" s="31"/>
      <c r="AR147" s="32" t="s">
        <v>195</v>
      </c>
      <c r="AS147" s="110">
        <v>43999</v>
      </c>
      <c r="AT147" s="32" t="s">
        <v>56</v>
      </c>
      <c r="AU147" s="32"/>
      <c r="AV147" s="32"/>
      <c r="AZ147" s="32">
        <f t="shared" si="7"/>
        <v>6</v>
      </c>
    </row>
    <row r="148" spans="5:52" ht="14.4" customHeight="1">
      <c r="E148" s="32"/>
      <c r="F148" s="32"/>
      <c r="G148" s="32"/>
      <c r="H148" s="31" t="s">
        <v>5006</v>
      </c>
      <c r="I148" s="31" t="s">
        <v>5416</v>
      </c>
      <c r="J148" s="31" t="s">
        <v>5417</v>
      </c>
      <c r="K148" s="32"/>
      <c r="L148" s="32"/>
      <c r="M148" s="32"/>
      <c r="N148" s="581">
        <v>15529710</v>
      </c>
      <c r="O148" s="32"/>
      <c r="P148" s="32"/>
      <c r="Q148" s="31" t="s">
        <v>5160</v>
      </c>
      <c r="R148" s="31" t="s">
        <v>5069</v>
      </c>
      <c r="S148" s="32"/>
      <c r="T148" s="32"/>
      <c r="U148" s="32"/>
      <c r="V148" s="32"/>
      <c r="W148" s="31" t="s">
        <v>29</v>
      </c>
      <c r="X148" s="32"/>
      <c r="Y148" s="32"/>
      <c r="Z148" s="32"/>
      <c r="AA148" s="32"/>
      <c r="AB148" s="32"/>
      <c r="AC148" s="76" t="s">
        <v>141</v>
      </c>
      <c r="AD148" s="32"/>
      <c r="AE148" s="31" t="s">
        <v>209</v>
      </c>
      <c r="AF148" s="110">
        <v>43999</v>
      </c>
      <c r="AG148" s="32"/>
      <c r="AH148" s="32"/>
      <c r="AI148" s="32"/>
      <c r="AJ148" s="32"/>
      <c r="AK148" s="32"/>
      <c r="AL148" s="32"/>
      <c r="AM148" s="32" t="s">
        <v>208</v>
      </c>
      <c r="AN148" s="110">
        <v>43998</v>
      </c>
      <c r="AO148" s="32" t="s">
        <v>56</v>
      </c>
      <c r="AP148" s="32" t="s">
        <v>56</v>
      </c>
      <c r="AQ148" s="31"/>
      <c r="AR148" s="32" t="s">
        <v>195</v>
      </c>
      <c r="AS148" s="110">
        <v>43999</v>
      </c>
      <c r="AT148" s="32" t="s">
        <v>56</v>
      </c>
      <c r="AU148" s="32"/>
      <c r="AV148" s="32"/>
      <c r="AZ148" s="32">
        <f t="shared" si="7"/>
        <v>6</v>
      </c>
    </row>
    <row r="149" spans="5:52" ht="14.4" customHeight="1">
      <c r="E149" s="32"/>
      <c r="F149" s="32"/>
      <c r="G149" s="32"/>
      <c r="H149" s="31" t="s">
        <v>5007</v>
      </c>
      <c r="I149" s="31" t="s">
        <v>5418</v>
      </c>
      <c r="J149" s="31" t="s">
        <v>5419</v>
      </c>
      <c r="K149" s="32"/>
      <c r="L149" s="32"/>
      <c r="M149" s="32"/>
      <c r="N149" s="581">
        <v>15531572</v>
      </c>
      <c r="O149" s="32"/>
      <c r="P149" s="32"/>
      <c r="Q149" s="31" t="s">
        <v>5161</v>
      </c>
      <c r="R149" s="31" t="s">
        <v>5069</v>
      </c>
      <c r="S149" s="32"/>
      <c r="T149" s="32"/>
      <c r="U149" s="32"/>
      <c r="V149" s="32"/>
      <c r="W149" s="31" t="s">
        <v>29</v>
      </c>
      <c r="X149" s="32"/>
      <c r="Y149" s="32"/>
      <c r="Z149" s="32"/>
      <c r="AA149" s="32"/>
      <c r="AB149" s="32"/>
      <c r="AC149" s="76" t="s">
        <v>141</v>
      </c>
      <c r="AD149" s="32"/>
      <c r="AE149" s="31" t="s">
        <v>209</v>
      </c>
      <c r="AF149" s="110">
        <v>43992</v>
      </c>
      <c r="AG149" s="32"/>
      <c r="AH149" s="32"/>
      <c r="AI149" s="32"/>
      <c r="AJ149" s="32"/>
      <c r="AK149" s="32"/>
      <c r="AL149" s="32"/>
      <c r="AM149" s="32" t="s">
        <v>208</v>
      </c>
      <c r="AN149" s="110">
        <v>43998</v>
      </c>
      <c r="AO149" s="32" t="s">
        <v>56</v>
      </c>
      <c r="AP149" s="32" t="s">
        <v>56</v>
      </c>
      <c r="AQ149" s="31"/>
      <c r="AR149" s="32" t="s">
        <v>195</v>
      </c>
      <c r="AS149" s="110">
        <v>43999</v>
      </c>
      <c r="AT149" s="32" t="s">
        <v>56</v>
      </c>
      <c r="AU149" s="32"/>
      <c r="AV149" s="32"/>
      <c r="AZ149" s="32">
        <f t="shared" si="7"/>
        <v>6</v>
      </c>
    </row>
    <row r="150" spans="5:52" ht="14.4" customHeight="1">
      <c r="E150" s="32"/>
      <c r="F150" s="32"/>
      <c r="G150" s="32"/>
      <c r="H150" s="31" t="s">
        <v>5008</v>
      </c>
      <c r="I150" s="31" t="s">
        <v>5420</v>
      </c>
      <c r="J150" s="31" t="s">
        <v>5421</v>
      </c>
      <c r="K150" s="32"/>
      <c r="L150" s="32"/>
      <c r="M150" s="32"/>
      <c r="N150" s="581">
        <v>15531572</v>
      </c>
      <c r="O150" s="32"/>
      <c r="P150" s="32"/>
      <c r="Q150" s="31" t="s">
        <v>5161</v>
      </c>
      <c r="R150" s="31" t="s">
        <v>5069</v>
      </c>
      <c r="S150" s="32"/>
      <c r="T150" s="32"/>
      <c r="U150" s="32"/>
      <c r="V150" s="32"/>
      <c r="W150" s="31" t="s">
        <v>29</v>
      </c>
      <c r="X150" s="32"/>
      <c r="Y150" s="32"/>
      <c r="Z150" s="32"/>
      <c r="AA150" s="32"/>
      <c r="AB150" s="32"/>
      <c r="AC150" s="76" t="s">
        <v>141</v>
      </c>
      <c r="AD150" s="32"/>
      <c r="AE150" s="31" t="s">
        <v>209</v>
      </c>
      <c r="AF150" s="110">
        <v>43999</v>
      </c>
      <c r="AG150" s="32"/>
      <c r="AH150" s="32"/>
      <c r="AI150" s="32"/>
      <c r="AJ150" s="32"/>
      <c r="AK150" s="32"/>
      <c r="AL150" s="32"/>
      <c r="AM150" s="32" t="s">
        <v>208</v>
      </c>
      <c r="AN150" s="110">
        <v>43998</v>
      </c>
      <c r="AO150" s="32" t="s">
        <v>56</v>
      </c>
      <c r="AP150" s="32" t="s">
        <v>56</v>
      </c>
      <c r="AQ150" s="31"/>
      <c r="AR150" s="32"/>
      <c r="AS150" s="32"/>
      <c r="AT150" s="32"/>
      <c r="AU150" s="32"/>
      <c r="AV150" s="32"/>
      <c r="AZ150" s="32">
        <f t="shared" si="7"/>
        <v>6</v>
      </c>
    </row>
    <row r="151" spans="5:52" ht="14.4" customHeight="1">
      <c r="E151" s="32"/>
      <c r="F151" s="32"/>
      <c r="G151" s="32"/>
      <c r="H151" s="31" t="s">
        <v>5009</v>
      </c>
      <c r="I151" s="31" t="s">
        <v>5422</v>
      </c>
      <c r="J151" s="31" t="s">
        <v>5423</v>
      </c>
      <c r="K151" s="32"/>
      <c r="L151" s="32"/>
      <c r="M151" s="32"/>
      <c r="N151" s="581">
        <v>15544604</v>
      </c>
      <c r="O151" s="32"/>
      <c r="P151" s="32"/>
      <c r="Q151" s="31" t="s">
        <v>5162</v>
      </c>
      <c r="R151" s="31" t="s">
        <v>5069</v>
      </c>
      <c r="S151" s="32"/>
      <c r="T151" s="32"/>
      <c r="U151" s="32"/>
      <c r="V151" s="32"/>
      <c r="W151" s="31" t="s">
        <v>29</v>
      </c>
      <c r="X151" s="32"/>
      <c r="Y151" s="32"/>
      <c r="Z151" s="32"/>
      <c r="AA151" s="32"/>
      <c r="AB151" s="32"/>
      <c r="AC151" s="76" t="s">
        <v>141</v>
      </c>
      <c r="AD151" s="32"/>
      <c r="AE151" s="31" t="s">
        <v>209</v>
      </c>
      <c r="AF151" s="110">
        <v>43992</v>
      </c>
      <c r="AG151" s="32"/>
      <c r="AH151" s="32"/>
      <c r="AI151" s="32"/>
      <c r="AJ151" s="32"/>
      <c r="AK151" s="32"/>
      <c r="AL151" s="32"/>
      <c r="AM151" s="32" t="s">
        <v>208</v>
      </c>
      <c r="AN151" s="110">
        <v>43998</v>
      </c>
      <c r="AO151" s="32" t="s">
        <v>56</v>
      </c>
      <c r="AP151" s="32" t="s">
        <v>56</v>
      </c>
      <c r="AQ151" s="31"/>
      <c r="AR151" s="32"/>
      <c r="AS151" s="32"/>
      <c r="AT151" s="32"/>
      <c r="AU151" s="32"/>
      <c r="AV151" s="32"/>
      <c r="AZ151" s="32">
        <f t="shared" si="7"/>
        <v>6</v>
      </c>
    </row>
    <row r="152" spans="5:52" ht="14.4" customHeight="1">
      <c r="E152" s="32"/>
      <c r="F152" s="32"/>
      <c r="G152" s="32"/>
      <c r="H152" s="31" t="s">
        <v>5010</v>
      </c>
      <c r="I152" s="31" t="s">
        <v>5424</v>
      </c>
      <c r="J152" s="31" t="s">
        <v>5425</v>
      </c>
      <c r="K152" s="32"/>
      <c r="L152" s="32"/>
      <c r="M152" s="32"/>
      <c r="N152" s="581">
        <v>15544604</v>
      </c>
      <c r="O152" s="32"/>
      <c r="P152" s="32"/>
      <c r="Q152" s="31" t="s">
        <v>5162</v>
      </c>
      <c r="R152" s="31" t="s">
        <v>5069</v>
      </c>
      <c r="S152" s="32"/>
      <c r="T152" s="32"/>
      <c r="U152" s="32"/>
      <c r="V152" s="32"/>
      <c r="W152" s="31" t="s">
        <v>29</v>
      </c>
      <c r="X152" s="32"/>
      <c r="Y152" s="32"/>
      <c r="Z152" s="32"/>
      <c r="AA152" s="32"/>
      <c r="AB152" s="32"/>
      <c r="AC152" s="76" t="s">
        <v>141</v>
      </c>
      <c r="AD152" s="32"/>
      <c r="AE152" s="31" t="s">
        <v>209</v>
      </c>
      <c r="AF152" s="110">
        <v>43999</v>
      </c>
      <c r="AG152" s="32"/>
      <c r="AH152" s="32"/>
      <c r="AI152" s="32"/>
      <c r="AJ152" s="32"/>
      <c r="AK152" s="32"/>
      <c r="AL152" s="32"/>
      <c r="AM152" s="32" t="s">
        <v>208</v>
      </c>
      <c r="AN152" s="110">
        <v>43998</v>
      </c>
      <c r="AO152" s="32" t="s">
        <v>56</v>
      </c>
      <c r="AP152" s="32" t="s">
        <v>56</v>
      </c>
      <c r="AQ152" s="31"/>
      <c r="AR152" s="32"/>
      <c r="AS152" s="32"/>
      <c r="AT152" s="32"/>
      <c r="AU152" s="32"/>
      <c r="AV152" s="32"/>
      <c r="AZ152" s="32">
        <f t="shared" si="7"/>
        <v>6</v>
      </c>
    </row>
    <row r="153" spans="5:52" ht="14.4" customHeight="1">
      <c r="E153" s="32"/>
      <c r="F153" s="32"/>
      <c r="G153" s="32"/>
      <c r="H153" s="31" t="s">
        <v>5011</v>
      </c>
      <c r="I153" s="31" t="s">
        <v>5426</v>
      </c>
      <c r="J153" s="31" t="s">
        <v>5427</v>
      </c>
      <c r="K153" s="32"/>
      <c r="L153" s="32"/>
      <c r="M153" s="32"/>
      <c r="N153" s="581">
        <v>15544605</v>
      </c>
      <c r="O153" s="32"/>
      <c r="P153" s="32"/>
      <c r="Q153" s="31" t="s">
        <v>5163</v>
      </c>
      <c r="R153" s="31" t="s">
        <v>5069</v>
      </c>
      <c r="S153" s="32"/>
      <c r="T153" s="32"/>
      <c r="U153" s="32"/>
      <c r="V153" s="32"/>
      <c r="W153" s="31" t="s">
        <v>29</v>
      </c>
      <c r="X153" s="32"/>
      <c r="Y153" s="32"/>
      <c r="Z153" s="32"/>
      <c r="AA153" s="32"/>
      <c r="AB153" s="32"/>
      <c r="AC153" s="76" t="s">
        <v>141</v>
      </c>
      <c r="AD153" s="32"/>
      <c r="AE153" s="31" t="s">
        <v>209</v>
      </c>
      <c r="AF153" s="110">
        <v>43992</v>
      </c>
      <c r="AG153" s="32"/>
      <c r="AH153" s="32"/>
      <c r="AI153" s="32"/>
      <c r="AJ153" s="32"/>
      <c r="AK153" s="32"/>
      <c r="AL153" s="32"/>
      <c r="AM153" s="32" t="s">
        <v>208</v>
      </c>
      <c r="AN153" s="110">
        <v>43997</v>
      </c>
      <c r="AO153" s="32" t="s">
        <v>56</v>
      </c>
      <c r="AP153" s="32" t="s">
        <v>56</v>
      </c>
      <c r="AQ153" s="32"/>
      <c r="AR153" s="32"/>
      <c r="AS153" s="32"/>
      <c r="AT153" s="32"/>
      <c r="AU153" s="32"/>
      <c r="AV153" s="32"/>
      <c r="AZ153" s="32">
        <f t="shared" si="7"/>
        <v>6</v>
      </c>
    </row>
    <row r="154" spans="5:52" ht="14.4" customHeight="1">
      <c r="E154" s="32"/>
      <c r="F154" s="32"/>
      <c r="G154" s="32"/>
      <c r="H154" s="31" t="s">
        <v>5012</v>
      </c>
      <c r="I154" s="31" t="s">
        <v>5428</v>
      </c>
      <c r="J154" s="31" t="s">
        <v>5429</v>
      </c>
      <c r="K154" s="32"/>
      <c r="L154" s="32"/>
      <c r="M154" s="32"/>
      <c r="N154" s="581">
        <v>15544605</v>
      </c>
      <c r="O154" s="32"/>
      <c r="P154" s="32"/>
      <c r="Q154" s="31" t="s">
        <v>5163</v>
      </c>
      <c r="R154" s="31" t="s">
        <v>5069</v>
      </c>
      <c r="S154" s="32"/>
      <c r="T154" s="32"/>
      <c r="U154" s="32"/>
      <c r="V154" s="32"/>
      <c r="W154" s="31" t="s">
        <v>29</v>
      </c>
      <c r="X154" s="32"/>
      <c r="Y154" s="32"/>
      <c r="Z154" s="32"/>
      <c r="AA154" s="32"/>
      <c r="AB154" s="32"/>
      <c r="AC154" s="76" t="s">
        <v>141</v>
      </c>
      <c r="AD154" s="32"/>
      <c r="AE154" s="31" t="s">
        <v>209</v>
      </c>
      <c r="AF154" s="110">
        <v>43999</v>
      </c>
      <c r="AG154" s="32"/>
      <c r="AH154" s="32"/>
      <c r="AI154" s="32"/>
      <c r="AJ154" s="32"/>
      <c r="AK154" s="32"/>
      <c r="AL154" s="32"/>
      <c r="AM154" s="32" t="s">
        <v>208</v>
      </c>
      <c r="AN154" s="110">
        <v>43997</v>
      </c>
      <c r="AO154" s="32" t="s">
        <v>56</v>
      </c>
      <c r="AP154" s="32" t="s">
        <v>56</v>
      </c>
      <c r="AQ154" s="32"/>
      <c r="AR154" s="32"/>
      <c r="AS154" s="32"/>
      <c r="AT154" s="32"/>
      <c r="AU154" s="32"/>
      <c r="AV154" s="32"/>
      <c r="AZ154" s="32">
        <f t="shared" si="7"/>
        <v>6</v>
      </c>
    </row>
    <row r="155" spans="5:52" ht="14.4" customHeight="1">
      <c r="E155" s="32"/>
      <c r="F155" s="32"/>
      <c r="G155" s="32"/>
      <c r="H155" s="31" t="s">
        <v>5013</v>
      </c>
      <c r="I155" s="31" t="s">
        <v>5430</v>
      </c>
      <c r="J155" s="31" t="s">
        <v>5431</v>
      </c>
      <c r="K155" s="32"/>
      <c r="L155" s="32"/>
      <c r="M155" s="32"/>
      <c r="N155" s="581">
        <v>15544606</v>
      </c>
      <c r="O155" s="32"/>
      <c r="P155" s="32"/>
      <c r="Q155" s="31" t="s">
        <v>5164</v>
      </c>
      <c r="R155" s="31" t="s">
        <v>5069</v>
      </c>
      <c r="S155" s="32"/>
      <c r="T155" s="32"/>
      <c r="U155" s="32"/>
      <c r="V155" s="32"/>
      <c r="W155" s="31" t="s">
        <v>29</v>
      </c>
      <c r="X155" s="32"/>
      <c r="Y155" s="32"/>
      <c r="Z155" s="32"/>
      <c r="AA155" s="32"/>
      <c r="AB155" s="32"/>
      <c r="AC155" s="76" t="s">
        <v>141</v>
      </c>
      <c r="AD155" s="32"/>
      <c r="AE155" s="31" t="s">
        <v>209</v>
      </c>
      <c r="AF155" s="110">
        <v>43992</v>
      </c>
      <c r="AG155" s="32"/>
      <c r="AH155" s="32"/>
      <c r="AI155" s="32"/>
      <c r="AJ155" s="32"/>
      <c r="AK155" s="32"/>
      <c r="AL155" s="32"/>
      <c r="AM155" s="32" t="s">
        <v>208</v>
      </c>
      <c r="AN155" s="110">
        <v>43997</v>
      </c>
      <c r="AO155" s="32" t="s">
        <v>56</v>
      </c>
      <c r="AP155" s="32" t="s">
        <v>56</v>
      </c>
      <c r="AQ155" s="32"/>
      <c r="AR155" s="32"/>
      <c r="AS155" s="32"/>
      <c r="AT155" s="32"/>
      <c r="AU155" s="32"/>
      <c r="AV155" s="32"/>
      <c r="AZ155" s="32">
        <f t="shared" si="7"/>
        <v>6</v>
      </c>
    </row>
    <row r="156" spans="5:52" ht="14.4" customHeight="1">
      <c r="E156" s="32"/>
      <c r="F156" s="32"/>
      <c r="G156" s="32"/>
      <c r="H156" s="31" t="s">
        <v>5014</v>
      </c>
      <c r="I156" s="31" t="s">
        <v>5432</v>
      </c>
      <c r="J156" s="31" t="s">
        <v>5433</v>
      </c>
      <c r="K156" s="32"/>
      <c r="L156" s="32"/>
      <c r="M156" s="32"/>
      <c r="N156" s="581">
        <v>15544606</v>
      </c>
      <c r="O156" s="32"/>
      <c r="P156" s="32"/>
      <c r="Q156" s="31" t="s">
        <v>5164</v>
      </c>
      <c r="R156" s="31" t="s">
        <v>5069</v>
      </c>
      <c r="S156" s="32"/>
      <c r="T156" s="32"/>
      <c r="U156" s="32"/>
      <c r="V156" s="32"/>
      <c r="W156" s="31" t="s">
        <v>29</v>
      </c>
      <c r="X156" s="32"/>
      <c r="Y156" s="32"/>
      <c r="Z156" s="32"/>
      <c r="AA156" s="32"/>
      <c r="AB156" s="32"/>
      <c r="AC156" s="76" t="s">
        <v>141</v>
      </c>
      <c r="AD156" s="32"/>
      <c r="AE156" s="31" t="s">
        <v>209</v>
      </c>
      <c r="AF156" s="110">
        <v>43999</v>
      </c>
      <c r="AG156" s="32"/>
      <c r="AH156" s="32"/>
      <c r="AI156" s="32"/>
      <c r="AJ156" s="32"/>
      <c r="AK156" s="32"/>
      <c r="AL156" s="32"/>
      <c r="AM156" s="32" t="s">
        <v>208</v>
      </c>
      <c r="AN156" s="110">
        <v>43997</v>
      </c>
      <c r="AO156" s="32" t="s">
        <v>56</v>
      </c>
      <c r="AP156" s="32" t="s">
        <v>56</v>
      </c>
      <c r="AQ156" s="32"/>
      <c r="AR156" s="32"/>
      <c r="AS156" s="32"/>
      <c r="AT156" s="32"/>
      <c r="AU156" s="32"/>
      <c r="AV156" s="32"/>
      <c r="AZ156" s="32">
        <f t="shared" si="7"/>
        <v>6</v>
      </c>
    </row>
    <row r="157" spans="5:52" ht="14.4" customHeight="1">
      <c r="E157" s="32"/>
      <c r="F157" s="32"/>
      <c r="G157" s="32"/>
      <c r="H157" s="31" t="s">
        <v>5015</v>
      </c>
      <c r="I157" s="31" t="s">
        <v>5434</v>
      </c>
      <c r="J157" s="31" t="s">
        <v>5435</v>
      </c>
      <c r="K157" s="32"/>
      <c r="L157" s="32"/>
      <c r="M157" s="32"/>
      <c r="N157" s="581">
        <v>15241220</v>
      </c>
      <c r="O157" s="32"/>
      <c r="P157" s="32"/>
      <c r="Q157" s="31" t="s">
        <v>5165</v>
      </c>
      <c r="R157" s="31" t="s">
        <v>5069</v>
      </c>
      <c r="S157" s="32"/>
      <c r="T157" s="32"/>
      <c r="U157" s="32"/>
      <c r="V157" s="32"/>
      <c r="W157" s="31" t="s">
        <v>29</v>
      </c>
      <c r="X157" s="32"/>
      <c r="Y157" s="32"/>
      <c r="Z157" s="32"/>
      <c r="AA157" s="32"/>
      <c r="AB157" s="32"/>
      <c r="AC157" s="76" t="s">
        <v>141</v>
      </c>
      <c r="AD157" s="32"/>
      <c r="AE157" s="31" t="s">
        <v>209</v>
      </c>
      <c r="AF157" s="110">
        <v>43992</v>
      </c>
      <c r="AG157" s="32"/>
      <c r="AH157" s="32"/>
      <c r="AI157" s="32"/>
      <c r="AJ157" s="32"/>
      <c r="AK157" s="32"/>
      <c r="AL157" s="32"/>
      <c r="AM157" s="32" t="s">
        <v>208</v>
      </c>
      <c r="AN157" s="110">
        <v>43997</v>
      </c>
      <c r="AO157" s="32" t="s">
        <v>56</v>
      </c>
      <c r="AP157" s="32" t="s">
        <v>56</v>
      </c>
      <c r="AQ157" s="32"/>
      <c r="AR157" s="32"/>
      <c r="AS157" s="32"/>
      <c r="AT157" s="32"/>
      <c r="AU157" s="32"/>
      <c r="AV157" s="32"/>
      <c r="AZ157" s="32">
        <f t="shared" si="7"/>
        <v>6</v>
      </c>
    </row>
    <row r="158" spans="5:52" ht="14.4" customHeight="1">
      <c r="E158" s="32"/>
      <c r="F158" s="32"/>
      <c r="G158" s="32"/>
      <c r="H158" s="31" t="s">
        <v>5016</v>
      </c>
      <c r="I158" s="31" t="s">
        <v>5436</v>
      </c>
      <c r="J158" s="31" t="s">
        <v>5437</v>
      </c>
      <c r="K158" s="32"/>
      <c r="L158" s="32"/>
      <c r="M158" s="32"/>
      <c r="N158" s="581">
        <v>15241221</v>
      </c>
      <c r="O158" s="32"/>
      <c r="P158" s="32"/>
      <c r="Q158" s="31" t="s">
        <v>5166</v>
      </c>
      <c r="R158" s="31" t="s">
        <v>5069</v>
      </c>
      <c r="S158" s="32"/>
      <c r="T158" s="32"/>
      <c r="U158" s="32"/>
      <c r="V158" s="32"/>
      <c r="W158" s="31" t="s">
        <v>29</v>
      </c>
      <c r="X158" s="32"/>
      <c r="Y158" s="32"/>
      <c r="Z158" s="32"/>
      <c r="AA158" s="32"/>
      <c r="AB158" s="32"/>
      <c r="AC158" s="76" t="s">
        <v>141</v>
      </c>
      <c r="AD158" s="32"/>
      <c r="AE158" s="31" t="s">
        <v>209</v>
      </c>
      <c r="AF158" s="110">
        <v>43992</v>
      </c>
      <c r="AG158" s="32"/>
      <c r="AH158" s="32"/>
      <c r="AI158" s="32"/>
      <c r="AJ158" s="32"/>
      <c r="AK158" s="32"/>
      <c r="AL158" s="32"/>
      <c r="AM158" s="32" t="s">
        <v>208</v>
      </c>
      <c r="AN158" s="110">
        <v>43997</v>
      </c>
      <c r="AO158" s="32" t="s">
        <v>56</v>
      </c>
      <c r="AP158" s="32" t="s">
        <v>56</v>
      </c>
      <c r="AQ158" s="32"/>
      <c r="AR158" s="32"/>
      <c r="AS158" s="32"/>
      <c r="AT158" s="32"/>
      <c r="AU158" s="32"/>
      <c r="AV158" s="32"/>
      <c r="AZ158" s="32">
        <f t="shared" si="7"/>
        <v>6</v>
      </c>
    </row>
    <row r="159" spans="5:52" ht="14.4" customHeight="1">
      <c r="E159" s="32"/>
      <c r="F159" s="32"/>
      <c r="G159" s="32"/>
      <c r="H159" s="31" t="s">
        <v>5017</v>
      </c>
      <c r="I159" s="31" t="s">
        <v>5438</v>
      </c>
      <c r="J159" s="31" t="s">
        <v>5439</v>
      </c>
      <c r="K159" s="32"/>
      <c r="L159" s="32"/>
      <c r="M159" s="32"/>
      <c r="N159" s="581">
        <v>15241222</v>
      </c>
      <c r="O159" s="32"/>
      <c r="P159" s="32"/>
      <c r="Q159" s="31" t="s">
        <v>5167</v>
      </c>
      <c r="R159" s="31" t="s">
        <v>5069</v>
      </c>
      <c r="S159" s="32"/>
      <c r="T159" s="32"/>
      <c r="U159" s="32"/>
      <c r="V159" s="32"/>
      <c r="W159" s="31" t="s">
        <v>29</v>
      </c>
      <c r="X159" s="32"/>
      <c r="Y159" s="32"/>
      <c r="Z159" s="32"/>
      <c r="AA159" s="32"/>
      <c r="AB159" s="32"/>
      <c r="AC159" s="76" t="s">
        <v>141</v>
      </c>
      <c r="AD159" s="32"/>
      <c r="AE159" s="31" t="s">
        <v>209</v>
      </c>
      <c r="AF159" s="110">
        <v>43992</v>
      </c>
      <c r="AG159" s="32"/>
      <c r="AH159" s="32"/>
      <c r="AI159" s="32"/>
      <c r="AJ159" s="32"/>
      <c r="AK159" s="32"/>
      <c r="AL159" s="32"/>
      <c r="AM159" s="32" t="s">
        <v>208</v>
      </c>
      <c r="AN159" s="110">
        <v>43997</v>
      </c>
      <c r="AO159" s="32" t="s">
        <v>56</v>
      </c>
      <c r="AP159" s="32" t="s">
        <v>56</v>
      </c>
      <c r="AQ159" s="32"/>
      <c r="AR159" s="32"/>
      <c r="AS159" s="32"/>
      <c r="AT159" s="32"/>
      <c r="AU159" s="32"/>
      <c r="AV159" s="32"/>
      <c r="AZ159" s="32">
        <f t="shared" si="7"/>
        <v>6</v>
      </c>
    </row>
    <row r="160" spans="5:52" ht="14.4" customHeight="1">
      <c r="E160" s="32"/>
      <c r="F160" s="32"/>
      <c r="G160" s="32"/>
      <c r="H160" s="31" t="s">
        <v>5018</v>
      </c>
      <c r="I160" s="31" t="s">
        <v>5440</v>
      </c>
      <c r="J160" s="31" t="s">
        <v>5441</v>
      </c>
      <c r="K160" s="32"/>
      <c r="L160" s="32"/>
      <c r="M160" s="32"/>
      <c r="N160" s="581">
        <v>15241223</v>
      </c>
      <c r="O160" s="32"/>
      <c r="P160" s="32"/>
      <c r="Q160" s="31" t="s">
        <v>5168</v>
      </c>
      <c r="R160" s="31" t="s">
        <v>5069</v>
      </c>
      <c r="S160" s="32"/>
      <c r="T160" s="32"/>
      <c r="U160" s="32"/>
      <c r="V160" s="32"/>
      <c r="W160" s="31" t="s">
        <v>29</v>
      </c>
      <c r="X160" s="32"/>
      <c r="Y160" s="32"/>
      <c r="Z160" s="32"/>
      <c r="AA160" s="32"/>
      <c r="AB160" s="32"/>
      <c r="AC160" s="76" t="s">
        <v>141</v>
      </c>
      <c r="AD160" s="32"/>
      <c r="AE160" s="31" t="s">
        <v>209</v>
      </c>
      <c r="AF160" s="110">
        <v>43992</v>
      </c>
      <c r="AG160" s="32"/>
      <c r="AH160" s="32"/>
      <c r="AI160" s="32"/>
      <c r="AJ160" s="32"/>
      <c r="AK160" s="32"/>
      <c r="AL160" s="32"/>
      <c r="AM160" s="32" t="s">
        <v>208</v>
      </c>
      <c r="AN160" s="110">
        <v>43997</v>
      </c>
      <c r="AO160" s="32" t="s">
        <v>56</v>
      </c>
      <c r="AP160" s="32" t="s">
        <v>56</v>
      </c>
      <c r="AQ160" s="32"/>
      <c r="AR160" s="32"/>
      <c r="AS160" s="32"/>
      <c r="AT160" s="32"/>
      <c r="AU160" s="32"/>
      <c r="AV160" s="32"/>
      <c r="AZ160" s="32">
        <f t="shared" si="7"/>
        <v>6</v>
      </c>
    </row>
    <row r="161" spans="5:52" ht="14.4" customHeight="1">
      <c r="E161" s="32"/>
      <c r="F161" s="32"/>
      <c r="G161" s="32"/>
      <c r="H161" s="31" t="s">
        <v>5019</v>
      </c>
      <c r="I161" s="31" t="s">
        <v>5442</v>
      </c>
      <c r="J161" s="31" t="s">
        <v>5443</v>
      </c>
      <c r="K161" s="32"/>
      <c r="L161" s="32"/>
      <c r="M161" s="32"/>
      <c r="N161" s="581">
        <v>15241224</v>
      </c>
      <c r="O161" s="32"/>
      <c r="P161" s="32"/>
      <c r="Q161" s="31" t="s">
        <v>5169</v>
      </c>
      <c r="R161" s="31" t="s">
        <v>5069</v>
      </c>
      <c r="S161" s="32"/>
      <c r="T161" s="32"/>
      <c r="U161" s="32"/>
      <c r="V161" s="32"/>
      <c r="W161" s="31" t="s">
        <v>29</v>
      </c>
      <c r="X161" s="32"/>
      <c r="Y161" s="32"/>
      <c r="Z161" s="32"/>
      <c r="AA161" s="32"/>
      <c r="AB161" s="32"/>
      <c r="AC161" s="76" t="s">
        <v>141</v>
      </c>
      <c r="AD161" s="32"/>
      <c r="AE161" s="31" t="s">
        <v>209</v>
      </c>
      <c r="AF161" s="110">
        <v>43992</v>
      </c>
      <c r="AG161" s="32"/>
      <c r="AH161" s="32"/>
      <c r="AI161" s="32"/>
      <c r="AJ161" s="32"/>
      <c r="AK161" s="32"/>
      <c r="AL161" s="32"/>
      <c r="AM161" s="32" t="s">
        <v>208</v>
      </c>
      <c r="AN161" s="110">
        <v>43997</v>
      </c>
      <c r="AO161" s="32" t="s">
        <v>56</v>
      </c>
      <c r="AP161" s="32" t="s">
        <v>56</v>
      </c>
      <c r="AQ161" s="32"/>
      <c r="AR161" s="32"/>
      <c r="AS161" s="32"/>
      <c r="AT161" s="32"/>
      <c r="AU161" s="32"/>
      <c r="AV161" s="32"/>
      <c r="AZ161" s="32">
        <f t="shared" si="7"/>
        <v>6</v>
      </c>
    </row>
    <row r="162" spans="5:52" ht="14.4" customHeight="1">
      <c r="E162" s="32"/>
      <c r="F162" s="32"/>
      <c r="G162" s="32"/>
      <c r="H162" s="31" t="s">
        <v>5020</v>
      </c>
      <c r="I162" s="31" t="s">
        <v>5444</v>
      </c>
      <c r="J162" s="31" t="s">
        <v>5445</v>
      </c>
      <c r="K162" s="32"/>
      <c r="L162" s="32"/>
      <c r="M162" s="32"/>
      <c r="N162" s="581">
        <v>15241217</v>
      </c>
      <c r="O162" s="32"/>
      <c r="P162" s="32"/>
      <c r="Q162" s="31" t="s">
        <v>5170</v>
      </c>
      <c r="R162" s="31" t="s">
        <v>5069</v>
      </c>
      <c r="S162" s="32"/>
      <c r="T162" s="32"/>
      <c r="U162" s="32"/>
      <c r="V162" s="32"/>
      <c r="W162" s="31" t="s">
        <v>29</v>
      </c>
      <c r="X162" s="32"/>
      <c r="Y162" s="32"/>
      <c r="Z162" s="32"/>
      <c r="AA162" s="32"/>
      <c r="AB162" s="32"/>
      <c r="AC162" s="76" t="s">
        <v>141</v>
      </c>
      <c r="AD162" s="32"/>
      <c r="AE162" s="31" t="s">
        <v>209</v>
      </c>
      <c r="AF162" s="110">
        <v>43992</v>
      </c>
      <c r="AG162" s="32"/>
      <c r="AH162" s="32"/>
      <c r="AI162" s="32"/>
      <c r="AJ162" s="32"/>
      <c r="AK162" s="32"/>
      <c r="AL162" s="32"/>
      <c r="AM162" s="32" t="s">
        <v>208</v>
      </c>
      <c r="AN162" s="110">
        <v>43997</v>
      </c>
      <c r="AO162" s="32" t="s">
        <v>56</v>
      </c>
      <c r="AP162" s="32" t="s">
        <v>56</v>
      </c>
      <c r="AQ162" s="32"/>
      <c r="AR162" s="32"/>
      <c r="AS162" s="32"/>
      <c r="AT162" s="32"/>
      <c r="AU162" s="32"/>
      <c r="AV162" s="32"/>
      <c r="AZ162" s="32">
        <f t="shared" si="7"/>
        <v>6</v>
      </c>
    </row>
    <row r="163" spans="5:52" ht="14.4" customHeight="1">
      <c r="E163" s="32"/>
      <c r="F163" s="32"/>
      <c r="G163" s="32"/>
      <c r="H163" s="31" t="s">
        <v>5021</v>
      </c>
      <c r="I163" s="31" t="s">
        <v>5446</v>
      </c>
      <c r="J163" s="31" t="s">
        <v>5447</v>
      </c>
      <c r="K163" s="32"/>
      <c r="L163" s="32"/>
      <c r="M163" s="32"/>
      <c r="N163" s="581">
        <v>15241225</v>
      </c>
      <c r="O163" s="32"/>
      <c r="P163" s="32"/>
      <c r="Q163" s="31" t="s">
        <v>5171</v>
      </c>
      <c r="R163" s="31" t="s">
        <v>5069</v>
      </c>
      <c r="S163" s="32"/>
      <c r="T163" s="32"/>
      <c r="U163" s="32"/>
      <c r="V163" s="32"/>
      <c r="W163" s="31" t="s">
        <v>29</v>
      </c>
      <c r="X163" s="32"/>
      <c r="Y163" s="32"/>
      <c r="Z163" s="32"/>
      <c r="AA163" s="32"/>
      <c r="AB163" s="32"/>
      <c r="AC163" s="76" t="s">
        <v>141</v>
      </c>
      <c r="AD163" s="32"/>
      <c r="AE163" s="31" t="s">
        <v>209</v>
      </c>
      <c r="AF163" s="110">
        <v>43992</v>
      </c>
      <c r="AG163" s="32"/>
      <c r="AH163" s="32"/>
      <c r="AI163" s="32"/>
      <c r="AJ163" s="32"/>
      <c r="AK163" s="32"/>
      <c r="AL163" s="32"/>
      <c r="AM163" s="32" t="s">
        <v>208</v>
      </c>
      <c r="AN163" s="110">
        <v>43997</v>
      </c>
      <c r="AO163" s="32" t="s">
        <v>56</v>
      </c>
      <c r="AP163" s="32" t="s">
        <v>56</v>
      </c>
      <c r="AQ163" s="32"/>
      <c r="AR163" s="32"/>
      <c r="AS163" s="32"/>
      <c r="AT163" s="32"/>
      <c r="AU163" s="32"/>
      <c r="AV163" s="32"/>
      <c r="AZ163" s="32">
        <f t="shared" si="7"/>
        <v>6</v>
      </c>
    </row>
    <row r="164" spans="5:52" ht="16.8" customHeight="1">
      <c r="E164" s="32"/>
      <c r="F164" s="32"/>
      <c r="G164" s="32"/>
      <c r="H164" s="568" t="s">
        <v>5448</v>
      </c>
      <c r="I164" s="54" t="s">
        <v>5547</v>
      </c>
      <c r="J164" s="54" t="s">
        <v>5548</v>
      </c>
      <c r="K164" s="32"/>
      <c r="L164" s="32"/>
      <c r="M164" s="32"/>
      <c r="N164" s="53" t="s">
        <v>5489</v>
      </c>
      <c r="O164" s="32"/>
      <c r="P164" s="32"/>
      <c r="Q164" s="54" t="s">
        <v>5505</v>
      </c>
      <c r="R164" s="554" t="s">
        <v>5506</v>
      </c>
      <c r="S164" s="32"/>
      <c r="T164" s="32"/>
      <c r="U164" s="32"/>
      <c r="V164" s="32"/>
      <c r="W164" s="53" t="s">
        <v>29</v>
      </c>
      <c r="X164" s="32"/>
      <c r="Y164" s="32"/>
      <c r="Z164" s="32"/>
      <c r="AA164" s="32"/>
      <c r="AB164" s="32"/>
      <c r="AC164" s="76" t="s">
        <v>141</v>
      </c>
      <c r="AD164" s="32"/>
      <c r="AE164" s="53" t="s">
        <v>208</v>
      </c>
      <c r="AF164" s="142">
        <v>44064</v>
      </c>
      <c r="AG164" s="32"/>
      <c r="AH164" s="32"/>
      <c r="AI164" s="32"/>
      <c r="AJ164" s="32"/>
      <c r="AK164" s="32"/>
      <c r="AL164" s="32"/>
      <c r="AM164" s="53" t="s">
        <v>209</v>
      </c>
      <c r="AN164" s="142">
        <v>44070</v>
      </c>
      <c r="AO164" s="53" t="s">
        <v>56</v>
      </c>
      <c r="AP164" s="53"/>
      <c r="AQ164" s="53"/>
      <c r="AR164" s="53"/>
      <c r="AS164" s="142"/>
      <c r="AT164" s="53"/>
      <c r="AU164" s="53"/>
      <c r="AZ164" s="32">
        <f t="shared" si="7"/>
        <v>8</v>
      </c>
    </row>
    <row r="165" spans="5:52" ht="16.8" customHeight="1">
      <c r="E165" s="32"/>
      <c r="F165" s="32"/>
      <c r="G165" s="32"/>
      <c r="H165" s="568" t="s">
        <v>5449</v>
      </c>
      <c r="I165" s="54" t="s">
        <v>5549</v>
      </c>
      <c r="J165" s="54" t="s">
        <v>5548</v>
      </c>
      <c r="K165" s="32"/>
      <c r="L165" s="32"/>
      <c r="M165" s="32"/>
      <c r="N165" s="53" t="s">
        <v>5489</v>
      </c>
      <c r="O165" s="32"/>
      <c r="P165" s="32"/>
      <c r="Q165" s="54" t="s">
        <v>5507</v>
      </c>
      <c r="R165" s="554" t="s">
        <v>5506</v>
      </c>
      <c r="S165" s="32"/>
      <c r="T165" s="32"/>
      <c r="U165" s="32"/>
      <c r="V165" s="32"/>
      <c r="W165" s="53" t="s">
        <v>29</v>
      </c>
      <c r="X165" s="32"/>
      <c r="Y165" s="32"/>
      <c r="Z165" s="32"/>
      <c r="AA165" s="32"/>
      <c r="AB165" s="32"/>
      <c r="AC165" s="76" t="s">
        <v>141</v>
      </c>
      <c r="AD165" s="32"/>
      <c r="AE165" s="53" t="s">
        <v>208</v>
      </c>
      <c r="AF165" s="142">
        <v>44064</v>
      </c>
      <c r="AG165" s="32"/>
      <c r="AH165" s="32"/>
      <c r="AI165" s="32"/>
      <c r="AJ165" s="32"/>
      <c r="AK165" s="32"/>
      <c r="AL165" s="32"/>
      <c r="AM165" s="53" t="s">
        <v>209</v>
      </c>
      <c r="AN165" s="142">
        <v>44070</v>
      </c>
      <c r="AO165" s="53" t="s">
        <v>56</v>
      </c>
      <c r="AP165" s="53"/>
      <c r="AQ165" s="53"/>
      <c r="AR165" s="53"/>
      <c r="AS165" s="142"/>
      <c r="AT165" s="53"/>
      <c r="AU165" s="53"/>
      <c r="AZ165" s="32">
        <f t="shared" si="7"/>
        <v>8</v>
      </c>
    </row>
    <row r="166" spans="5:52" ht="16.8" customHeight="1">
      <c r="E166" s="32"/>
      <c r="F166" s="32"/>
      <c r="G166" s="32"/>
      <c r="H166" s="568" t="s">
        <v>5450</v>
      </c>
      <c r="I166" s="54" t="s">
        <v>5550</v>
      </c>
      <c r="J166" s="54" t="s">
        <v>5548</v>
      </c>
      <c r="K166" s="32"/>
      <c r="L166" s="32"/>
      <c r="M166" s="32"/>
      <c r="N166" s="53" t="s">
        <v>5489</v>
      </c>
      <c r="O166" s="32"/>
      <c r="P166" s="32"/>
      <c r="Q166" s="54" t="s">
        <v>5508</v>
      </c>
      <c r="R166" s="554" t="s">
        <v>5506</v>
      </c>
      <c r="S166" s="32"/>
      <c r="T166" s="32"/>
      <c r="U166" s="32"/>
      <c r="V166" s="32"/>
      <c r="W166" s="53" t="s">
        <v>29</v>
      </c>
      <c r="X166" s="32"/>
      <c r="Y166" s="32"/>
      <c r="Z166" s="32"/>
      <c r="AA166" s="32"/>
      <c r="AB166" s="32"/>
      <c r="AC166" s="76" t="s">
        <v>141</v>
      </c>
      <c r="AD166" s="32"/>
      <c r="AE166" s="53" t="s">
        <v>208</v>
      </c>
      <c r="AF166" s="142">
        <v>44064</v>
      </c>
      <c r="AG166" s="32"/>
      <c r="AH166" s="32"/>
      <c r="AI166" s="32"/>
      <c r="AJ166" s="32"/>
      <c r="AK166" s="32"/>
      <c r="AL166" s="32"/>
      <c r="AM166" s="53" t="s">
        <v>209</v>
      </c>
      <c r="AN166" s="142">
        <v>44070</v>
      </c>
      <c r="AO166" s="53" t="s">
        <v>56</v>
      </c>
      <c r="AP166" s="53"/>
      <c r="AQ166" s="53"/>
      <c r="AR166" s="53"/>
      <c r="AS166" s="142"/>
      <c r="AT166" s="53"/>
      <c r="AU166" s="53"/>
      <c r="AZ166" s="32">
        <f t="shared" si="7"/>
        <v>8</v>
      </c>
    </row>
    <row r="167" spans="5:52" ht="15.6" customHeight="1">
      <c r="E167" s="32"/>
      <c r="F167" s="32"/>
      <c r="G167" s="32"/>
      <c r="H167" s="568" t="s">
        <v>5451</v>
      </c>
      <c r="I167" s="54" t="s">
        <v>5551</v>
      </c>
      <c r="J167" s="54" t="s">
        <v>5548</v>
      </c>
      <c r="K167" s="32"/>
      <c r="L167" s="32"/>
      <c r="M167" s="32"/>
      <c r="N167" s="53" t="s">
        <v>5489</v>
      </c>
      <c r="O167" s="32"/>
      <c r="P167" s="32"/>
      <c r="Q167" s="54" t="s">
        <v>5509</v>
      </c>
      <c r="R167" s="554" t="s">
        <v>5506</v>
      </c>
      <c r="S167" s="32"/>
      <c r="T167" s="32"/>
      <c r="U167" s="32"/>
      <c r="V167" s="32"/>
      <c r="W167" s="53" t="s">
        <v>29</v>
      </c>
      <c r="X167" s="32"/>
      <c r="Y167" s="32"/>
      <c r="Z167" s="32"/>
      <c r="AA167" s="32"/>
      <c r="AB167" s="32"/>
      <c r="AC167" s="76" t="s">
        <v>141</v>
      </c>
      <c r="AD167" s="32"/>
      <c r="AE167" s="53" t="s">
        <v>208</v>
      </c>
      <c r="AF167" s="142">
        <v>44064</v>
      </c>
      <c r="AG167" s="32"/>
      <c r="AH167" s="32"/>
      <c r="AI167" s="32"/>
      <c r="AJ167" s="32"/>
      <c r="AK167" s="32"/>
      <c r="AL167" s="32"/>
      <c r="AM167" s="53" t="s">
        <v>209</v>
      </c>
      <c r="AN167" s="142">
        <v>44070</v>
      </c>
      <c r="AO167" s="53" t="s">
        <v>56</v>
      </c>
      <c r="AP167" s="53"/>
      <c r="AQ167" s="53"/>
      <c r="AR167" s="53"/>
      <c r="AS167" s="142"/>
      <c r="AT167" s="53"/>
      <c r="AU167" s="53"/>
      <c r="AZ167" s="32">
        <f t="shared" si="7"/>
        <v>8</v>
      </c>
    </row>
    <row r="168" spans="5:52" ht="15.6" customHeight="1">
      <c r="E168" s="32"/>
      <c r="F168" s="32"/>
      <c r="G168" s="32"/>
      <c r="H168" s="568" t="s">
        <v>5452</v>
      </c>
      <c r="I168" s="54" t="s">
        <v>5552</v>
      </c>
      <c r="J168" s="54" t="s">
        <v>5548</v>
      </c>
      <c r="K168" s="32"/>
      <c r="L168" s="32"/>
      <c r="M168" s="32"/>
      <c r="N168" s="53" t="s">
        <v>5489</v>
      </c>
      <c r="O168" s="32"/>
      <c r="P168" s="32"/>
      <c r="Q168" s="54" t="s">
        <v>5510</v>
      </c>
      <c r="R168" s="554" t="s">
        <v>5506</v>
      </c>
      <c r="S168" s="32"/>
      <c r="T168" s="32"/>
      <c r="U168" s="32"/>
      <c r="V168" s="32"/>
      <c r="W168" s="53" t="s">
        <v>29</v>
      </c>
      <c r="X168" s="32"/>
      <c r="Y168" s="32"/>
      <c r="Z168" s="32"/>
      <c r="AA168" s="32"/>
      <c r="AB168" s="32"/>
      <c r="AC168" s="76" t="s">
        <v>141</v>
      </c>
      <c r="AD168" s="32"/>
      <c r="AE168" s="53" t="s">
        <v>208</v>
      </c>
      <c r="AF168" s="142">
        <v>44064</v>
      </c>
      <c r="AG168" s="32"/>
      <c r="AH168" s="32"/>
      <c r="AI168" s="32"/>
      <c r="AJ168" s="32"/>
      <c r="AK168" s="32"/>
      <c r="AL168" s="32"/>
      <c r="AM168" s="53" t="s">
        <v>209</v>
      </c>
      <c r="AN168" s="142">
        <v>44070</v>
      </c>
      <c r="AO168" s="53" t="s">
        <v>57</v>
      </c>
      <c r="AP168" s="53" t="s">
        <v>56</v>
      </c>
      <c r="AQ168" s="54" t="s">
        <v>437</v>
      </c>
      <c r="AR168" s="53"/>
      <c r="AS168" s="142"/>
      <c r="AT168" s="53"/>
      <c r="AU168" s="53"/>
      <c r="AZ168" s="32">
        <f t="shared" si="7"/>
        <v>8</v>
      </c>
    </row>
    <row r="169" spans="5:52" ht="15.6" customHeight="1">
      <c r="E169" s="32"/>
      <c r="F169" s="32"/>
      <c r="G169" s="32"/>
      <c r="H169" s="568" t="s">
        <v>5453</v>
      </c>
      <c r="I169" s="54" t="s">
        <v>5553</v>
      </c>
      <c r="J169" s="54" t="s">
        <v>5548</v>
      </c>
      <c r="K169" s="32"/>
      <c r="L169" s="32"/>
      <c r="M169" s="32"/>
      <c r="N169" s="53" t="s">
        <v>5489</v>
      </c>
      <c r="O169" s="32"/>
      <c r="P169" s="32"/>
      <c r="Q169" s="54" t="s">
        <v>5511</v>
      </c>
      <c r="R169" s="554" t="s">
        <v>5506</v>
      </c>
      <c r="S169" s="32"/>
      <c r="T169" s="32"/>
      <c r="U169" s="32"/>
      <c r="V169" s="32"/>
      <c r="W169" s="53" t="s">
        <v>29</v>
      </c>
      <c r="X169" s="32"/>
      <c r="Y169" s="32"/>
      <c r="Z169" s="32"/>
      <c r="AA169" s="32"/>
      <c r="AB169" s="32"/>
      <c r="AC169" s="76" t="s">
        <v>141</v>
      </c>
      <c r="AD169" s="32"/>
      <c r="AE169" s="53" t="s">
        <v>208</v>
      </c>
      <c r="AF169" s="142">
        <v>44064</v>
      </c>
      <c r="AG169" s="32"/>
      <c r="AH169" s="32"/>
      <c r="AI169" s="32"/>
      <c r="AJ169" s="32"/>
      <c r="AK169" s="32"/>
      <c r="AL169" s="32"/>
      <c r="AM169" s="53" t="s">
        <v>209</v>
      </c>
      <c r="AN169" s="142">
        <v>44070</v>
      </c>
      <c r="AO169" s="53" t="s">
        <v>57</v>
      </c>
      <c r="AP169" s="53" t="s">
        <v>56</v>
      </c>
      <c r="AQ169" s="54" t="s">
        <v>438</v>
      </c>
      <c r="AR169" s="53"/>
      <c r="AS169" s="142"/>
      <c r="AT169" s="53"/>
      <c r="AU169" s="53"/>
      <c r="AZ169" s="32">
        <f t="shared" si="7"/>
        <v>8</v>
      </c>
    </row>
    <row r="170" spans="5:52" ht="15.6" customHeight="1">
      <c r="E170" s="32"/>
      <c r="F170" s="32"/>
      <c r="G170" s="32"/>
      <c r="H170" s="568" t="s">
        <v>5454</v>
      </c>
      <c r="I170" s="54" t="s">
        <v>5554</v>
      </c>
      <c r="J170" s="54" t="s">
        <v>5548</v>
      </c>
      <c r="K170" s="32"/>
      <c r="L170" s="32"/>
      <c r="M170" s="32"/>
      <c r="N170" s="53" t="s">
        <v>5489</v>
      </c>
      <c r="O170" s="32"/>
      <c r="P170" s="32"/>
      <c r="Q170" s="54" t="s">
        <v>5512</v>
      </c>
      <c r="R170" s="554" t="s">
        <v>5506</v>
      </c>
      <c r="S170" s="32"/>
      <c r="T170" s="32"/>
      <c r="U170" s="32"/>
      <c r="V170" s="32"/>
      <c r="W170" s="53" t="s">
        <v>29</v>
      </c>
      <c r="X170" s="32"/>
      <c r="Y170" s="32"/>
      <c r="Z170" s="32"/>
      <c r="AA170" s="32"/>
      <c r="AB170" s="32"/>
      <c r="AC170" s="76" t="s">
        <v>141</v>
      </c>
      <c r="AD170" s="32"/>
      <c r="AE170" s="53" t="s">
        <v>208</v>
      </c>
      <c r="AF170" s="142">
        <v>44064</v>
      </c>
      <c r="AG170" s="32"/>
      <c r="AH170" s="32"/>
      <c r="AI170" s="32"/>
      <c r="AJ170" s="32"/>
      <c r="AK170" s="32"/>
      <c r="AL170" s="32"/>
      <c r="AM170" s="53" t="s">
        <v>209</v>
      </c>
      <c r="AN170" s="142">
        <v>44070</v>
      </c>
      <c r="AO170" s="53" t="s">
        <v>56</v>
      </c>
      <c r="AP170" s="53"/>
      <c r="AQ170" s="53"/>
      <c r="AR170" s="53"/>
      <c r="AS170" s="142"/>
      <c r="AT170" s="53"/>
      <c r="AU170" s="53"/>
      <c r="AZ170" s="32">
        <f t="shared" si="7"/>
        <v>8</v>
      </c>
    </row>
    <row r="171" spans="5:52" ht="15.6" customHeight="1">
      <c r="E171" s="32"/>
      <c r="F171" s="32"/>
      <c r="G171" s="32"/>
      <c r="H171" s="568" t="s">
        <v>5455</v>
      </c>
      <c r="I171" s="54" t="s">
        <v>5555</v>
      </c>
      <c r="J171" s="54" t="s">
        <v>5556</v>
      </c>
      <c r="K171" s="32"/>
      <c r="L171" s="32"/>
      <c r="M171" s="32"/>
      <c r="N171" s="53" t="s">
        <v>5490</v>
      </c>
      <c r="O171" s="32"/>
      <c r="P171" s="32"/>
      <c r="Q171" s="54" t="s">
        <v>5513</v>
      </c>
      <c r="R171" s="554" t="s">
        <v>5514</v>
      </c>
      <c r="S171" s="32"/>
      <c r="T171" s="32"/>
      <c r="U171" s="32"/>
      <c r="V171" s="32"/>
      <c r="W171" s="53" t="s">
        <v>29</v>
      </c>
      <c r="X171" s="32"/>
      <c r="Y171" s="32"/>
      <c r="Z171" s="32"/>
      <c r="AA171" s="32"/>
      <c r="AB171" s="32"/>
      <c r="AC171" s="76" t="s">
        <v>141</v>
      </c>
      <c r="AD171" s="32"/>
      <c r="AE171" s="53" t="s">
        <v>208</v>
      </c>
      <c r="AF171" s="142">
        <v>44064</v>
      </c>
      <c r="AG171" s="32"/>
      <c r="AH171" s="32"/>
      <c r="AI171" s="32"/>
      <c r="AJ171" s="32"/>
      <c r="AK171" s="32"/>
      <c r="AL171" s="32"/>
      <c r="AM171" s="53" t="s">
        <v>209</v>
      </c>
      <c r="AN171" s="142">
        <v>44070</v>
      </c>
      <c r="AO171" s="53" t="s">
        <v>55</v>
      </c>
      <c r="AP171" s="53" t="s">
        <v>56</v>
      </c>
      <c r="AQ171" s="54" t="s">
        <v>439</v>
      </c>
      <c r="AR171" s="53"/>
      <c r="AS171" s="142"/>
      <c r="AT171" s="53"/>
      <c r="AU171" s="53"/>
      <c r="AZ171" s="32">
        <f t="shared" si="7"/>
        <v>8</v>
      </c>
    </row>
    <row r="172" spans="5:52" ht="15.6" customHeight="1">
      <c r="E172" s="32"/>
      <c r="F172" s="32"/>
      <c r="G172" s="32"/>
      <c r="H172" s="568" t="s">
        <v>5456</v>
      </c>
      <c r="I172" s="54" t="s">
        <v>5557</v>
      </c>
      <c r="J172" s="54" t="s">
        <v>5558</v>
      </c>
      <c r="K172" s="32"/>
      <c r="L172" s="32"/>
      <c r="M172" s="32"/>
      <c r="N172" s="53" t="s">
        <v>5491</v>
      </c>
      <c r="O172" s="32"/>
      <c r="P172" s="32"/>
      <c r="Q172" s="54" t="s">
        <v>5515</v>
      </c>
      <c r="R172" s="554" t="s">
        <v>5516</v>
      </c>
      <c r="S172" s="32"/>
      <c r="T172" s="32"/>
      <c r="U172" s="32"/>
      <c r="V172" s="32"/>
      <c r="W172" s="53" t="s">
        <v>29</v>
      </c>
      <c r="X172" s="32"/>
      <c r="Y172" s="32"/>
      <c r="Z172" s="32"/>
      <c r="AA172" s="32"/>
      <c r="AB172" s="32"/>
      <c r="AC172" s="76" t="s">
        <v>141</v>
      </c>
      <c r="AD172" s="32"/>
      <c r="AE172" s="53" t="s">
        <v>208</v>
      </c>
      <c r="AF172" s="142">
        <v>44064</v>
      </c>
      <c r="AG172" s="32"/>
      <c r="AH172" s="32"/>
      <c r="AI172" s="32"/>
      <c r="AJ172" s="32"/>
      <c r="AK172" s="32"/>
      <c r="AL172" s="32"/>
      <c r="AM172" s="53" t="s">
        <v>209</v>
      </c>
      <c r="AN172" s="142">
        <v>44070</v>
      </c>
      <c r="AO172" s="53" t="s">
        <v>57</v>
      </c>
      <c r="AP172" s="53"/>
      <c r="AQ172" s="54" t="s">
        <v>440</v>
      </c>
      <c r="AR172" s="53"/>
      <c r="AS172" s="142"/>
      <c r="AT172" s="53"/>
      <c r="AU172" s="53"/>
      <c r="AZ172" s="32">
        <f t="shared" si="7"/>
        <v>8</v>
      </c>
    </row>
    <row r="173" spans="5:52" ht="15.6" customHeight="1">
      <c r="E173" s="32"/>
      <c r="F173" s="32"/>
      <c r="G173" s="32"/>
      <c r="H173" s="568" t="s">
        <v>5456</v>
      </c>
      <c r="I173" s="54" t="s">
        <v>5557</v>
      </c>
      <c r="J173" s="54" t="s">
        <v>5559</v>
      </c>
      <c r="K173" s="32"/>
      <c r="L173" s="32"/>
      <c r="M173" s="32"/>
      <c r="N173" s="53" t="s">
        <v>5491</v>
      </c>
      <c r="O173" s="32"/>
      <c r="P173" s="32"/>
      <c r="Q173" s="54" t="s">
        <v>5517</v>
      </c>
      <c r="R173" s="554" t="s">
        <v>5518</v>
      </c>
      <c r="S173" s="32"/>
      <c r="T173" s="32"/>
      <c r="U173" s="32"/>
      <c r="V173" s="32"/>
      <c r="W173" s="53" t="s">
        <v>29</v>
      </c>
      <c r="X173" s="32"/>
      <c r="Y173" s="32"/>
      <c r="Z173" s="32"/>
      <c r="AA173" s="32"/>
      <c r="AB173" s="32"/>
      <c r="AC173" s="76" t="s">
        <v>141</v>
      </c>
      <c r="AD173" s="32"/>
      <c r="AE173" s="53" t="s">
        <v>208</v>
      </c>
      <c r="AF173" s="142">
        <v>44064</v>
      </c>
      <c r="AG173" s="32"/>
      <c r="AH173" s="32"/>
      <c r="AI173" s="32"/>
      <c r="AJ173" s="32"/>
      <c r="AK173" s="32"/>
      <c r="AL173" s="32"/>
      <c r="AM173" s="53" t="s">
        <v>209</v>
      </c>
      <c r="AN173" s="142">
        <v>44070</v>
      </c>
      <c r="AO173" s="53" t="s">
        <v>57</v>
      </c>
      <c r="AP173" s="53"/>
      <c r="AQ173" s="54" t="s">
        <v>440</v>
      </c>
      <c r="AR173" s="53"/>
      <c r="AS173" s="142"/>
      <c r="AT173" s="53"/>
      <c r="AU173" s="53"/>
      <c r="AZ173" s="32">
        <f t="shared" si="7"/>
        <v>8</v>
      </c>
    </row>
    <row r="174" spans="5:52" ht="15.6" customHeight="1">
      <c r="E174" s="32"/>
      <c r="F174" s="32"/>
      <c r="G174" s="32"/>
      <c r="H174" s="568" t="s">
        <v>5457</v>
      </c>
      <c r="I174" s="54" t="s">
        <v>5560</v>
      </c>
      <c r="J174" s="54" t="s">
        <v>5561</v>
      </c>
      <c r="K174" s="32"/>
      <c r="L174" s="32"/>
      <c r="M174" s="32"/>
      <c r="N174" s="53" t="s">
        <v>5492</v>
      </c>
      <c r="O174" s="32"/>
      <c r="P174" s="32"/>
      <c r="Q174" s="54" t="s">
        <v>5519</v>
      </c>
      <c r="R174" s="554" t="s">
        <v>5520</v>
      </c>
      <c r="S174" s="32"/>
      <c r="T174" s="32"/>
      <c r="U174" s="32"/>
      <c r="V174" s="32"/>
      <c r="W174" s="53" t="s">
        <v>29</v>
      </c>
      <c r="X174" s="32"/>
      <c r="Y174" s="32"/>
      <c r="Z174" s="32"/>
      <c r="AA174" s="32"/>
      <c r="AB174" s="32"/>
      <c r="AC174" s="76" t="s">
        <v>141</v>
      </c>
      <c r="AD174" s="32"/>
      <c r="AE174" s="53" t="s">
        <v>208</v>
      </c>
      <c r="AF174" s="142">
        <v>44067</v>
      </c>
      <c r="AG174" s="32"/>
      <c r="AH174" s="32"/>
      <c r="AI174" s="32"/>
      <c r="AJ174" s="32"/>
      <c r="AK174" s="32"/>
      <c r="AL174" s="32"/>
      <c r="AM174" s="53" t="s">
        <v>209</v>
      </c>
      <c r="AN174" s="142">
        <v>44070</v>
      </c>
      <c r="AO174" s="53" t="s">
        <v>59</v>
      </c>
      <c r="AP174" s="53"/>
      <c r="AQ174" s="54" t="s">
        <v>441</v>
      </c>
      <c r="AR174" s="53"/>
      <c r="AS174" s="142"/>
      <c r="AT174" s="53"/>
      <c r="AU174" s="53"/>
      <c r="AZ174" s="32">
        <f t="shared" si="7"/>
        <v>8</v>
      </c>
    </row>
    <row r="175" spans="5:52" ht="15.6" customHeight="1">
      <c r="E175" s="32"/>
      <c r="F175" s="32"/>
      <c r="G175" s="32"/>
      <c r="H175" s="568" t="s">
        <v>5458</v>
      </c>
      <c r="I175" s="54" t="s">
        <v>5562</v>
      </c>
      <c r="J175" s="54" t="s">
        <v>5563</v>
      </c>
      <c r="K175" s="32"/>
      <c r="L175" s="32"/>
      <c r="M175" s="32"/>
      <c r="N175" s="53" t="s">
        <v>5492</v>
      </c>
      <c r="O175" s="32"/>
      <c r="P175" s="32"/>
      <c r="Q175" s="54" t="s">
        <v>5521</v>
      </c>
      <c r="R175" s="554" t="s">
        <v>5520</v>
      </c>
      <c r="S175" s="32"/>
      <c r="T175" s="32"/>
      <c r="U175" s="32"/>
      <c r="V175" s="32"/>
      <c r="W175" s="53" t="s">
        <v>29</v>
      </c>
      <c r="X175" s="32"/>
      <c r="Y175" s="32"/>
      <c r="Z175" s="32"/>
      <c r="AA175" s="32"/>
      <c r="AB175" s="32"/>
      <c r="AC175" s="76" t="s">
        <v>141</v>
      </c>
      <c r="AD175" s="32"/>
      <c r="AE175" s="53" t="s">
        <v>208</v>
      </c>
      <c r="AF175" s="142">
        <v>44067</v>
      </c>
      <c r="AG175" s="32"/>
      <c r="AH175" s="32"/>
      <c r="AI175" s="32"/>
      <c r="AJ175" s="32"/>
      <c r="AK175" s="32"/>
      <c r="AL175" s="32"/>
      <c r="AM175" s="53" t="s">
        <v>209</v>
      </c>
      <c r="AN175" s="142">
        <v>44070</v>
      </c>
      <c r="AO175" s="53" t="s">
        <v>59</v>
      </c>
      <c r="AP175" s="53"/>
      <c r="AQ175" s="53"/>
      <c r="AR175" s="53"/>
      <c r="AS175" s="142"/>
      <c r="AT175" s="53"/>
      <c r="AU175" s="53"/>
      <c r="AZ175" s="32">
        <f t="shared" si="7"/>
        <v>8</v>
      </c>
    </row>
    <row r="176" spans="5:52" ht="15.6" customHeight="1">
      <c r="E176" s="32"/>
      <c r="F176" s="32"/>
      <c r="G176" s="32"/>
      <c r="H176" s="568" t="s">
        <v>5459</v>
      </c>
      <c r="I176" s="54" t="s">
        <v>5564</v>
      </c>
      <c r="J176" s="54" t="s">
        <v>5565</v>
      </c>
      <c r="K176" s="32"/>
      <c r="L176" s="32"/>
      <c r="M176" s="32"/>
      <c r="N176" s="53" t="s">
        <v>5492</v>
      </c>
      <c r="O176" s="32"/>
      <c r="P176" s="32"/>
      <c r="Q176" s="54" t="s">
        <v>5522</v>
      </c>
      <c r="R176" s="554" t="s">
        <v>5520</v>
      </c>
      <c r="S176" s="32"/>
      <c r="T176" s="32"/>
      <c r="U176" s="32"/>
      <c r="V176" s="32"/>
      <c r="W176" s="53" t="s">
        <v>29</v>
      </c>
      <c r="X176" s="32"/>
      <c r="Y176" s="32"/>
      <c r="Z176" s="32"/>
      <c r="AA176" s="32"/>
      <c r="AB176" s="32"/>
      <c r="AC176" s="76" t="s">
        <v>141</v>
      </c>
      <c r="AD176" s="32"/>
      <c r="AE176" s="53" t="s">
        <v>208</v>
      </c>
      <c r="AF176" s="142">
        <v>44067</v>
      </c>
      <c r="AG176" s="32"/>
      <c r="AH176" s="32"/>
      <c r="AI176" s="32"/>
      <c r="AJ176" s="32"/>
      <c r="AK176" s="32"/>
      <c r="AL176" s="32"/>
      <c r="AM176" s="53" t="s">
        <v>209</v>
      </c>
      <c r="AN176" s="142">
        <v>44070</v>
      </c>
      <c r="AO176" s="53" t="s">
        <v>59</v>
      </c>
      <c r="AP176" s="53"/>
      <c r="AQ176" s="53"/>
      <c r="AR176" s="53"/>
      <c r="AS176" s="142"/>
      <c r="AT176" s="53"/>
      <c r="AU176" s="53"/>
      <c r="AZ176" s="32">
        <f t="shared" si="7"/>
        <v>8</v>
      </c>
    </row>
    <row r="177" spans="5:52" ht="15.6" customHeight="1">
      <c r="E177" s="32"/>
      <c r="F177" s="32"/>
      <c r="G177" s="32"/>
      <c r="H177" s="568" t="s">
        <v>5460</v>
      </c>
      <c r="I177" s="54" t="s">
        <v>5566</v>
      </c>
      <c r="J177" s="54" t="s">
        <v>5567</v>
      </c>
      <c r="K177" s="32"/>
      <c r="L177" s="32"/>
      <c r="M177" s="32"/>
      <c r="N177" s="53" t="s">
        <v>5492</v>
      </c>
      <c r="O177" s="32"/>
      <c r="P177" s="32"/>
      <c r="Q177" s="54" t="s">
        <v>5522</v>
      </c>
      <c r="R177" s="554" t="s">
        <v>5520</v>
      </c>
      <c r="S177" s="32"/>
      <c r="T177" s="32"/>
      <c r="U177" s="32"/>
      <c r="V177" s="32"/>
      <c r="W177" s="53" t="s">
        <v>29</v>
      </c>
      <c r="X177" s="32"/>
      <c r="Y177" s="32"/>
      <c r="Z177" s="32"/>
      <c r="AA177" s="32"/>
      <c r="AB177" s="32"/>
      <c r="AC177" s="76" t="s">
        <v>141</v>
      </c>
      <c r="AD177" s="32"/>
      <c r="AE177" s="53" t="s">
        <v>208</v>
      </c>
      <c r="AF177" s="142">
        <v>44067</v>
      </c>
      <c r="AG177" s="32"/>
      <c r="AH177" s="32"/>
      <c r="AI177" s="32"/>
      <c r="AJ177" s="32"/>
      <c r="AK177" s="32"/>
      <c r="AL177" s="32"/>
      <c r="AM177" s="53" t="s">
        <v>209</v>
      </c>
      <c r="AN177" s="142">
        <v>44070</v>
      </c>
      <c r="AO177" s="53" t="s">
        <v>59</v>
      </c>
      <c r="AP177" s="53"/>
      <c r="AQ177" s="53"/>
      <c r="AR177" s="53"/>
      <c r="AS177" s="142"/>
      <c r="AT177" s="53"/>
      <c r="AU177" s="53"/>
      <c r="AZ177" s="32">
        <f t="shared" si="7"/>
        <v>8</v>
      </c>
    </row>
    <row r="178" spans="5:52" ht="15.6" customHeight="1">
      <c r="E178" s="32"/>
      <c r="F178" s="32"/>
      <c r="G178" s="32"/>
      <c r="H178" s="568" t="s">
        <v>5461</v>
      </c>
      <c r="I178" s="54" t="s">
        <v>5568</v>
      </c>
      <c r="J178" s="54" t="s">
        <v>5569</v>
      </c>
      <c r="K178" s="32"/>
      <c r="L178" s="32"/>
      <c r="M178" s="32"/>
      <c r="N178" s="53" t="s">
        <v>5492</v>
      </c>
      <c r="O178" s="32"/>
      <c r="P178" s="32"/>
      <c r="Q178" s="54" t="s">
        <v>5522</v>
      </c>
      <c r="R178" s="554" t="s">
        <v>5520</v>
      </c>
      <c r="S178" s="32"/>
      <c r="T178" s="32"/>
      <c r="U178" s="32"/>
      <c r="V178" s="32"/>
      <c r="W178" s="53" t="s">
        <v>29</v>
      </c>
      <c r="X178" s="32"/>
      <c r="Y178" s="32"/>
      <c r="Z178" s="32"/>
      <c r="AA178" s="32"/>
      <c r="AB178" s="32"/>
      <c r="AC178" s="76" t="s">
        <v>141</v>
      </c>
      <c r="AD178" s="32"/>
      <c r="AE178" s="53" t="s">
        <v>208</v>
      </c>
      <c r="AF178" s="142">
        <v>44067</v>
      </c>
      <c r="AG178" s="32"/>
      <c r="AH178" s="32"/>
      <c r="AI178" s="32"/>
      <c r="AJ178" s="32"/>
      <c r="AK178" s="32"/>
      <c r="AL178" s="32"/>
      <c r="AM178" s="53" t="s">
        <v>209</v>
      </c>
      <c r="AN178" s="142">
        <v>44070</v>
      </c>
      <c r="AO178" s="53" t="s">
        <v>59</v>
      </c>
      <c r="AP178" s="53"/>
      <c r="AQ178" s="53"/>
      <c r="AR178" s="53"/>
      <c r="AS178" s="142"/>
      <c r="AT178" s="53"/>
      <c r="AU178" s="53"/>
      <c r="AZ178" s="32">
        <f t="shared" si="7"/>
        <v>8</v>
      </c>
    </row>
    <row r="179" spans="5:52" ht="15.6" customHeight="1">
      <c r="E179" s="32"/>
      <c r="F179" s="32"/>
      <c r="G179" s="32"/>
      <c r="H179" s="568" t="s">
        <v>5462</v>
      </c>
      <c r="I179" s="54" t="s">
        <v>5570</v>
      </c>
      <c r="J179" s="54" t="s">
        <v>5571</v>
      </c>
      <c r="K179" s="32"/>
      <c r="L179" s="32"/>
      <c r="M179" s="32"/>
      <c r="N179" s="53" t="s">
        <v>5493</v>
      </c>
      <c r="O179" s="32"/>
      <c r="P179" s="32"/>
      <c r="Q179" s="54" t="s">
        <v>5523</v>
      </c>
      <c r="R179" s="554" t="s">
        <v>5524</v>
      </c>
      <c r="S179" s="32"/>
      <c r="T179" s="32"/>
      <c r="U179" s="32"/>
      <c r="V179" s="32"/>
      <c r="W179" s="53" t="s">
        <v>29</v>
      </c>
      <c r="X179" s="32"/>
      <c r="Y179" s="32"/>
      <c r="Z179" s="32"/>
      <c r="AA179" s="32"/>
      <c r="AB179" s="32"/>
      <c r="AC179" s="76" t="s">
        <v>141</v>
      </c>
      <c r="AD179" s="32"/>
      <c r="AE179" s="53" t="s">
        <v>208</v>
      </c>
      <c r="AF179" s="142">
        <v>44067</v>
      </c>
      <c r="AG179" s="32"/>
      <c r="AH179" s="32"/>
      <c r="AI179" s="32"/>
      <c r="AJ179" s="32"/>
      <c r="AK179" s="32"/>
      <c r="AL179" s="32"/>
      <c r="AM179" s="53" t="s">
        <v>209</v>
      </c>
      <c r="AN179" s="142">
        <v>44070</v>
      </c>
      <c r="AO179" s="53" t="s">
        <v>59</v>
      </c>
      <c r="AP179" s="53"/>
      <c r="AQ179" s="53"/>
      <c r="AR179" s="53"/>
      <c r="AS179" s="142"/>
      <c r="AT179" s="53"/>
      <c r="AU179" s="53"/>
      <c r="AZ179" s="32">
        <f t="shared" si="7"/>
        <v>8</v>
      </c>
    </row>
    <row r="180" spans="5:52" ht="15.6" customHeight="1">
      <c r="E180" s="32"/>
      <c r="F180" s="32"/>
      <c r="G180" s="32"/>
      <c r="H180" s="568" t="s">
        <v>5463</v>
      </c>
      <c r="I180" s="54" t="s">
        <v>5572</v>
      </c>
      <c r="J180" s="54" t="s">
        <v>5573</v>
      </c>
      <c r="K180" s="32"/>
      <c r="L180" s="32"/>
      <c r="M180" s="32"/>
      <c r="N180" s="53" t="s">
        <v>5493</v>
      </c>
      <c r="O180" s="32"/>
      <c r="P180" s="32"/>
      <c r="Q180" s="54" t="s">
        <v>5523</v>
      </c>
      <c r="R180" s="554" t="s">
        <v>5525</v>
      </c>
      <c r="S180" s="32"/>
      <c r="T180" s="32"/>
      <c r="U180" s="32"/>
      <c r="V180" s="32"/>
      <c r="W180" s="53" t="s">
        <v>29</v>
      </c>
      <c r="X180" s="32"/>
      <c r="Y180" s="32"/>
      <c r="Z180" s="32"/>
      <c r="AA180" s="32"/>
      <c r="AB180" s="32"/>
      <c r="AC180" s="76" t="s">
        <v>141</v>
      </c>
      <c r="AD180" s="32"/>
      <c r="AE180" s="53" t="s">
        <v>208</v>
      </c>
      <c r="AF180" s="142">
        <v>44067</v>
      </c>
      <c r="AG180" s="32"/>
      <c r="AH180" s="32"/>
      <c r="AI180" s="32"/>
      <c r="AJ180" s="32"/>
      <c r="AK180" s="32"/>
      <c r="AL180" s="32"/>
      <c r="AM180" s="53" t="s">
        <v>209</v>
      </c>
      <c r="AN180" s="142">
        <v>44070</v>
      </c>
      <c r="AO180" s="53" t="s">
        <v>59</v>
      </c>
      <c r="AP180" s="53"/>
      <c r="AQ180" s="53"/>
      <c r="AR180" s="53"/>
      <c r="AS180" s="142"/>
      <c r="AT180" s="53"/>
      <c r="AU180" s="53"/>
      <c r="AZ180" s="32">
        <f t="shared" si="7"/>
        <v>8</v>
      </c>
    </row>
    <row r="181" spans="5:52" ht="15.6" customHeight="1">
      <c r="E181" s="32"/>
      <c r="F181" s="32"/>
      <c r="G181" s="32"/>
      <c r="H181" s="568" t="s">
        <v>5464</v>
      </c>
      <c r="I181" s="54" t="s">
        <v>5574</v>
      </c>
      <c r="J181" s="54" t="s">
        <v>5575</v>
      </c>
      <c r="K181" s="32"/>
      <c r="L181" s="32"/>
      <c r="M181" s="32"/>
      <c r="N181" s="53" t="s">
        <v>5493</v>
      </c>
      <c r="O181" s="32"/>
      <c r="P181" s="32"/>
      <c r="Q181" s="383" t="s">
        <v>5526</v>
      </c>
      <c r="R181" s="554" t="s">
        <v>5527</v>
      </c>
      <c r="S181" s="32"/>
      <c r="T181" s="32"/>
      <c r="U181" s="32"/>
      <c r="V181" s="32"/>
      <c r="W181" s="53" t="s">
        <v>29</v>
      </c>
      <c r="X181" s="32"/>
      <c r="Y181" s="32"/>
      <c r="Z181" s="32"/>
      <c r="AA181" s="32"/>
      <c r="AB181" s="32"/>
      <c r="AC181" s="76" t="s">
        <v>141</v>
      </c>
      <c r="AD181" s="32"/>
      <c r="AE181" s="53" t="s">
        <v>208</v>
      </c>
      <c r="AF181" s="142">
        <v>44067</v>
      </c>
      <c r="AG181" s="32"/>
      <c r="AH181" s="32"/>
      <c r="AI181" s="32"/>
      <c r="AJ181" s="32"/>
      <c r="AK181" s="32"/>
      <c r="AL181" s="32"/>
      <c r="AM181" s="53" t="s">
        <v>209</v>
      </c>
      <c r="AN181" s="142">
        <v>44070</v>
      </c>
      <c r="AO181" s="53" t="s">
        <v>58</v>
      </c>
      <c r="AP181" s="53" t="s">
        <v>56</v>
      </c>
      <c r="AQ181" s="54" t="s">
        <v>442</v>
      </c>
      <c r="AR181" s="53"/>
      <c r="AS181" s="142"/>
      <c r="AT181" s="53"/>
      <c r="AU181" s="53"/>
      <c r="AZ181" s="32">
        <f t="shared" si="7"/>
        <v>8</v>
      </c>
    </row>
    <row r="182" spans="5:52" ht="15.6" customHeight="1">
      <c r="E182" s="32"/>
      <c r="F182" s="32"/>
      <c r="G182" s="32"/>
      <c r="H182" s="568" t="s">
        <v>5465</v>
      </c>
      <c r="I182" s="383" t="s">
        <v>5576</v>
      </c>
      <c r="J182" s="383" t="s">
        <v>5577</v>
      </c>
      <c r="K182" s="32"/>
      <c r="L182" s="32"/>
      <c r="M182" s="32"/>
      <c r="N182" s="53" t="s">
        <v>5493</v>
      </c>
      <c r="O182" s="32"/>
      <c r="P182" s="32"/>
      <c r="Q182" s="54" t="s">
        <v>5528</v>
      </c>
      <c r="R182" s="554" t="s">
        <v>5529</v>
      </c>
      <c r="S182" s="32"/>
      <c r="T182" s="32"/>
      <c r="U182" s="32"/>
      <c r="V182" s="32"/>
      <c r="W182" s="53" t="s">
        <v>29</v>
      </c>
      <c r="X182" s="32"/>
      <c r="Y182" s="32"/>
      <c r="Z182" s="32"/>
      <c r="AA182" s="32"/>
      <c r="AB182" s="32"/>
      <c r="AC182" s="76" t="s">
        <v>141</v>
      </c>
      <c r="AD182" s="32"/>
      <c r="AE182" s="53" t="s">
        <v>208</v>
      </c>
      <c r="AF182" s="142">
        <v>44067</v>
      </c>
      <c r="AG182" s="32"/>
      <c r="AH182" s="32"/>
      <c r="AI182" s="32"/>
      <c r="AJ182" s="32"/>
      <c r="AK182" s="32"/>
      <c r="AL182" s="32"/>
      <c r="AM182" s="53" t="s">
        <v>209</v>
      </c>
      <c r="AN182" s="142">
        <v>44070</v>
      </c>
      <c r="AO182" s="53" t="s">
        <v>59</v>
      </c>
      <c r="AP182" s="53"/>
      <c r="AQ182" s="54" t="s">
        <v>443</v>
      </c>
      <c r="AR182" s="53"/>
      <c r="AS182" s="142"/>
      <c r="AT182" s="53"/>
      <c r="AU182" s="53"/>
      <c r="AZ182" s="32">
        <f t="shared" si="7"/>
        <v>8</v>
      </c>
    </row>
    <row r="183" spans="5:52" ht="15.6" customHeight="1">
      <c r="E183" s="32"/>
      <c r="F183" s="32"/>
      <c r="G183" s="32"/>
      <c r="H183" s="568" t="s">
        <v>5466</v>
      </c>
      <c r="I183" s="54" t="s">
        <v>5578</v>
      </c>
      <c r="J183" s="54" t="s">
        <v>5579</v>
      </c>
      <c r="K183" s="32"/>
      <c r="L183" s="32"/>
      <c r="M183" s="32"/>
      <c r="N183" s="53" t="s">
        <v>5494</v>
      </c>
      <c r="O183" s="32"/>
      <c r="P183" s="32"/>
      <c r="Q183" s="54" t="s">
        <v>5530</v>
      </c>
      <c r="R183" s="554" t="s">
        <v>5531</v>
      </c>
      <c r="S183" s="32"/>
      <c r="T183" s="32"/>
      <c r="U183" s="32"/>
      <c r="V183" s="32"/>
      <c r="W183" s="53" t="s">
        <v>29</v>
      </c>
      <c r="X183" s="32"/>
      <c r="Y183" s="32"/>
      <c r="Z183" s="32"/>
      <c r="AA183" s="32"/>
      <c r="AB183" s="32"/>
      <c r="AC183" s="76" t="s">
        <v>141</v>
      </c>
      <c r="AD183" s="32"/>
      <c r="AE183" s="53" t="s">
        <v>208</v>
      </c>
      <c r="AF183" s="142">
        <v>44067</v>
      </c>
      <c r="AG183" s="32"/>
      <c r="AH183" s="32"/>
      <c r="AI183" s="32"/>
      <c r="AJ183" s="32"/>
      <c r="AK183" s="32"/>
      <c r="AL183" s="32"/>
      <c r="AM183" s="53" t="s">
        <v>209</v>
      </c>
      <c r="AN183" s="142">
        <v>44070</v>
      </c>
      <c r="AO183" s="53" t="s">
        <v>59</v>
      </c>
      <c r="AP183" s="53"/>
      <c r="AQ183" s="53" t="s">
        <v>444</v>
      </c>
      <c r="AR183" s="53"/>
      <c r="AS183" s="142"/>
      <c r="AT183" s="53"/>
      <c r="AU183" s="53"/>
      <c r="AZ183" s="32">
        <f t="shared" si="7"/>
        <v>8</v>
      </c>
    </row>
    <row r="184" spans="5:52" ht="15.6" customHeight="1">
      <c r="E184" s="32"/>
      <c r="F184" s="32"/>
      <c r="G184" s="32"/>
      <c r="H184" s="568" t="s">
        <v>5467</v>
      </c>
      <c r="I184" s="54" t="s">
        <v>5580</v>
      </c>
      <c r="J184" s="54" t="s">
        <v>5579</v>
      </c>
      <c r="K184" s="32"/>
      <c r="L184" s="32"/>
      <c r="M184" s="32"/>
      <c r="N184" s="53" t="s">
        <v>5494</v>
      </c>
      <c r="O184" s="32"/>
      <c r="P184" s="32"/>
      <c r="Q184" s="54" t="s">
        <v>5530</v>
      </c>
      <c r="R184" s="554" t="s">
        <v>5531</v>
      </c>
      <c r="S184" s="32"/>
      <c r="T184" s="32"/>
      <c r="U184" s="32"/>
      <c r="V184" s="32"/>
      <c r="W184" s="53" t="s">
        <v>29</v>
      </c>
      <c r="X184" s="32"/>
      <c r="Y184" s="32"/>
      <c r="Z184" s="32"/>
      <c r="AA184" s="32"/>
      <c r="AB184" s="32"/>
      <c r="AC184" s="76" t="s">
        <v>141</v>
      </c>
      <c r="AD184" s="32"/>
      <c r="AE184" s="53" t="s">
        <v>208</v>
      </c>
      <c r="AF184" s="142">
        <v>44067</v>
      </c>
      <c r="AG184" s="32"/>
      <c r="AH184" s="32"/>
      <c r="AI184" s="32"/>
      <c r="AJ184" s="32"/>
      <c r="AK184" s="32"/>
      <c r="AL184" s="32"/>
      <c r="AM184" s="53" t="s">
        <v>209</v>
      </c>
      <c r="AN184" s="142">
        <v>44070</v>
      </c>
      <c r="AO184" s="53" t="s">
        <v>59</v>
      </c>
      <c r="AP184" s="53"/>
      <c r="AQ184" s="53"/>
      <c r="AR184" s="53"/>
      <c r="AS184" s="142"/>
      <c r="AT184" s="53"/>
      <c r="AU184" s="53"/>
      <c r="AZ184" s="32">
        <f t="shared" si="7"/>
        <v>8</v>
      </c>
    </row>
    <row r="185" spans="5:52" ht="15.6" customHeight="1">
      <c r="E185" s="32"/>
      <c r="F185" s="32"/>
      <c r="G185" s="32"/>
      <c r="H185" s="568" t="s">
        <v>5468</v>
      </c>
      <c r="I185" s="54" t="s">
        <v>5581</v>
      </c>
      <c r="J185" s="54" t="s">
        <v>5579</v>
      </c>
      <c r="K185" s="32"/>
      <c r="L185" s="32"/>
      <c r="M185" s="32"/>
      <c r="N185" s="53" t="s">
        <v>5494</v>
      </c>
      <c r="O185" s="32"/>
      <c r="P185" s="32"/>
      <c r="Q185" s="54" t="s">
        <v>5530</v>
      </c>
      <c r="R185" s="554" t="s">
        <v>5531</v>
      </c>
      <c r="S185" s="32"/>
      <c r="T185" s="32"/>
      <c r="U185" s="32"/>
      <c r="V185" s="32"/>
      <c r="W185" s="53" t="s">
        <v>29</v>
      </c>
      <c r="X185" s="32"/>
      <c r="Y185" s="32"/>
      <c r="Z185" s="32"/>
      <c r="AA185" s="32"/>
      <c r="AB185" s="32"/>
      <c r="AC185" s="76" t="s">
        <v>141</v>
      </c>
      <c r="AD185" s="32"/>
      <c r="AE185" s="53" t="s">
        <v>208</v>
      </c>
      <c r="AF185" s="142">
        <v>44067</v>
      </c>
      <c r="AG185" s="32"/>
      <c r="AH185" s="32"/>
      <c r="AI185" s="32"/>
      <c r="AJ185" s="32"/>
      <c r="AK185" s="32"/>
      <c r="AL185" s="32"/>
      <c r="AM185" s="53" t="s">
        <v>209</v>
      </c>
      <c r="AN185" s="142">
        <v>44070</v>
      </c>
      <c r="AO185" s="53" t="s">
        <v>59</v>
      </c>
      <c r="AP185" s="53"/>
      <c r="AQ185" s="53"/>
      <c r="AR185" s="53"/>
      <c r="AS185" s="142"/>
      <c r="AT185" s="53"/>
      <c r="AU185" s="53"/>
      <c r="AZ185" s="32">
        <f t="shared" si="7"/>
        <v>8</v>
      </c>
    </row>
    <row r="186" spans="5:52" ht="15.6" customHeight="1">
      <c r="E186" s="32"/>
      <c r="F186" s="32"/>
      <c r="G186" s="32"/>
      <c r="H186" s="568" t="s">
        <v>5469</v>
      </c>
      <c r="I186" s="54" t="s">
        <v>5582</v>
      </c>
      <c r="J186" s="54" t="s">
        <v>5583</v>
      </c>
      <c r="K186" s="32"/>
      <c r="L186" s="32"/>
      <c r="M186" s="32"/>
      <c r="N186" s="53" t="s">
        <v>5495</v>
      </c>
      <c r="O186" s="32"/>
      <c r="P186" s="32"/>
      <c r="Q186" s="54" t="s">
        <v>5532</v>
      </c>
      <c r="R186" s="554" t="s">
        <v>5533</v>
      </c>
      <c r="S186" s="32"/>
      <c r="T186" s="32"/>
      <c r="U186" s="32"/>
      <c r="V186" s="32"/>
      <c r="W186" s="53" t="s">
        <v>29</v>
      </c>
      <c r="X186" s="32"/>
      <c r="Y186" s="32"/>
      <c r="Z186" s="32"/>
      <c r="AA186" s="32"/>
      <c r="AB186" s="32"/>
      <c r="AC186" s="76" t="s">
        <v>141</v>
      </c>
      <c r="AD186" s="32"/>
      <c r="AE186" s="53" t="s">
        <v>208</v>
      </c>
      <c r="AF186" s="142">
        <v>44067</v>
      </c>
      <c r="AG186" s="32"/>
      <c r="AH186" s="32"/>
      <c r="AI186" s="32"/>
      <c r="AJ186" s="32"/>
      <c r="AK186" s="32"/>
      <c r="AL186" s="32"/>
      <c r="AM186" s="53" t="s">
        <v>209</v>
      </c>
      <c r="AN186" s="142">
        <v>44070</v>
      </c>
      <c r="AO186" s="53" t="s">
        <v>56</v>
      </c>
      <c r="AP186" s="53"/>
      <c r="AQ186" s="53" t="s">
        <v>445</v>
      </c>
      <c r="AR186" s="53"/>
      <c r="AS186" s="142"/>
      <c r="AT186" s="53"/>
      <c r="AU186" s="53"/>
      <c r="AZ186" s="32">
        <f t="shared" si="7"/>
        <v>8</v>
      </c>
    </row>
    <row r="187" spans="5:52" ht="15.6" customHeight="1">
      <c r="E187" s="32"/>
      <c r="F187" s="32"/>
      <c r="G187" s="32"/>
      <c r="H187" s="568" t="s">
        <v>5470</v>
      </c>
      <c r="I187" s="383" t="s">
        <v>5584</v>
      </c>
      <c r="J187" s="383" t="s">
        <v>5585</v>
      </c>
      <c r="K187" s="32"/>
      <c r="L187" s="32"/>
      <c r="M187" s="32"/>
      <c r="N187" s="53" t="s">
        <v>5495</v>
      </c>
      <c r="O187" s="32"/>
      <c r="P187" s="32"/>
      <c r="Q187" s="54" t="s">
        <v>5532</v>
      </c>
      <c r="R187" s="554" t="s">
        <v>5533</v>
      </c>
      <c r="S187" s="32"/>
      <c r="T187" s="32"/>
      <c r="U187" s="32"/>
      <c r="V187" s="32"/>
      <c r="W187" s="53" t="s">
        <v>29</v>
      </c>
      <c r="X187" s="32"/>
      <c r="Y187" s="32"/>
      <c r="Z187" s="32"/>
      <c r="AA187" s="32"/>
      <c r="AB187" s="32"/>
      <c r="AC187" s="76" t="s">
        <v>141</v>
      </c>
      <c r="AD187" s="32"/>
      <c r="AE187" s="53" t="s">
        <v>208</v>
      </c>
      <c r="AF187" s="142">
        <v>44067</v>
      </c>
      <c r="AG187" s="32"/>
      <c r="AH187" s="32"/>
      <c r="AI187" s="32"/>
      <c r="AJ187" s="32"/>
      <c r="AK187" s="32"/>
      <c r="AL187" s="32"/>
      <c r="AM187" s="53" t="s">
        <v>209</v>
      </c>
      <c r="AN187" s="142">
        <v>44070</v>
      </c>
      <c r="AO187" s="53" t="s">
        <v>58</v>
      </c>
      <c r="AP187" s="53" t="s">
        <v>56</v>
      </c>
      <c r="AQ187" s="54" t="s">
        <v>446</v>
      </c>
      <c r="AR187" s="53"/>
      <c r="AS187" s="142"/>
      <c r="AT187" s="53"/>
      <c r="AU187" s="53"/>
      <c r="AZ187" s="32">
        <f t="shared" si="7"/>
        <v>8</v>
      </c>
    </row>
    <row r="188" spans="5:52" ht="15.6" customHeight="1">
      <c r="E188" s="32"/>
      <c r="F188" s="32"/>
      <c r="G188" s="32"/>
      <c r="H188" s="568" t="s">
        <v>5471</v>
      </c>
      <c r="I188" s="54" t="s">
        <v>5586</v>
      </c>
      <c r="J188" s="54" t="s">
        <v>5587</v>
      </c>
      <c r="K188" s="32"/>
      <c r="L188" s="32"/>
      <c r="M188" s="32"/>
      <c r="N188" s="53" t="s">
        <v>5495</v>
      </c>
      <c r="O188" s="32"/>
      <c r="P188" s="32"/>
      <c r="Q188" s="54" t="s">
        <v>5532</v>
      </c>
      <c r="R188" s="554" t="s">
        <v>5533</v>
      </c>
      <c r="S188" s="32"/>
      <c r="T188" s="32"/>
      <c r="U188" s="32"/>
      <c r="V188" s="32"/>
      <c r="W188" s="53" t="s">
        <v>29</v>
      </c>
      <c r="X188" s="32"/>
      <c r="Y188" s="32"/>
      <c r="Z188" s="32"/>
      <c r="AA188" s="32"/>
      <c r="AB188" s="32"/>
      <c r="AC188" s="76" t="s">
        <v>141</v>
      </c>
      <c r="AD188" s="32"/>
      <c r="AE188" s="53" t="s">
        <v>208</v>
      </c>
      <c r="AF188" s="142">
        <v>44067</v>
      </c>
      <c r="AG188" s="32"/>
      <c r="AH188" s="32"/>
      <c r="AI188" s="32"/>
      <c r="AJ188" s="32"/>
      <c r="AK188" s="32"/>
      <c r="AL188" s="32"/>
      <c r="AM188" s="53" t="s">
        <v>209</v>
      </c>
      <c r="AN188" s="142">
        <v>44070</v>
      </c>
      <c r="AO188" s="53" t="s">
        <v>56</v>
      </c>
      <c r="AP188" s="53"/>
      <c r="AQ188" s="53" t="s">
        <v>445</v>
      </c>
      <c r="AR188" s="53"/>
      <c r="AS188" s="142"/>
      <c r="AT188" s="53"/>
      <c r="AU188" s="53"/>
      <c r="AZ188" s="32">
        <f t="shared" ref="AZ188:AZ205" si="8">MONTH(AF188)</f>
        <v>8</v>
      </c>
    </row>
    <row r="189" spans="5:52" ht="15.6" customHeight="1">
      <c r="E189" s="32"/>
      <c r="F189" s="32"/>
      <c r="G189" s="32"/>
      <c r="H189" s="568" t="s">
        <v>5472</v>
      </c>
      <c r="I189" s="54" t="s">
        <v>5588</v>
      </c>
      <c r="J189" s="383" t="s">
        <v>5589</v>
      </c>
      <c r="K189" s="32"/>
      <c r="L189" s="32"/>
      <c r="M189" s="32"/>
      <c r="N189" s="53" t="s">
        <v>5495</v>
      </c>
      <c r="O189" s="32"/>
      <c r="P189" s="32"/>
      <c r="Q189" s="54" t="s">
        <v>5532</v>
      </c>
      <c r="R189" s="554" t="s">
        <v>5533</v>
      </c>
      <c r="S189" s="32"/>
      <c r="T189" s="32"/>
      <c r="U189" s="32"/>
      <c r="V189" s="32"/>
      <c r="W189" s="53" t="s">
        <v>29</v>
      </c>
      <c r="X189" s="32"/>
      <c r="Y189" s="32"/>
      <c r="Z189" s="32"/>
      <c r="AA189" s="32"/>
      <c r="AB189" s="32"/>
      <c r="AC189" s="76" t="s">
        <v>141</v>
      </c>
      <c r="AD189" s="32"/>
      <c r="AE189" s="53" t="s">
        <v>208</v>
      </c>
      <c r="AF189" s="142">
        <v>44067</v>
      </c>
      <c r="AG189" s="32"/>
      <c r="AH189" s="32"/>
      <c r="AI189" s="32"/>
      <c r="AJ189" s="32"/>
      <c r="AK189" s="32"/>
      <c r="AL189" s="32"/>
      <c r="AM189" s="53" t="s">
        <v>209</v>
      </c>
      <c r="AN189" s="142">
        <v>44070</v>
      </c>
      <c r="AO189" s="53" t="s">
        <v>57</v>
      </c>
      <c r="AP189" s="53" t="s">
        <v>59</v>
      </c>
      <c r="AQ189" s="53" t="s">
        <v>447</v>
      </c>
      <c r="AR189" s="53"/>
      <c r="AS189" s="142"/>
      <c r="AT189" s="53"/>
      <c r="AU189" s="53"/>
      <c r="AZ189" s="32">
        <f t="shared" si="8"/>
        <v>8</v>
      </c>
    </row>
    <row r="190" spans="5:52" ht="15.6" customHeight="1">
      <c r="E190" s="32"/>
      <c r="F190" s="32"/>
      <c r="G190" s="32"/>
      <c r="H190" s="568" t="s">
        <v>5473</v>
      </c>
      <c r="I190" s="54" t="s">
        <v>5590</v>
      </c>
      <c r="J190" s="383" t="s">
        <v>5591</v>
      </c>
      <c r="K190" s="32"/>
      <c r="L190" s="32"/>
      <c r="M190" s="32"/>
      <c r="N190" s="53" t="s">
        <v>5495</v>
      </c>
      <c r="O190" s="32"/>
      <c r="P190" s="32"/>
      <c r="Q190" s="54" t="s">
        <v>5532</v>
      </c>
      <c r="R190" s="554" t="s">
        <v>5533</v>
      </c>
      <c r="S190" s="32"/>
      <c r="T190" s="32"/>
      <c r="U190" s="32"/>
      <c r="V190" s="32"/>
      <c r="W190" s="53" t="s">
        <v>29</v>
      </c>
      <c r="X190" s="32"/>
      <c r="Y190" s="32"/>
      <c r="Z190" s="32"/>
      <c r="AA190" s="32"/>
      <c r="AB190" s="32"/>
      <c r="AC190" s="76" t="s">
        <v>141</v>
      </c>
      <c r="AD190" s="32"/>
      <c r="AE190" s="53" t="s">
        <v>208</v>
      </c>
      <c r="AF190" s="142">
        <v>44067</v>
      </c>
      <c r="AG190" s="32"/>
      <c r="AH190" s="32"/>
      <c r="AI190" s="32"/>
      <c r="AJ190" s="32"/>
      <c r="AK190" s="32"/>
      <c r="AL190" s="32"/>
      <c r="AM190" s="53" t="s">
        <v>209</v>
      </c>
      <c r="AN190" s="142">
        <v>44070</v>
      </c>
      <c r="AO190" s="53" t="s">
        <v>57</v>
      </c>
      <c r="AP190" s="53" t="s">
        <v>59</v>
      </c>
      <c r="AQ190" s="54" t="s">
        <v>448</v>
      </c>
      <c r="AR190" s="53"/>
      <c r="AS190" s="142"/>
      <c r="AT190" s="53"/>
      <c r="AU190" s="53"/>
      <c r="AZ190" s="32">
        <f t="shared" si="8"/>
        <v>8</v>
      </c>
    </row>
    <row r="191" spans="5:52" ht="15.6" customHeight="1">
      <c r="E191" s="32"/>
      <c r="F191" s="32"/>
      <c r="G191" s="32"/>
      <c r="H191" s="568" t="s">
        <v>5474</v>
      </c>
      <c r="I191" s="54" t="s">
        <v>5592</v>
      </c>
      <c r="J191" s="54" t="s">
        <v>5593</v>
      </c>
      <c r="K191" s="32"/>
      <c r="L191" s="32"/>
      <c r="M191" s="32"/>
      <c r="N191" s="53" t="s">
        <v>5495</v>
      </c>
      <c r="O191" s="32"/>
      <c r="P191" s="32"/>
      <c r="Q191" s="54" t="s">
        <v>5532</v>
      </c>
      <c r="R191" s="554" t="s">
        <v>5533</v>
      </c>
      <c r="S191" s="32"/>
      <c r="T191" s="32"/>
      <c r="U191" s="32"/>
      <c r="V191" s="32"/>
      <c r="W191" s="53" t="s">
        <v>29</v>
      </c>
      <c r="X191" s="32"/>
      <c r="Y191" s="32"/>
      <c r="Z191" s="32"/>
      <c r="AA191" s="32"/>
      <c r="AB191" s="32"/>
      <c r="AC191" s="76" t="s">
        <v>141</v>
      </c>
      <c r="AD191" s="32"/>
      <c r="AE191" s="53" t="s">
        <v>208</v>
      </c>
      <c r="AF191" s="142">
        <v>44067</v>
      </c>
      <c r="AG191" s="32"/>
      <c r="AH191" s="32"/>
      <c r="AI191" s="32"/>
      <c r="AJ191" s="32"/>
      <c r="AK191" s="32"/>
      <c r="AL191" s="32"/>
      <c r="AM191" s="53" t="s">
        <v>209</v>
      </c>
      <c r="AN191" s="142">
        <v>44070</v>
      </c>
      <c r="AO191" s="53" t="s">
        <v>56</v>
      </c>
      <c r="AP191" s="53"/>
      <c r="AQ191" s="53" t="s">
        <v>445</v>
      </c>
      <c r="AR191" s="53"/>
      <c r="AS191" s="142"/>
      <c r="AT191" s="53"/>
      <c r="AU191" s="53"/>
      <c r="AZ191" s="32">
        <f t="shared" si="8"/>
        <v>8</v>
      </c>
    </row>
    <row r="192" spans="5:52" ht="15.6" customHeight="1">
      <c r="E192" s="32"/>
      <c r="F192" s="32"/>
      <c r="G192" s="32"/>
      <c r="H192" s="568" t="s">
        <v>5475</v>
      </c>
      <c r="I192" s="383" t="s">
        <v>5594</v>
      </c>
      <c r="J192" s="54" t="s">
        <v>5595</v>
      </c>
      <c r="K192" s="32"/>
      <c r="L192" s="32"/>
      <c r="M192" s="32"/>
      <c r="N192" s="53" t="s">
        <v>5496</v>
      </c>
      <c r="O192" s="32"/>
      <c r="P192" s="32"/>
      <c r="Q192" s="54" t="s">
        <v>5532</v>
      </c>
      <c r="R192" s="554" t="s">
        <v>5533</v>
      </c>
      <c r="S192" s="32"/>
      <c r="T192" s="32"/>
      <c r="U192" s="32"/>
      <c r="V192" s="32"/>
      <c r="W192" s="53" t="s">
        <v>29</v>
      </c>
      <c r="X192" s="32"/>
      <c r="Y192" s="32"/>
      <c r="Z192" s="32"/>
      <c r="AA192" s="32"/>
      <c r="AB192" s="32"/>
      <c r="AC192" s="76" t="s">
        <v>141</v>
      </c>
      <c r="AD192" s="32"/>
      <c r="AE192" s="53" t="s">
        <v>208</v>
      </c>
      <c r="AF192" s="142">
        <v>44067</v>
      </c>
      <c r="AG192" s="32"/>
      <c r="AH192" s="32"/>
      <c r="AI192" s="32"/>
      <c r="AJ192" s="32"/>
      <c r="AK192" s="32"/>
      <c r="AL192" s="32"/>
      <c r="AM192" s="53" t="s">
        <v>209</v>
      </c>
      <c r="AN192" s="142">
        <v>44070</v>
      </c>
      <c r="AO192" s="53" t="s">
        <v>57</v>
      </c>
      <c r="AP192" s="53" t="s">
        <v>56</v>
      </c>
      <c r="AQ192" s="54" t="s">
        <v>449</v>
      </c>
      <c r="AR192" s="53"/>
      <c r="AS192" s="142"/>
      <c r="AT192" s="53"/>
      <c r="AU192" s="53"/>
      <c r="AZ192" s="32">
        <f t="shared" si="8"/>
        <v>8</v>
      </c>
    </row>
    <row r="193" spans="5:52" ht="15.6" customHeight="1">
      <c r="E193" s="32"/>
      <c r="F193" s="32"/>
      <c r="G193" s="32"/>
      <c r="H193" s="568" t="s">
        <v>5476</v>
      </c>
      <c r="I193" s="54" t="s">
        <v>5596</v>
      </c>
      <c r="J193" s="54" t="s">
        <v>5597</v>
      </c>
      <c r="K193" s="32"/>
      <c r="L193" s="32"/>
      <c r="M193" s="32"/>
      <c r="N193" s="53" t="s">
        <v>5497</v>
      </c>
      <c r="O193" s="32"/>
      <c r="P193" s="32"/>
      <c r="Q193" s="54" t="s">
        <v>5534</v>
      </c>
      <c r="R193" s="554" t="s">
        <v>5524</v>
      </c>
      <c r="S193" s="32"/>
      <c r="T193" s="32"/>
      <c r="U193" s="32"/>
      <c r="V193" s="32"/>
      <c r="W193" s="53" t="s">
        <v>29</v>
      </c>
      <c r="X193" s="32"/>
      <c r="Y193" s="32"/>
      <c r="Z193" s="32"/>
      <c r="AA193" s="32"/>
      <c r="AB193" s="32"/>
      <c r="AC193" s="76" t="s">
        <v>141</v>
      </c>
      <c r="AD193" s="32"/>
      <c r="AE193" s="53" t="s">
        <v>208</v>
      </c>
      <c r="AF193" s="142">
        <v>44067</v>
      </c>
      <c r="AG193" s="32"/>
      <c r="AH193" s="32"/>
      <c r="AI193" s="32"/>
      <c r="AJ193" s="32"/>
      <c r="AK193" s="32"/>
      <c r="AL193" s="32"/>
      <c r="AM193" s="53" t="s">
        <v>209</v>
      </c>
      <c r="AN193" s="142">
        <v>44070</v>
      </c>
      <c r="AO193" s="53" t="s">
        <v>56</v>
      </c>
      <c r="AP193" s="53"/>
      <c r="AQ193" s="53" t="s">
        <v>445</v>
      </c>
      <c r="AR193" s="53"/>
      <c r="AS193" s="142"/>
      <c r="AT193" s="53"/>
      <c r="AU193" s="53"/>
      <c r="AZ193" s="32">
        <f t="shared" si="8"/>
        <v>8</v>
      </c>
    </row>
    <row r="194" spans="5:52" ht="15.6" customHeight="1">
      <c r="E194" s="32"/>
      <c r="F194" s="32"/>
      <c r="G194" s="32"/>
      <c r="H194" s="568" t="s">
        <v>5477</v>
      </c>
      <c r="I194" s="54" t="s">
        <v>5598</v>
      </c>
      <c r="J194" s="54" t="s">
        <v>5599</v>
      </c>
      <c r="K194" s="32"/>
      <c r="L194" s="32"/>
      <c r="M194" s="32"/>
      <c r="N194" s="53" t="s">
        <v>5497</v>
      </c>
      <c r="O194" s="32"/>
      <c r="P194" s="32"/>
      <c r="Q194" s="54" t="s">
        <v>5534</v>
      </c>
      <c r="R194" s="554" t="s">
        <v>5520</v>
      </c>
      <c r="S194" s="32"/>
      <c r="T194" s="32"/>
      <c r="U194" s="32"/>
      <c r="V194" s="32"/>
      <c r="W194" s="53" t="s">
        <v>29</v>
      </c>
      <c r="X194" s="32"/>
      <c r="Y194" s="32"/>
      <c r="Z194" s="32"/>
      <c r="AA194" s="32"/>
      <c r="AB194" s="32"/>
      <c r="AC194" s="76" t="s">
        <v>141</v>
      </c>
      <c r="AD194" s="32"/>
      <c r="AE194" s="53" t="s">
        <v>208</v>
      </c>
      <c r="AF194" s="142">
        <v>44067</v>
      </c>
      <c r="AG194" s="32"/>
      <c r="AH194" s="32"/>
      <c r="AI194" s="32"/>
      <c r="AJ194" s="32"/>
      <c r="AK194" s="32"/>
      <c r="AL194" s="32"/>
      <c r="AM194" s="53" t="s">
        <v>209</v>
      </c>
      <c r="AN194" s="142">
        <v>44070</v>
      </c>
      <c r="AO194" s="53" t="s">
        <v>56</v>
      </c>
      <c r="AP194" s="53"/>
      <c r="AQ194" s="53" t="s">
        <v>445</v>
      </c>
      <c r="AR194" s="53"/>
      <c r="AS194" s="142"/>
      <c r="AT194" s="53"/>
      <c r="AU194" s="53"/>
      <c r="AZ194" s="32">
        <f t="shared" si="8"/>
        <v>8</v>
      </c>
    </row>
    <row r="195" spans="5:52" ht="15.6" customHeight="1">
      <c r="E195" s="32"/>
      <c r="F195" s="32"/>
      <c r="G195" s="32"/>
      <c r="H195" s="568" t="s">
        <v>5478</v>
      </c>
      <c r="I195" s="54" t="s">
        <v>5600</v>
      </c>
      <c r="J195" s="383" t="s">
        <v>5601</v>
      </c>
      <c r="K195" s="32"/>
      <c r="L195" s="32"/>
      <c r="M195" s="32"/>
      <c r="N195" s="53" t="s">
        <v>5497</v>
      </c>
      <c r="O195" s="32"/>
      <c r="P195" s="32"/>
      <c r="Q195" s="54" t="s">
        <v>5534</v>
      </c>
      <c r="R195" s="554" t="s">
        <v>5520</v>
      </c>
      <c r="S195" s="32"/>
      <c r="T195" s="32"/>
      <c r="U195" s="32"/>
      <c r="V195" s="32"/>
      <c r="W195" s="53" t="s">
        <v>29</v>
      </c>
      <c r="X195" s="32"/>
      <c r="Y195" s="32"/>
      <c r="Z195" s="32"/>
      <c r="AA195" s="32"/>
      <c r="AB195" s="32"/>
      <c r="AC195" s="76" t="s">
        <v>141</v>
      </c>
      <c r="AD195" s="32"/>
      <c r="AE195" s="53" t="s">
        <v>208</v>
      </c>
      <c r="AF195" s="142">
        <v>44067</v>
      </c>
      <c r="AG195" s="32"/>
      <c r="AH195" s="32"/>
      <c r="AI195" s="32"/>
      <c r="AJ195" s="32"/>
      <c r="AK195" s="32"/>
      <c r="AL195" s="32"/>
      <c r="AM195" s="53" t="s">
        <v>209</v>
      </c>
      <c r="AN195" s="142">
        <v>44070</v>
      </c>
      <c r="AO195" s="53" t="s">
        <v>57</v>
      </c>
      <c r="AP195" s="53" t="s">
        <v>56</v>
      </c>
      <c r="AQ195" s="53" t="s">
        <v>450</v>
      </c>
      <c r="AR195" s="53"/>
      <c r="AS195" s="142"/>
      <c r="AT195" s="53"/>
      <c r="AU195" s="53"/>
      <c r="AZ195" s="32">
        <f t="shared" si="8"/>
        <v>8</v>
      </c>
    </row>
    <row r="196" spans="5:52" ht="15.6" customHeight="1">
      <c r="E196" s="32"/>
      <c r="F196" s="32"/>
      <c r="G196" s="32"/>
      <c r="H196" s="568" t="s">
        <v>5479</v>
      </c>
      <c r="I196" s="54" t="s">
        <v>5602</v>
      </c>
      <c r="J196" s="54" t="s">
        <v>5603</v>
      </c>
      <c r="K196" s="32"/>
      <c r="L196" s="32"/>
      <c r="M196" s="32"/>
      <c r="N196" s="53" t="s">
        <v>5498</v>
      </c>
      <c r="O196" s="32"/>
      <c r="P196" s="32"/>
      <c r="Q196" s="54" t="s">
        <v>5535</v>
      </c>
      <c r="R196" s="554" t="s">
        <v>5520</v>
      </c>
      <c r="S196" s="32"/>
      <c r="T196" s="32"/>
      <c r="U196" s="32"/>
      <c r="V196" s="32"/>
      <c r="W196" s="53" t="s">
        <v>29</v>
      </c>
      <c r="X196" s="32"/>
      <c r="Y196" s="32"/>
      <c r="Z196" s="32"/>
      <c r="AA196" s="32"/>
      <c r="AB196" s="32"/>
      <c r="AC196" s="76" t="s">
        <v>141</v>
      </c>
      <c r="AD196" s="32"/>
      <c r="AE196" s="53" t="s">
        <v>208</v>
      </c>
      <c r="AF196" s="142">
        <v>44067</v>
      </c>
      <c r="AG196" s="32"/>
      <c r="AH196" s="32"/>
      <c r="AI196" s="32"/>
      <c r="AJ196" s="32"/>
      <c r="AK196" s="32"/>
      <c r="AL196" s="32"/>
      <c r="AM196" s="53" t="s">
        <v>209</v>
      </c>
      <c r="AN196" s="142">
        <v>44070</v>
      </c>
      <c r="AO196" s="53" t="s">
        <v>59</v>
      </c>
      <c r="AP196" s="53" t="s">
        <v>56</v>
      </c>
      <c r="AQ196" s="53" t="s">
        <v>451</v>
      </c>
      <c r="AR196" s="53"/>
      <c r="AS196" s="142"/>
      <c r="AT196" s="53"/>
      <c r="AU196" s="53"/>
      <c r="AZ196" s="32">
        <f t="shared" si="8"/>
        <v>8</v>
      </c>
    </row>
    <row r="197" spans="5:52" ht="15.6" customHeight="1">
      <c r="E197" s="32"/>
      <c r="F197" s="32"/>
      <c r="G197" s="32"/>
      <c r="H197" s="568" t="s">
        <v>5480</v>
      </c>
      <c r="I197" s="54" t="s">
        <v>5604</v>
      </c>
      <c r="J197" s="54" t="s">
        <v>5605</v>
      </c>
      <c r="K197" s="32"/>
      <c r="L197" s="32"/>
      <c r="M197" s="32"/>
      <c r="N197" s="53" t="s">
        <v>5499</v>
      </c>
      <c r="O197" s="32"/>
      <c r="P197" s="32"/>
      <c r="Q197" s="554" t="s">
        <v>5536</v>
      </c>
      <c r="R197" s="554" t="s">
        <v>5537</v>
      </c>
      <c r="S197" s="32"/>
      <c r="T197" s="32"/>
      <c r="U197" s="32"/>
      <c r="V197" s="32"/>
      <c r="W197" s="53" t="s">
        <v>29</v>
      </c>
      <c r="X197" s="32"/>
      <c r="Y197" s="32"/>
      <c r="Z197" s="32"/>
      <c r="AA197" s="32"/>
      <c r="AB197" s="32"/>
      <c r="AC197" s="76" t="s">
        <v>141</v>
      </c>
      <c r="AD197" s="32"/>
      <c r="AE197" s="53" t="s">
        <v>209</v>
      </c>
      <c r="AF197" s="142">
        <v>44069</v>
      </c>
      <c r="AG197" s="32"/>
      <c r="AH197" s="32"/>
      <c r="AI197" s="32"/>
      <c r="AJ197" s="32"/>
      <c r="AK197" s="32"/>
      <c r="AL197" s="32"/>
      <c r="AM197" s="53" t="s">
        <v>208</v>
      </c>
      <c r="AN197" s="142">
        <v>44075</v>
      </c>
      <c r="AO197" s="53" t="s">
        <v>59</v>
      </c>
      <c r="AP197" s="53" t="s">
        <v>59</v>
      </c>
      <c r="AQ197" s="53"/>
      <c r="AR197" s="53"/>
      <c r="AS197" s="142"/>
      <c r="AT197" s="53"/>
      <c r="AU197" s="53"/>
      <c r="AZ197" s="32">
        <f t="shared" si="8"/>
        <v>8</v>
      </c>
    </row>
    <row r="198" spans="5:52" ht="15.6" customHeight="1">
      <c r="E198" s="32"/>
      <c r="F198" s="32"/>
      <c r="G198" s="32"/>
      <c r="H198" s="568" t="s">
        <v>5481</v>
      </c>
      <c r="I198" s="54" t="s">
        <v>5606</v>
      </c>
      <c r="J198" s="54" t="s">
        <v>5607</v>
      </c>
      <c r="K198" s="32"/>
      <c r="L198" s="32"/>
      <c r="M198" s="32"/>
      <c r="N198" s="53" t="s">
        <v>5500</v>
      </c>
      <c r="O198" s="32"/>
      <c r="P198" s="32"/>
      <c r="Q198" s="54" t="s">
        <v>5538</v>
      </c>
      <c r="R198" s="554" t="s">
        <v>5539</v>
      </c>
      <c r="S198" s="32"/>
      <c r="T198" s="32"/>
      <c r="U198" s="32"/>
      <c r="V198" s="32"/>
      <c r="W198" s="53" t="s">
        <v>29</v>
      </c>
      <c r="X198" s="32"/>
      <c r="Y198" s="32"/>
      <c r="Z198" s="32"/>
      <c r="AA198" s="32"/>
      <c r="AB198" s="32"/>
      <c r="AC198" s="76" t="s">
        <v>141</v>
      </c>
      <c r="AD198" s="32"/>
      <c r="AE198" s="53" t="s">
        <v>209</v>
      </c>
      <c r="AF198" s="142">
        <v>44069</v>
      </c>
      <c r="AG198" s="32"/>
      <c r="AH198" s="32"/>
      <c r="AI198" s="32"/>
      <c r="AJ198" s="32"/>
      <c r="AK198" s="32"/>
      <c r="AL198" s="32"/>
      <c r="AM198" s="53" t="s">
        <v>208</v>
      </c>
      <c r="AN198" s="142">
        <v>44075</v>
      </c>
      <c r="AO198" s="53" t="s">
        <v>59</v>
      </c>
      <c r="AP198" s="53" t="s">
        <v>59</v>
      </c>
      <c r="AQ198" s="53"/>
      <c r="AR198" s="53"/>
      <c r="AS198" s="142"/>
      <c r="AT198" s="53"/>
      <c r="AU198" s="53"/>
      <c r="AZ198" s="32">
        <f t="shared" si="8"/>
        <v>8</v>
      </c>
    </row>
    <row r="199" spans="5:52" ht="15.6" customHeight="1">
      <c r="E199" s="32"/>
      <c r="F199" s="32"/>
      <c r="G199" s="32"/>
      <c r="H199" s="568" t="s">
        <v>5482</v>
      </c>
      <c r="I199" s="54" t="s">
        <v>5608</v>
      </c>
      <c r="J199" s="54" t="s">
        <v>5609</v>
      </c>
      <c r="K199" s="32"/>
      <c r="L199" s="32"/>
      <c r="M199" s="32"/>
      <c r="N199" s="53" t="s">
        <v>5501</v>
      </c>
      <c r="O199" s="32"/>
      <c r="P199" s="32"/>
      <c r="Q199" s="54" t="s">
        <v>5540</v>
      </c>
      <c r="R199" s="554" t="s">
        <v>5539</v>
      </c>
      <c r="S199" s="32"/>
      <c r="T199" s="32"/>
      <c r="U199" s="32"/>
      <c r="V199" s="32"/>
      <c r="W199" s="53" t="s">
        <v>29</v>
      </c>
      <c r="X199" s="32"/>
      <c r="Y199" s="32"/>
      <c r="Z199" s="32"/>
      <c r="AA199" s="32"/>
      <c r="AB199" s="32"/>
      <c r="AC199" s="76" t="s">
        <v>141</v>
      </c>
      <c r="AD199" s="32"/>
      <c r="AE199" s="53" t="s">
        <v>209</v>
      </c>
      <c r="AF199" s="142">
        <v>44069</v>
      </c>
      <c r="AG199" s="32"/>
      <c r="AH199" s="32"/>
      <c r="AI199" s="32"/>
      <c r="AJ199" s="32"/>
      <c r="AK199" s="32"/>
      <c r="AL199" s="32"/>
      <c r="AM199" s="53" t="s">
        <v>208</v>
      </c>
      <c r="AN199" s="142">
        <v>44075</v>
      </c>
      <c r="AO199" s="53" t="s">
        <v>59</v>
      </c>
      <c r="AP199" s="53" t="s">
        <v>59</v>
      </c>
      <c r="AQ199" s="53"/>
      <c r="AR199" s="53"/>
      <c r="AS199" s="142"/>
      <c r="AT199" s="53"/>
      <c r="AU199" s="53"/>
      <c r="AZ199" s="32">
        <f t="shared" si="8"/>
        <v>8</v>
      </c>
    </row>
    <row r="200" spans="5:52" ht="15.6" customHeight="1">
      <c r="E200" s="32"/>
      <c r="F200" s="32"/>
      <c r="G200" s="32"/>
      <c r="H200" s="568" t="s">
        <v>5483</v>
      </c>
      <c r="I200" s="54" t="s">
        <v>5610</v>
      </c>
      <c r="J200" s="54" t="s">
        <v>5611</v>
      </c>
      <c r="K200" s="32"/>
      <c r="L200" s="32"/>
      <c r="M200" s="32"/>
      <c r="N200" s="53" t="s">
        <v>5502</v>
      </c>
      <c r="O200" s="32"/>
      <c r="P200" s="32"/>
      <c r="Q200" s="54" t="s">
        <v>5541</v>
      </c>
      <c r="R200" s="554" t="s">
        <v>5539</v>
      </c>
      <c r="S200" s="32"/>
      <c r="T200" s="32"/>
      <c r="U200" s="32"/>
      <c r="V200" s="32"/>
      <c r="W200" s="53" t="s">
        <v>29</v>
      </c>
      <c r="X200" s="32"/>
      <c r="Y200" s="32"/>
      <c r="Z200" s="32"/>
      <c r="AA200" s="32"/>
      <c r="AB200" s="32"/>
      <c r="AC200" s="76" t="s">
        <v>141</v>
      </c>
      <c r="AD200" s="32"/>
      <c r="AE200" s="53" t="s">
        <v>209</v>
      </c>
      <c r="AF200" s="142">
        <v>44069</v>
      </c>
      <c r="AG200" s="32"/>
      <c r="AH200" s="32"/>
      <c r="AI200" s="32"/>
      <c r="AJ200" s="32"/>
      <c r="AK200" s="32"/>
      <c r="AL200" s="32"/>
      <c r="AM200" s="53" t="s">
        <v>208</v>
      </c>
      <c r="AN200" s="142">
        <v>44075</v>
      </c>
      <c r="AO200" s="53" t="s">
        <v>59</v>
      </c>
      <c r="AP200" s="53" t="s">
        <v>59</v>
      </c>
      <c r="AQ200" s="53"/>
      <c r="AR200" s="53"/>
      <c r="AS200" s="142"/>
      <c r="AT200" s="53"/>
      <c r="AU200" s="53"/>
      <c r="AZ200" s="32">
        <f t="shared" si="8"/>
        <v>8</v>
      </c>
    </row>
    <row r="201" spans="5:52" ht="15.6" customHeight="1">
      <c r="E201" s="32"/>
      <c r="F201" s="32"/>
      <c r="G201" s="32"/>
      <c r="H201" s="568" t="s">
        <v>5484</v>
      </c>
      <c r="I201" s="54" t="s">
        <v>5612</v>
      </c>
      <c r="J201" s="54" t="s">
        <v>5613</v>
      </c>
      <c r="K201" s="32"/>
      <c r="L201" s="32"/>
      <c r="M201" s="32"/>
      <c r="N201" s="53" t="s">
        <v>5502</v>
      </c>
      <c r="O201" s="32"/>
      <c r="P201" s="32"/>
      <c r="Q201" s="54" t="s">
        <v>5541</v>
      </c>
      <c r="R201" s="554" t="s">
        <v>5539</v>
      </c>
      <c r="S201" s="32"/>
      <c r="T201" s="32"/>
      <c r="U201" s="32"/>
      <c r="V201" s="32"/>
      <c r="W201" s="53" t="s">
        <v>29</v>
      </c>
      <c r="X201" s="32"/>
      <c r="Y201" s="32"/>
      <c r="Z201" s="32"/>
      <c r="AA201" s="32"/>
      <c r="AB201" s="32"/>
      <c r="AC201" s="76" t="s">
        <v>141</v>
      </c>
      <c r="AD201" s="32"/>
      <c r="AE201" s="53" t="s">
        <v>209</v>
      </c>
      <c r="AF201" s="142">
        <v>44069</v>
      </c>
      <c r="AG201" s="32"/>
      <c r="AH201" s="32"/>
      <c r="AI201" s="32"/>
      <c r="AJ201" s="32"/>
      <c r="AK201" s="32"/>
      <c r="AL201" s="32"/>
      <c r="AM201" s="53" t="s">
        <v>208</v>
      </c>
      <c r="AN201" s="142">
        <v>44075</v>
      </c>
      <c r="AO201" s="53" t="s">
        <v>59</v>
      </c>
      <c r="AP201" s="53" t="s">
        <v>59</v>
      </c>
      <c r="AQ201" s="53"/>
      <c r="AR201" s="53"/>
      <c r="AS201" s="142"/>
      <c r="AT201" s="53"/>
      <c r="AU201" s="53"/>
      <c r="AZ201" s="32">
        <f t="shared" si="8"/>
        <v>8</v>
      </c>
    </row>
    <row r="202" spans="5:52" ht="15.6" customHeight="1">
      <c r="E202" s="32"/>
      <c r="F202" s="32"/>
      <c r="G202" s="32"/>
      <c r="H202" s="568" t="s">
        <v>5485</v>
      </c>
      <c r="I202" s="54" t="s">
        <v>5614</v>
      </c>
      <c r="J202" s="54" t="s">
        <v>5615</v>
      </c>
      <c r="K202" s="32"/>
      <c r="L202" s="32"/>
      <c r="M202" s="32"/>
      <c r="N202" s="53" t="s">
        <v>5502</v>
      </c>
      <c r="O202" s="32"/>
      <c r="P202" s="32"/>
      <c r="Q202" s="54" t="s">
        <v>5541</v>
      </c>
      <c r="R202" s="554" t="s">
        <v>5539</v>
      </c>
      <c r="S202" s="32"/>
      <c r="T202" s="32"/>
      <c r="U202" s="32"/>
      <c r="V202" s="32"/>
      <c r="W202" s="53" t="s">
        <v>29</v>
      </c>
      <c r="X202" s="32"/>
      <c r="Y202" s="32"/>
      <c r="Z202" s="32"/>
      <c r="AA202" s="32"/>
      <c r="AB202" s="32"/>
      <c r="AC202" s="76" t="s">
        <v>141</v>
      </c>
      <c r="AD202" s="32"/>
      <c r="AE202" s="53" t="s">
        <v>209</v>
      </c>
      <c r="AF202" s="142">
        <v>44069</v>
      </c>
      <c r="AG202" s="32"/>
      <c r="AH202" s="32"/>
      <c r="AI202" s="32"/>
      <c r="AJ202" s="32"/>
      <c r="AK202" s="32"/>
      <c r="AL202" s="32"/>
      <c r="AM202" s="53" t="s">
        <v>208</v>
      </c>
      <c r="AN202" s="142">
        <v>44075</v>
      </c>
      <c r="AO202" s="53" t="s">
        <v>59</v>
      </c>
      <c r="AP202" s="53" t="s">
        <v>59</v>
      </c>
      <c r="AQ202" s="53"/>
      <c r="AR202" s="53"/>
      <c r="AS202" s="142"/>
      <c r="AT202" s="53"/>
      <c r="AU202" s="53"/>
      <c r="AZ202" s="32">
        <f t="shared" si="8"/>
        <v>8</v>
      </c>
    </row>
    <row r="203" spans="5:52" ht="15.6" customHeight="1">
      <c r="E203" s="32"/>
      <c r="F203" s="32"/>
      <c r="G203" s="32"/>
      <c r="H203" s="568" t="s">
        <v>5486</v>
      </c>
      <c r="I203" s="54" t="s">
        <v>5616</v>
      </c>
      <c r="J203" s="54" t="s">
        <v>5617</v>
      </c>
      <c r="K203" s="32"/>
      <c r="L203" s="32"/>
      <c r="M203" s="32"/>
      <c r="N203" s="53" t="s">
        <v>5503</v>
      </c>
      <c r="O203" s="32"/>
      <c r="P203" s="32"/>
      <c r="Q203" s="54" t="s">
        <v>5542</v>
      </c>
      <c r="R203" s="554" t="s">
        <v>5543</v>
      </c>
      <c r="S203" s="32"/>
      <c r="T203" s="32"/>
      <c r="U203" s="32"/>
      <c r="V203" s="32"/>
      <c r="W203" s="53" t="s">
        <v>29</v>
      </c>
      <c r="X203" s="32"/>
      <c r="Y203" s="32"/>
      <c r="Z203" s="32"/>
      <c r="AA203" s="32"/>
      <c r="AB203" s="32"/>
      <c r="AC203" s="76" t="s">
        <v>141</v>
      </c>
      <c r="AD203" s="32"/>
      <c r="AE203" s="53" t="s">
        <v>209</v>
      </c>
      <c r="AF203" s="142">
        <v>44069</v>
      </c>
      <c r="AG203" s="32"/>
      <c r="AH203" s="32"/>
      <c r="AI203" s="32"/>
      <c r="AJ203" s="32"/>
      <c r="AK203" s="32"/>
      <c r="AL203" s="32"/>
      <c r="AM203" s="53" t="s">
        <v>208</v>
      </c>
      <c r="AN203" s="142">
        <v>44075</v>
      </c>
      <c r="AO203" s="53" t="s">
        <v>59</v>
      </c>
      <c r="AP203" s="53" t="s">
        <v>59</v>
      </c>
      <c r="AQ203" s="53"/>
      <c r="AR203" s="53"/>
      <c r="AS203" s="142"/>
      <c r="AT203" s="53"/>
      <c r="AU203" s="53"/>
      <c r="AZ203" s="32">
        <f t="shared" si="8"/>
        <v>8</v>
      </c>
    </row>
    <row r="204" spans="5:52" ht="15.6" customHeight="1">
      <c r="E204" s="32"/>
      <c r="F204" s="32"/>
      <c r="G204" s="32"/>
      <c r="H204" s="568" t="s">
        <v>5487</v>
      </c>
      <c r="I204" s="54" t="s">
        <v>5618</v>
      </c>
      <c r="J204" s="54" t="s">
        <v>5619</v>
      </c>
      <c r="K204" s="32"/>
      <c r="L204" s="32"/>
      <c r="M204" s="32"/>
      <c r="N204" s="53" t="s">
        <v>5504</v>
      </c>
      <c r="O204" s="32"/>
      <c r="P204" s="32"/>
      <c r="Q204" s="54" t="s">
        <v>5544</v>
      </c>
      <c r="R204" s="554" t="s">
        <v>5543</v>
      </c>
      <c r="S204" s="32"/>
      <c r="T204" s="32"/>
      <c r="U204" s="32"/>
      <c r="V204" s="32"/>
      <c r="W204" s="53" t="s">
        <v>29</v>
      </c>
      <c r="X204" s="32"/>
      <c r="Y204" s="32"/>
      <c r="Z204" s="32"/>
      <c r="AA204" s="32"/>
      <c r="AB204" s="32"/>
      <c r="AC204" s="76" t="s">
        <v>141</v>
      </c>
      <c r="AD204" s="32"/>
      <c r="AE204" s="53" t="s">
        <v>209</v>
      </c>
      <c r="AF204" s="142">
        <v>44069</v>
      </c>
      <c r="AG204" s="32"/>
      <c r="AH204" s="32"/>
      <c r="AI204" s="32"/>
      <c r="AJ204" s="32"/>
      <c r="AK204" s="32"/>
      <c r="AL204" s="32"/>
      <c r="AM204" s="53" t="s">
        <v>208</v>
      </c>
      <c r="AN204" s="142">
        <v>44075</v>
      </c>
      <c r="AO204" s="53" t="s">
        <v>59</v>
      </c>
      <c r="AP204" s="53" t="s">
        <v>59</v>
      </c>
      <c r="AQ204" s="53"/>
      <c r="AR204" s="53"/>
      <c r="AS204" s="142"/>
      <c r="AT204" s="53"/>
      <c r="AU204" s="53"/>
      <c r="AZ204" s="32">
        <f t="shared" si="8"/>
        <v>8</v>
      </c>
    </row>
    <row r="205" spans="5:52" ht="15.6" customHeight="1">
      <c r="E205" s="32"/>
      <c r="F205" s="32"/>
      <c r="G205" s="32"/>
      <c r="H205" s="568" t="s">
        <v>5488</v>
      </c>
      <c r="I205" s="54" t="s">
        <v>5620</v>
      </c>
      <c r="J205" s="54" t="s">
        <v>5621</v>
      </c>
      <c r="K205" s="32"/>
      <c r="L205" s="32"/>
      <c r="M205" s="32"/>
      <c r="N205" s="53" t="s">
        <v>5504</v>
      </c>
      <c r="O205" s="32"/>
      <c r="P205" s="32"/>
      <c r="Q205" s="54" t="s">
        <v>5545</v>
      </c>
      <c r="R205" s="554" t="s">
        <v>5546</v>
      </c>
      <c r="S205" s="32"/>
      <c r="T205" s="32"/>
      <c r="U205" s="32"/>
      <c r="V205" s="32"/>
      <c r="W205" s="53" t="s">
        <v>29</v>
      </c>
      <c r="X205" s="32"/>
      <c r="Y205" s="32"/>
      <c r="Z205" s="32"/>
      <c r="AA205" s="32"/>
      <c r="AB205" s="32"/>
      <c r="AC205" s="76" t="s">
        <v>141</v>
      </c>
      <c r="AD205" s="32"/>
      <c r="AE205" s="53" t="s">
        <v>209</v>
      </c>
      <c r="AF205" s="142">
        <v>44069</v>
      </c>
      <c r="AG205" s="32"/>
      <c r="AH205" s="32"/>
      <c r="AI205" s="32"/>
      <c r="AJ205" s="32"/>
      <c r="AK205" s="32"/>
      <c r="AL205" s="32"/>
      <c r="AM205" s="53" t="s">
        <v>208</v>
      </c>
      <c r="AN205" s="142">
        <v>44075</v>
      </c>
      <c r="AO205" s="53" t="s">
        <v>59</v>
      </c>
      <c r="AP205" s="53" t="s">
        <v>59</v>
      </c>
      <c r="AQ205" s="53"/>
      <c r="AR205" s="53"/>
      <c r="AS205" s="142"/>
      <c r="AT205" s="53"/>
      <c r="AU205" s="53"/>
      <c r="AZ205" s="32">
        <f t="shared" si="8"/>
        <v>8</v>
      </c>
    </row>
  </sheetData>
  <mergeCells count="2">
    <mergeCell ref="AM14:AQ14"/>
    <mergeCell ref="AR14:AV14"/>
  </mergeCells>
  <conditionalFormatting sqref="AN148:AN149">
    <cfRule type="timePeriod" dxfId="499" priority="94" timePeriod="lastWeek">
      <formula>AND(TODAY()-ROUNDDOWN(AN148,0)&gt;=(WEEKDAY(TODAY())),TODAY()-ROUNDDOWN(AN148,0)&lt;(WEEKDAY(TODAY())+7))</formula>
    </cfRule>
  </conditionalFormatting>
  <conditionalFormatting sqref="H16:H163">
    <cfRule type="duplicateValues" dxfId="303" priority="92"/>
    <cfRule type="duplicateValues" dxfId="302" priority="93"/>
  </conditionalFormatting>
  <conditionalFormatting sqref="N16:N103 N106:N163">
    <cfRule type="duplicateValues" dxfId="301" priority="91"/>
  </conditionalFormatting>
  <conditionalFormatting sqref="N104:N105">
    <cfRule type="duplicateValues" dxfId="300" priority="90"/>
  </conditionalFormatting>
  <conditionalFormatting sqref="H171">
    <cfRule type="duplicateValues" dxfId="299" priority="86"/>
    <cfRule type="duplicateValues" dxfId="298" priority="87"/>
  </conditionalFormatting>
  <conditionalFormatting sqref="H172">
    <cfRule type="duplicateValues" dxfId="297" priority="84"/>
    <cfRule type="duplicateValues" dxfId="296" priority="85"/>
  </conditionalFormatting>
  <conditionalFormatting sqref="H173">
    <cfRule type="duplicateValues" dxfId="295" priority="82"/>
    <cfRule type="duplicateValues" dxfId="294" priority="83"/>
  </conditionalFormatting>
  <conditionalFormatting sqref="H174:H196">
    <cfRule type="duplicateValues" dxfId="293" priority="80"/>
    <cfRule type="duplicateValues" dxfId="292" priority="81"/>
  </conditionalFormatting>
  <conditionalFormatting sqref="H197:H205">
    <cfRule type="duplicateValues" dxfId="291" priority="78"/>
    <cfRule type="duplicateValues" dxfId="290" priority="79"/>
  </conditionalFormatting>
  <conditionalFormatting sqref="H164:H170">
    <cfRule type="duplicateValues" dxfId="289" priority="88"/>
    <cfRule type="duplicateValues" dxfId="288" priority="89"/>
  </conditionalFormatting>
  <conditionalFormatting sqref="N164">
    <cfRule type="duplicateValues" dxfId="287" priority="77"/>
  </conditionalFormatting>
  <conditionalFormatting sqref="N165">
    <cfRule type="duplicateValues" dxfId="286" priority="76"/>
  </conditionalFormatting>
  <conditionalFormatting sqref="N166">
    <cfRule type="duplicateValues" dxfId="285" priority="75"/>
  </conditionalFormatting>
  <conditionalFormatting sqref="N167">
    <cfRule type="duplicateValues" dxfId="284" priority="74"/>
  </conditionalFormatting>
  <conditionalFormatting sqref="N168">
    <cfRule type="duplicateValues" dxfId="283" priority="73"/>
  </conditionalFormatting>
  <conditionalFormatting sqref="N169">
    <cfRule type="duplicateValues" dxfId="282" priority="72"/>
  </conditionalFormatting>
  <conditionalFormatting sqref="N170">
    <cfRule type="duplicateValues" dxfId="281" priority="71"/>
  </conditionalFormatting>
  <conditionalFormatting sqref="N171">
    <cfRule type="duplicateValues" dxfId="280" priority="70"/>
  </conditionalFormatting>
  <conditionalFormatting sqref="N172">
    <cfRule type="duplicateValues" dxfId="279" priority="69"/>
  </conditionalFormatting>
  <conditionalFormatting sqref="N173">
    <cfRule type="duplicateValues" dxfId="278" priority="68"/>
  </conditionalFormatting>
  <conditionalFormatting sqref="N174">
    <cfRule type="duplicateValues" dxfId="277" priority="67"/>
  </conditionalFormatting>
  <conditionalFormatting sqref="N175">
    <cfRule type="duplicateValues" dxfId="276" priority="66"/>
  </conditionalFormatting>
  <conditionalFormatting sqref="N176">
    <cfRule type="duplicateValues" dxfId="275" priority="65"/>
  </conditionalFormatting>
  <conditionalFormatting sqref="N177">
    <cfRule type="duplicateValues" dxfId="274" priority="64"/>
  </conditionalFormatting>
  <conditionalFormatting sqref="N178">
    <cfRule type="duplicateValues" dxfId="273" priority="63"/>
  </conditionalFormatting>
  <conditionalFormatting sqref="N180">
    <cfRule type="duplicateValues" dxfId="272" priority="62"/>
  </conditionalFormatting>
  <conditionalFormatting sqref="N181">
    <cfRule type="duplicateValues" dxfId="271" priority="61"/>
  </conditionalFormatting>
  <conditionalFormatting sqref="N182">
    <cfRule type="duplicateValues" dxfId="270" priority="60"/>
  </conditionalFormatting>
  <conditionalFormatting sqref="N179">
    <cfRule type="duplicateValues" dxfId="269" priority="59"/>
  </conditionalFormatting>
  <conditionalFormatting sqref="N183:N185">
    <cfRule type="duplicateValues" dxfId="268" priority="58"/>
  </conditionalFormatting>
  <conditionalFormatting sqref="N186">
    <cfRule type="duplicateValues" dxfId="267" priority="57"/>
  </conditionalFormatting>
  <conditionalFormatting sqref="N187">
    <cfRule type="duplicateValues" dxfId="266" priority="56"/>
  </conditionalFormatting>
  <conditionalFormatting sqref="N188">
    <cfRule type="duplicateValues" dxfId="265" priority="55"/>
  </conditionalFormatting>
  <conditionalFormatting sqref="N189">
    <cfRule type="duplicateValues" dxfId="264" priority="54"/>
  </conditionalFormatting>
  <conditionalFormatting sqref="N190">
    <cfRule type="duplicateValues" dxfId="263" priority="53"/>
  </conditionalFormatting>
  <conditionalFormatting sqref="N191">
    <cfRule type="duplicateValues" dxfId="262" priority="52"/>
  </conditionalFormatting>
  <conditionalFormatting sqref="N192">
    <cfRule type="duplicateValues" dxfId="261" priority="51"/>
  </conditionalFormatting>
  <conditionalFormatting sqref="N193:N194">
    <cfRule type="duplicateValues" dxfId="260" priority="50"/>
  </conditionalFormatting>
  <conditionalFormatting sqref="N195">
    <cfRule type="duplicateValues" dxfId="259" priority="49"/>
  </conditionalFormatting>
  <conditionalFormatting sqref="N196">
    <cfRule type="duplicateValues" dxfId="258" priority="48"/>
  </conditionalFormatting>
  <conditionalFormatting sqref="N197">
    <cfRule type="duplicateValues" dxfId="257" priority="47"/>
  </conditionalFormatting>
  <conditionalFormatting sqref="N198">
    <cfRule type="duplicateValues" dxfId="256" priority="46"/>
  </conditionalFormatting>
  <conditionalFormatting sqref="N199">
    <cfRule type="duplicateValues" dxfId="255" priority="45"/>
  </conditionalFormatting>
  <conditionalFormatting sqref="N200">
    <cfRule type="duplicateValues" dxfId="254" priority="44"/>
  </conditionalFormatting>
  <conditionalFormatting sqref="N203">
    <cfRule type="duplicateValues" dxfId="253" priority="43"/>
  </conditionalFormatting>
  <conditionalFormatting sqref="N204:N205">
    <cfRule type="duplicateValues" dxfId="252" priority="42"/>
  </conditionalFormatting>
  <conditionalFormatting sqref="N201">
    <cfRule type="duplicateValues" dxfId="251" priority="41"/>
  </conditionalFormatting>
  <conditionalFormatting sqref="N202">
    <cfRule type="duplicateValues" dxfId="250" priority="40"/>
  </conditionalFormatting>
  <conditionalFormatting sqref="Q164">
    <cfRule type="duplicateValues" dxfId="249" priority="39"/>
  </conditionalFormatting>
  <conditionalFormatting sqref="Q165">
    <cfRule type="duplicateValues" dxfId="248" priority="38"/>
  </conditionalFormatting>
  <conditionalFormatting sqref="Q166">
    <cfRule type="duplicateValues" dxfId="247" priority="37"/>
  </conditionalFormatting>
  <conditionalFormatting sqref="Q167">
    <cfRule type="duplicateValues" dxfId="246" priority="36"/>
  </conditionalFormatting>
  <conditionalFormatting sqref="Q168">
    <cfRule type="duplicateValues" dxfId="245" priority="35"/>
  </conditionalFormatting>
  <conditionalFormatting sqref="Q169">
    <cfRule type="duplicateValues" dxfId="244" priority="34"/>
  </conditionalFormatting>
  <conditionalFormatting sqref="Q170">
    <cfRule type="duplicateValues" dxfId="243" priority="33"/>
  </conditionalFormatting>
  <conditionalFormatting sqref="Q171">
    <cfRule type="duplicateValues" dxfId="242" priority="32"/>
  </conditionalFormatting>
  <conditionalFormatting sqref="Q172">
    <cfRule type="duplicateValues" dxfId="241" priority="31"/>
  </conditionalFormatting>
  <conditionalFormatting sqref="Q173">
    <cfRule type="duplicateValues" dxfId="240" priority="30"/>
  </conditionalFormatting>
  <conditionalFormatting sqref="Q174">
    <cfRule type="duplicateValues" dxfId="239" priority="29"/>
  </conditionalFormatting>
  <conditionalFormatting sqref="Q175">
    <cfRule type="duplicateValues" dxfId="238" priority="28"/>
  </conditionalFormatting>
  <conditionalFormatting sqref="Q176">
    <cfRule type="duplicateValues" dxfId="237" priority="27"/>
  </conditionalFormatting>
  <conditionalFormatting sqref="Q177">
    <cfRule type="duplicateValues" dxfId="236" priority="26"/>
  </conditionalFormatting>
  <conditionalFormatting sqref="Q178">
    <cfRule type="duplicateValues" dxfId="235" priority="25"/>
  </conditionalFormatting>
  <conditionalFormatting sqref="Q180">
    <cfRule type="duplicateValues" dxfId="234" priority="24"/>
  </conditionalFormatting>
  <conditionalFormatting sqref="Q181">
    <cfRule type="duplicateValues" dxfId="233" priority="23"/>
  </conditionalFormatting>
  <conditionalFormatting sqref="Q182">
    <cfRule type="duplicateValues" dxfId="232" priority="22"/>
  </conditionalFormatting>
  <conditionalFormatting sqref="Q179">
    <cfRule type="duplicateValues" dxfId="231" priority="21"/>
  </conditionalFormatting>
  <conditionalFormatting sqref="Q183">
    <cfRule type="duplicateValues" dxfId="230" priority="20"/>
  </conditionalFormatting>
  <conditionalFormatting sqref="Q184">
    <cfRule type="duplicateValues" dxfId="229" priority="19"/>
  </conditionalFormatting>
  <conditionalFormatting sqref="Q185">
    <cfRule type="duplicateValues" dxfId="228" priority="18"/>
  </conditionalFormatting>
  <conditionalFormatting sqref="Q186">
    <cfRule type="duplicateValues" dxfId="227" priority="17"/>
  </conditionalFormatting>
  <conditionalFormatting sqref="Q187">
    <cfRule type="duplicateValues" dxfId="226" priority="16"/>
  </conditionalFormatting>
  <conditionalFormatting sqref="Q188">
    <cfRule type="duplicateValues" dxfId="225" priority="15"/>
  </conditionalFormatting>
  <conditionalFormatting sqref="Q189">
    <cfRule type="duplicateValues" dxfId="224" priority="14"/>
  </conditionalFormatting>
  <conditionalFormatting sqref="Q190">
    <cfRule type="duplicateValues" dxfId="223" priority="13"/>
  </conditionalFormatting>
  <conditionalFormatting sqref="Q191">
    <cfRule type="duplicateValues" dxfId="222" priority="12"/>
  </conditionalFormatting>
  <conditionalFormatting sqref="Q192">
    <cfRule type="duplicateValues" dxfId="221" priority="11"/>
  </conditionalFormatting>
  <conditionalFormatting sqref="Q193:Q195">
    <cfRule type="duplicateValues" dxfId="220" priority="10"/>
  </conditionalFormatting>
  <conditionalFormatting sqref="Q196">
    <cfRule type="duplicateValues" dxfId="219" priority="9"/>
  </conditionalFormatting>
  <conditionalFormatting sqref="Q197">
    <cfRule type="duplicateValues" dxfId="218" priority="8"/>
  </conditionalFormatting>
  <conditionalFormatting sqref="Q198">
    <cfRule type="duplicateValues" dxfId="217" priority="7"/>
  </conditionalFormatting>
  <conditionalFormatting sqref="Q199">
    <cfRule type="duplicateValues" dxfId="216" priority="6"/>
  </conditionalFormatting>
  <conditionalFormatting sqref="Q200">
    <cfRule type="duplicateValues" dxfId="215" priority="5"/>
  </conditionalFormatting>
  <conditionalFormatting sqref="Q203">
    <cfRule type="duplicateValues" dxfId="214" priority="4"/>
  </conditionalFormatting>
  <conditionalFormatting sqref="Q204:Q205">
    <cfRule type="duplicateValues" dxfId="213" priority="3"/>
  </conditionalFormatting>
  <conditionalFormatting sqref="Q201">
    <cfRule type="duplicateValues" dxfId="212" priority="2"/>
  </conditionalFormatting>
  <conditionalFormatting sqref="Q202">
    <cfRule type="duplicateValues" dxfId="211" priority="1"/>
  </conditionalFormatting>
  <dataValidations count="9">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showErrorMessage="1" sqref="S15">
      <formula1>"P1,P2,P3,P4"</formula1>
    </dataValidation>
    <dataValidation type="list" allowBlank="1" showErrorMessage="1" sqref="W15">
      <formula1>"New,Design,Review (Validation),Review (Dev),Confirmed,Approved,Deprecated,"</formula1>
    </dataValidation>
    <dataValidation type="list" showErrorMessage="1" sqref="X15:Z15">
      <formula1>"TestCase,Folder,Information"</formula1>
    </dataValidation>
    <dataValidation type="whole" allowBlank="1" showErrorMessage="1" sqref="G15 AA15 AC15">
      <formula1>-2147483648</formula1>
      <formula2>2147483647</formula2>
    </dataValidation>
    <dataValidation type="list" allowBlank="1" showErrorMessage="1" sqref="AB15 AD15:AF15">
      <formula1>"Spec out,Spec changed,Test Case Error,Environment updated,"</formula1>
    </dataValidation>
    <dataValidation type="list" allowBlank="1" showInputMessage="1" showErrorMessage="1" sqref="AC16:AC205">
      <formula1>"Reuse_Org, Reuse_Modify, New_TC"</formula1>
    </dataValidation>
    <dataValidation type="list" allowBlank="1" showInputMessage="1" showErrorMessage="1" sqref="AX15:AX88">
      <formula1>"Updated, Not updated, No change RS"</formula1>
    </dataValidation>
  </dataValidations>
  <hyperlinks>
    <hyperlink ref="A1" location="TC_Summary!A1" display="Home"/>
    <hyperlink ref="N108" r:id="rId1" display="http://vscb.lge.com:8080/cb/issue/15765240"/>
    <hyperlink ref="N109" r:id="rId2" display="http://vscb.lge.com:8080/cb/issue/15705279"/>
    <hyperlink ref="N110" r:id="rId3" display="http://vscb.lge.com:8080/cb/issue/15705280"/>
    <hyperlink ref="N111" r:id="rId4" display="http://vscb.lge.com:8080/cb/issue/15705281"/>
    <hyperlink ref="N112" r:id="rId5" display="http://vscb.lge.com:8080/cb/issue/15705283"/>
    <hyperlink ref="N113" r:id="rId6" display="http://vscb.lge.com:8080/cb/issue/15705289"/>
    <hyperlink ref="N114" r:id="rId7" display="http://vscb.lge.com:8080/cb/issue/15705290"/>
    <hyperlink ref="N115" r:id="rId8" display="http://vscb.lge.com:8080/cb/issue/15705291"/>
    <hyperlink ref="N116" r:id="rId9" display="http://vscb.lge.com:8080/cb/issue/15705284"/>
    <hyperlink ref="N118" r:id="rId10" display="http://vscb.lge.com:8080/cb/issue/15896061"/>
    <hyperlink ref="N119" r:id="rId11" display="http://vscb.lge.com:8080/cb/issue/15705858"/>
    <hyperlink ref="N120" r:id="rId12" display="http://vscb.lge.com:8080/cb/issue/15705859"/>
    <hyperlink ref="N121" r:id="rId13" display="http://vscb.lge.com:8080/cb/issue/15705862"/>
    <hyperlink ref="N122" r:id="rId14" display="http://vscb.lge.com:8080/cb/issue/15705863"/>
    <hyperlink ref="N123" r:id="rId15" display="http://vscb.lge.com:8080/cb/issue/15705293"/>
    <hyperlink ref="N128" r:id="rId16" display="http://vscb.lge.com:8080/cb/issue/15705860"/>
    <hyperlink ref="N129" r:id="rId17" display="http://vscb.lge.com:8080/cb/issue/15705861"/>
    <hyperlink ref="N130" r:id="rId18" display="http://vscb.lge.com:8080/cb/issue/15241204"/>
    <hyperlink ref="N131" r:id="rId19" display="http://vscb.lge.com:8080/cb/issue/15241205"/>
    <hyperlink ref="N132" r:id="rId20" display="http://vscb.lge.com:8080/cb/issue/15241206"/>
    <hyperlink ref="N133" r:id="rId21" display="http://vscb.lge.com:8080/cb/issue/15241216"/>
    <hyperlink ref="N137" r:id="rId22" display="http://vscb.lge.com:8080/cb/issue/15241213"/>
    <hyperlink ref="N139" r:id="rId23" display="http://vscb.lge.com:8080/cb/issue/15528276"/>
    <hyperlink ref="N141" r:id="rId24" display="http://vscb.lge.com:8080/cb/issue/15528341"/>
    <hyperlink ref="N143" r:id="rId25" display="http://vscb.lge.com:8080/cb/issue/15528345"/>
    <hyperlink ref="N145" r:id="rId26" display="http://vscb.lge.com:8080/cb/issue/15528346"/>
    <hyperlink ref="N147" r:id="rId27" display="http://vscb.lge.com:8080/cb/issue/15529710"/>
    <hyperlink ref="N149" r:id="rId28" display="http://vscb.lge.com:8080/cb/issue/15531572"/>
    <hyperlink ref="N151" r:id="rId29" display="http://vscb.lge.com:8080/cb/issue/15544604"/>
    <hyperlink ref="N153" r:id="rId30" display="http://vscb.lge.com:8080/cb/issue/15544605"/>
    <hyperlink ref="N155" r:id="rId31" display="http://vscb.lge.com:8080/cb/issue/15544606"/>
    <hyperlink ref="N157" r:id="rId32" display="http://vscb.lge.com:8080/cb/issue/15241220"/>
    <hyperlink ref="N158" r:id="rId33" display="http://vscb.lge.com:8080/cb/issue/15241221"/>
    <hyperlink ref="N159" r:id="rId34" display="http://vscb.lge.com:8080/cb/issue/15241222"/>
    <hyperlink ref="N160" r:id="rId35" display="http://vscb.lge.com:8080/cb/issue/15241223"/>
    <hyperlink ref="N161" r:id="rId36" display="http://vscb.lge.com:8080/cb/issue/15241224"/>
    <hyperlink ref="N162" r:id="rId37" display="http://vscb.lge.com:8080/cb/issue/15241217"/>
    <hyperlink ref="N163" r:id="rId38" display="http://vscb.lge.com:8080/cb/issue/15241225"/>
    <hyperlink ref="N134" r:id="rId39" display="http://vscb.lge.com:8080/cb/issue/15241216"/>
    <hyperlink ref="N124" r:id="rId40" display="http://vscb.lge.com:8080/cb/issue/15705293"/>
    <hyperlink ref="N125" r:id="rId41" display="http://vscb.lge.com:8080/cb/issue/15705293"/>
    <hyperlink ref="N126" r:id="rId42" display="http://vscb.lge.com:8080/cb/issue/15705293"/>
    <hyperlink ref="N127" r:id="rId43" display="http://vscb.lge.com:8080/cb/issue/15705293"/>
    <hyperlink ref="N138" r:id="rId44" display="http://vscb.lge.com:8080/cb/issue/15241213"/>
    <hyperlink ref="N140" r:id="rId45" display="http://vscb.lge.com:8080/cb/issue/15528276"/>
    <hyperlink ref="N142" r:id="rId46" display="http://vscb.lge.com:8080/cb/issue/15528341"/>
    <hyperlink ref="N144" r:id="rId47" display="http://vscb.lge.com:8080/cb/issue/15528345"/>
    <hyperlink ref="N146" r:id="rId48" display="http://vscb.lge.com:8080/cb/issue/15528346"/>
    <hyperlink ref="N148" r:id="rId49" display="http://vscb.lge.com:8080/cb/issue/15529710"/>
    <hyperlink ref="N150" r:id="rId50" display="http://vscb.lge.com:8080/cb/issue/15531572"/>
    <hyperlink ref="N152" r:id="rId51" display="http://vscb.lge.com:8080/cb/issue/15544604"/>
    <hyperlink ref="N154" r:id="rId52" display="http://vscb.lge.com:8080/cb/issue/15544605"/>
    <hyperlink ref="N156" r:id="rId53" display="http://vscb.lge.com:8080/cb/issue/15544606"/>
    <hyperlink ref="N16" r:id="rId54" display="http://vscb.lge.com:8080/cb/issue/15652690"/>
    <hyperlink ref="N90" r:id="rId55" display="http://vscb.lge.com:8080/cb/issue/15515770"/>
    <hyperlink ref="N45" r:id="rId56" display="http://vscb.lge.com:8080/cb/issue/15544644"/>
    <hyperlink ref="N44" r:id="rId57" display="http://vscb.lge.com:8080/cb/issue/15544644"/>
    <hyperlink ref="N43" r:id="rId58" display="http://vscb.lge.com:8080/cb/issue/15544644"/>
    <hyperlink ref="N42" r:id="rId59" display="http://vscb.lge.com:8080/cb/issue/15544644"/>
    <hyperlink ref="N41" r:id="rId60" display="http://vscb.lge.com:8080/cb/issue/15544644"/>
    <hyperlink ref="N40" r:id="rId61" display="http://vscb.lge.com:8080/cb/issue/15544644"/>
    <hyperlink ref="N81" r:id="rId62" display="http://vscb.lge.com:8080/cb/issue/15240759"/>
    <hyperlink ref="N80" r:id="rId63" display="http://vscb.lge.com:8080/cb/issue/15240759"/>
    <hyperlink ref="N79" r:id="rId64" display="http://vscb.lge.com:8080/cb/issue/15240759"/>
    <hyperlink ref="N78" r:id="rId65" display="http://vscb.lge.com:8080/cb/issue/15240759"/>
    <hyperlink ref="N77" r:id="rId66" display="http://vscb.lge.com:8080/cb/issue/15237439"/>
    <hyperlink ref="N76" r:id="rId67" display="http://vscb.lge.com:8080/cb/issue/15237438"/>
    <hyperlink ref="N75" r:id="rId68" display="http://vscb.lge.com:8080/cb/issue/15237437"/>
    <hyperlink ref="N74" r:id="rId69" display="http://vscb.lge.com:8080/cb/issue/15240429"/>
    <hyperlink ref="N73" r:id="rId70" display="http://vscb.lge.com:8080/cb/issue/15240429"/>
    <hyperlink ref="N72" r:id="rId71" display="http://vscb.lge.com:8080/cb/issue/15240429"/>
    <hyperlink ref="N71" r:id="rId72" display="http://vscb.lge.com:8080/cb/issue/15240429"/>
    <hyperlink ref="N70" r:id="rId73" display="http://vscb.lge.com:8080/cb/issue/15240429"/>
    <hyperlink ref="N69" r:id="rId74" display="http://vscb.lge.com:8080/cb/issue/15240429"/>
    <hyperlink ref="N68" r:id="rId75" display="http://vscb.lge.com:8080/cb/issue/15240429"/>
    <hyperlink ref="N67" r:id="rId76" display="http://vscb.lge.com:8080/cb/issue/15240429"/>
    <hyperlink ref="N66" r:id="rId77" display="http://vscb.lge.com:8080/cb/issue/15240429"/>
    <hyperlink ref="N65" r:id="rId78" display="http://vscb.lge.com:8080/cb/issue/15240429"/>
    <hyperlink ref="N64" r:id="rId79" display="http://vscb.lge.com:8080/cb/issue/15240429"/>
    <hyperlink ref="N63" r:id="rId80" display="http://vscb.lge.com:8080/cb/issue/15240429"/>
    <hyperlink ref="N62" r:id="rId81" display="http://vscb.lge.com:8080/cb/issue/15240440"/>
    <hyperlink ref="N61" r:id="rId82" display="http://vscb.lge.com:8080/cb/issue/15240440"/>
    <hyperlink ref="N60" r:id="rId83" display="http://vscb.lge.com:8080/cb/issue/15240439"/>
    <hyperlink ref="N20" r:id="rId84" display="http://vscb.lge.com:8080/cb/issue/15652691"/>
    <hyperlink ref="N19" r:id="rId85" display="http://vscb.lge.com:8080/cb/issue/15652690"/>
    <hyperlink ref="N18" r:id="rId86" display="http://vscb.lge.com:8080/cb/issue/15652690"/>
    <hyperlink ref="N17" r:id="rId87" display="http://vscb.lge.com:8080/cb/issue/15652690"/>
    <hyperlink ref="N37" r:id="rId88" display="http://vscb.lge.com:8080/cb/issue/15628085"/>
    <hyperlink ref="N36" r:id="rId89" display="http://vscb.lge.com:8080/cb/issue/15628085"/>
    <hyperlink ref="N35" r:id="rId90" display="http://vscb.lge.com:8080/cb/issue/15628085"/>
    <hyperlink ref="N59" r:id="rId91" display="http://vscb.lge.com:8080/cb/issue/15780196"/>
    <hyperlink ref="N58" r:id="rId92" display="http://vscb.lge.com:8080/cb/issue/15780196"/>
    <hyperlink ref="N57" r:id="rId93" display="http://vscb.lge.com:8080/cb/issue/15780196"/>
    <hyperlink ref="N54" r:id="rId94" display="http://vscb.lge.com:8080/cb/issue/15653711"/>
    <hyperlink ref="N53" r:id="rId95" display="http://vscb.lge.com:8080/cb/issue/15653712"/>
    <hyperlink ref="N52" r:id="rId96" display="http://vscb.lge.com:8080/cb/issue/15240123"/>
    <hyperlink ref="N51" r:id="rId97" display="http://vscb.lge.com:8080/cb/issue/15240123"/>
    <hyperlink ref="N46" r:id="rId98" display="http://vscb.lge.com:8080/cb/issue/15240100"/>
    <hyperlink ref="N38" r:id="rId99" display="http://vscb.lge.com:8080/cb/issue/15628085"/>
    <hyperlink ref="N39" r:id="rId100" display="http://vscb.lge.com:8080/cb/issue/15628088"/>
    <hyperlink ref="N34" r:id="rId101" display="http://vscb.lge.com:8080/cb/issue/15628085"/>
    <hyperlink ref="N33" r:id="rId102" display="http://vscb.lge.com:8080/cb/issue/15240731"/>
    <hyperlink ref="N32" r:id="rId103" display="http://vscb.lge.com:8080/cb/issue/15240731"/>
    <hyperlink ref="N31" r:id="rId104" display="http://vscb.lge.com:8080/cb/issue/15238024"/>
    <hyperlink ref="N30" r:id="rId105" display="http://vscb.lge.com:8080/cb/issue/15555693"/>
    <hyperlink ref="N29" r:id="rId106" display="http://vscb.lge.com:8080/cb/issue/15555693"/>
    <hyperlink ref="N28" r:id="rId107" display="http://vscb.lge.com:8080/cb/issue/15555662"/>
    <hyperlink ref="N27" r:id="rId108" display="http://vscb.lge.com:8080/cb/issue/15555612"/>
    <hyperlink ref="N26" r:id="rId109" display="http://vscb.lge.com:8080/cb/issue/15652912"/>
    <hyperlink ref="N25" r:id="rId110" display="http://vscb.lge.com:8080/cb/issue/15652911"/>
    <hyperlink ref="N24" r:id="rId111" display="http://vscb.lge.com:8080/cb/issue/15652905"/>
    <hyperlink ref="N23" r:id="rId112" display="http://vscb.lge.com:8080/cb/issue/15652720"/>
    <hyperlink ref="N22" r:id="rId113" display="http://vscb.lge.com:8080/cb/issue/15652719"/>
    <hyperlink ref="N21" r:id="rId114" display="http://vscb.lge.com:8080/cb/issue/15652691"/>
    <hyperlink ref="N104" r:id="rId115" display="http://vscb.lge.com:8080/cb/issue/15241979"/>
    <hyperlink ref="N105" r:id="rId116" display="http://vscb.lge.com:8080/cb/issue/15241981"/>
  </hyperlinks>
  <pageMargins left="0.7" right="0.7" top="0.75" bottom="0.75" header="0.3" footer="0.3"/>
  <pageSetup paperSize="9" orientation="portrait" r:id="rId117"/>
  <extLst>
    <ext xmlns:x14="http://schemas.microsoft.com/office/spreadsheetml/2009/9/main" uri="{CCE6A557-97BC-4b89-ADB6-D9C93CAAB3DF}">
      <x14:dataValidations xmlns:xm="http://schemas.microsoft.com/office/excel/2006/main" count="2">
        <x14:dataValidation type="list" allowBlank="1" showErrorMessage="1">
          <x14:formula1>
            <xm:f>[2]ChoiceValues!#REF!</xm:f>
          </x14:formula1>
          <xm:sqref>T15 P15</xm:sqref>
        </x14:dataValidation>
        <x14:dataValidation type="list" allowBlank="1" showInputMessage="1" showErrorMessage="1">
          <x14:formula1>
            <xm:f>[1]Categories!#REF!</xm:f>
          </x14:formula1>
          <xm:sqref>AP15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9" tint="0.79998168889431442"/>
  </sheetPr>
  <dimension ref="A1:AZ181"/>
  <sheetViews>
    <sheetView topLeftCell="G1" zoomScale="55" zoomScaleNormal="55" workbookViewId="0">
      <selection activeCell="O26" sqref="O26"/>
    </sheetView>
  </sheetViews>
  <sheetFormatPr defaultRowHeight="15.6" customHeight="1"/>
  <cols>
    <col min="1" max="4" width="2.33203125" customWidth="1"/>
    <col min="5" max="5" width="11.6640625" customWidth="1"/>
    <col min="6" max="6" width="41.88671875" customWidth="1"/>
    <col min="7" max="7" width="13.33203125" customWidth="1"/>
    <col min="8" max="8" width="16.109375" customWidth="1"/>
    <col min="9" max="9" width="21.5546875" customWidth="1"/>
    <col min="10" max="10" width="18.44140625" customWidth="1"/>
    <col min="11" max="11" width="15.88671875" customWidth="1"/>
    <col min="12" max="12" width="32" bestFit="1" customWidth="1"/>
    <col min="13" max="13" width="23.44140625" customWidth="1"/>
    <col min="14" max="14" width="23.6640625" customWidth="1"/>
    <col min="15" max="15" width="21" customWidth="1"/>
    <col min="16" max="16" width="21.33203125" customWidth="1"/>
    <col min="17" max="17" width="17.109375" customWidth="1"/>
    <col min="18" max="18" width="19.6640625" customWidth="1"/>
    <col min="19" max="19" width="21.88671875" customWidth="1"/>
    <col min="20" max="20" width="22.6640625" customWidth="1"/>
    <col min="21" max="21" width="14.88671875" customWidth="1"/>
    <col min="22" max="22" width="13.88671875" customWidth="1"/>
    <col min="23" max="23" width="9.6640625" customWidth="1"/>
    <col min="24" max="24" width="24.88671875" customWidth="1"/>
    <col min="25" max="25" width="15.88671875" bestFit="1" customWidth="1"/>
    <col min="26" max="26" width="9.88671875" customWidth="1"/>
    <col min="27" max="27" width="10.5546875" customWidth="1"/>
    <col min="28" max="28" width="11.5546875" customWidth="1"/>
    <col min="29" max="29" width="14" customWidth="1"/>
    <col min="30" max="32" width="19.33203125" customWidth="1"/>
    <col min="33" max="33" width="14.109375" customWidth="1"/>
    <col min="34" max="34" width="16.44140625" customWidth="1"/>
    <col min="35" max="35" width="16" customWidth="1"/>
    <col min="36" max="36" width="21" customWidth="1"/>
    <col min="37" max="38" width="18.44140625" customWidth="1"/>
    <col min="39" max="39" width="17.44140625" customWidth="1"/>
    <col min="40" max="40" width="23.109375" customWidth="1"/>
    <col min="41" max="41" width="20.109375" customWidth="1"/>
    <col min="42" max="42" width="15.33203125" customWidth="1"/>
    <col min="43" max="43" width="17.109375" customWidth="1"/>
    <col min="44" max="44" width="13.5546875" customWidth="1"/>
    <col min="45" max="45" width="16.44140625" customWidth="1"/>
    <col min="46" max="46" width="20" customWidth="1"/>
    <col min="47" max="47" width="14.44140625" customWidth="1"/>
    <col min="48" max="48" width="14" customWidth="1"/>
    <col min="49" max="49" width="10.33203125" customWidth="1"/>
  </cols>
  <sheetData>
    <row r="1" spans="1:52" ht="25.2" customHeight="1">
      <c r="A1" s="39" t="s">
        <v>64</v>
      </c>
      <c r="F1" s="43" t="s">
        <v>69</v>
      </c>
      <c r="G1" s="43" t="s">
        <v>65</v>
      </c>
      <c r="I1" s="43" t="s">
        <v>68</v>
      </c>
      <c r="J1" s="43" t="s">
        <v>65</v>
      </c>
      <c r="L1" s="50" t="s">
        <v>74</v>
      </c>
      <c r="M1" s="50" t="s">
        <v>65</v>
      </c>
      <c r="O1" s="50" t="s">
        <v>75</v>
      </c>
      <c r="P1" s="50" t="s">
        <v>65</v>
      </c>
      <c r="R1" s="158" t="s">
        <v>82</v>
      </c>
      <c r="S1" s="158" t="s">
        <v>65</v>
      </c>
      <c r="U1" s="158" t="s">
        <v>164</v>
      </c>
      <c r="V1" s="32">
        <f>COUNTIFS($AX:$AX,"Updated")</f>
        <v>0</v>
      </c>
      <c r="X1" s="159" t="s">
        <v>166</v>
      </c>
      <c r="Y1" s="160">
        <f>COUNTIFS($AZ:$AZ,"="&amp;1)</f>
        <v>0</v>
      </c>
      <c r="AA1" s="465" t="s">
        <v>530</v>
      </c>
      <c r="AB1" s="465" t="s">
        <v>65</v>
      </c>
    </row>
    <row r="2" spans="1:52" ht="13.8" customHeight="1">
      <c r="F2" s="32" t="s">
        <v>56</v>
      </c>
      <c r="G2" s="32">
        <f t="shared" ref="G2:G8" si="0">COUNTIF($AO:$AO,$F2)</f>
        <v>61</v>
      </c>
      <c r="I2" s="44" t="s">
        <v>56</v>
      </c>
      <c r="J2" s="32">
        <f t="shared" ref="J2:J7" si="1">COUNTIF($AP:$AP,$I2)</f>
        <v>145</v>
      </c>
      <c r="L2" s="32" t="s">
        <v>56</v>
      </c>
      <c r="M2" s="32">
        <f t="shared" ref="M2:M8" si="2">COUNTIF($AT:$AT,$L2)</f>
        <v>0</v>
      </c>
      <c r="O2" s="44" t="s">
        <v>56</v>
      </c>
      <c r="P2" s="32">
        <f t="shared" ref="P2:P7" si="3">COUNTIF($AU:$AU,$O2)</f>
        <v>0</v>
      </c>
      <c r="R2" s="44" t="s">
        <v>29</v>
      </c>
      <c r="S2" s="32">
        <f t="shared" ref="S2:S8" si="4">COUNTIF($W:$W,$R2)</f>
        <v>166</v>
      </c>
      <c r="X2" s="159" t="s">
        <v>167</v>
      </c>
      <c r="Y2" s="160">
        <f>COUNTIFS($AZ:$AZ,"="&amp;2)</f>
        <v>0</v>
      </c>
      <c r="AA2" s="32" t="s">
        <v>524</v>
      </c>
      <c r="AB2" s="32">
        <f>COUNTIFS($AE:$AE,AA2,$AO:$AO, $F$4)</f>
        <v>0</v>
      </c>
    </row>
    <row r="3" spans="1:52" ht="13.8" customHeight="1">
      <c r="F3" s="32" t="s">
        <v>61</v>
      </c>
      <c r="G3" s="32">
        <f t="shared" si="0"/>
        <v>0</v>
      </c>
      <c r="I3" s="44" t="s">
        <v>59</v>
      </c>
      <c r="J3" s="32">
        <f t="shared" si="1"/>
        <v>0</v>
      </c>
      <c r="L3" s="32" t="s">
        <v>61</v>
      </c>
      <c r="M3" s="32">
        <f t="shared" si="2"/>
        <v>0</v>
      </c>
      <c r="O3" s="44" t="s">
        <v>59</v>
      </c>
      <c r="P3" s="32">
        <f t="shared" si="3"/>
        <v>0</v>
      </c>
      <c r="R3" s="44" t="s">
        <v>97</v>
      </c>
      <c r="S3" s="32">
        <f t="shared" si="4"/>
        <v>0</v>
      </c>
      <c r="X3" s="159" t="s">
        <v>168</v>
      </c>
      <c r="Y3" s="160">
        <f>COUNTIFS($AZ:$AZ,"="&amp;3)</f>
        <v>0</v>
      </c>
      <c r="AA3" s="32" t="s">
        <v>523</v>
      </c>
      <c r="AB3" s="32">
        <f>COUNTIFS($AE:$AE,AA3,$AO:$AO, $F$4)</f>
        <v>1</v>
      </c>
    </row>
    <row r="4" spans="1:52" ht="13.8" customHeight="1">
      <c r="F4" s="32" t="s">
        <v>58</v>
      </c>
      <c r="G4" s="32">
        <f t="shared" si="0"/>
        <v>1</v>
      </c>
      <c r="I4" s="44" t="s">
        <v>66</v>
      </c>
      <c r="J4" s="32">
        <f t="shared" si="1"/>
        <v>0</v>
      </c>
      <c r="L4" s="32" t="s">
        <v>58</v>
      </c>
      <c r="M4" s="32">
        <f t="shared" si="2"/>
        <v>0</v>
      </c>
      <c r="O4" s="44" t="s">
        <v>66</v>
      </c>
      <c r="P4" s="32">
        <f t="shared" si="3"/>
        <v>0</v>
      </c>
      <c r="R4" s="44" t="s">
        <v>98</v>
      </c>
      <c r="S4" s="32">
        <f t="shared" si="4"/>
        <v>0</v>
      </c>
      <c r="U4" s="158" t="s">
        <v>525</v>
      </c>
      <c r="V4" s="158" t="s">
        <v>65</v>
      </c>
      <c r="X4" s="159" t="s">
        <v>169</v>
      </c>
      <c r="Y4" s="160">
        <f>COUNTIFS($AZ:$AZ,"="&amp;4)</f>
        <v>0</v>
      </c>
    </row>
    <row r="5" spans="1:52" ht="13.8" customHeight="1">
      <c r="F5" s="32" t="s">
        <v>63</v>
      </c>
      <c r="G5" s="32">
        <f t="shared" si="0"/>
        <v>67</v>
      </c>
      <c r="I5" s="32" t="s">
        <v>34</v>
      </c>
      <c r="J5" s="32">
        <f t="shared" si="1"/>
        <v>0</v>
      </c>
      <c r="L5" s="32" t="s">
        <v>63</v>
      </c>
      <c r="M5" s="32">
        <f t="shared" si="2"/>
        <v>0</v>
      </c>
      <c r="O5" s="32" t="s">
        <v>34</v>
      </c>
      <c r="P5" s="32">
        <f t="shared" si="3"/>
        <v>0</v>
      </c>
      <c r="R5" s="44" t="s">
        <v>35</v>
      </c>
      <c r="S5" s="32">
        <f t="shared" si="4"/>
        <v>0</v>
      </c>
      <c r="U5" s="32" t="s">
        <v>208</v>
      </c>
      <c r="V5" s="32">
        <f>COUNTIF($AE:$AE,U5)</f>
        <v>87</v>
      </c>
      <c r="X5" s="159" t="s">
        <v>170</v>
      </c>
      <c r="Y5" s="160">
        <f>COUNTIFS($AZ:$AZ,"="&amp;5)</f>
        <v>0</v>
      </c>
    </row>
    <row r="6" spans="1:52" ht="13.8" customHeight="1">
      <c r="F6" s="32" t="s">
        <v>55</v>
      </c>
      <c r="G6" s="32">
        <f t="shared" si="0"/>
        <v>2</v>
      </c>
      <c r="I6" s="32" t="s">
        <v>60</v>
      </c>
      <c r="J6" s="32">
        <f t="shared" si="1"/>
        <v>0</v>
      </c>
      <c r="L6" s="32" t="s">
        <v>55</v>
      </c>
      <c r="M6" s="32">
        <f t="shared" si="2"/>
        <v>0</v>
      </c>
      <c r="O6" s="32" t="s">
        <v>60</v>
      </c>
      <c r="P6" s="32">
        <f t="shared" si="3"/>
        <v>0</v>
      </c>
      <c r="R6" s="32" t="s">
        <v>99</v>
      </c>
      <c r="S6" s="32">
        <f t="shared" si="4"/>
        <v>0</v>
      </c>
      <c r="U6" s="32" t="s">
        <v>309</v>
      </c>
      <c r="V6" s="32">
        <f>COUNTIF($AE:$AE,U6)</f>
        <v>79</v>
      </c>
      <c r="X6" s="159" t="s">
        <v>171</v>
      </c>
      <c r="Y6" s="160">
        <f>COUNTIFS($AZ:$AZ,"="&amp;6)</f>
        <v>0</v>
      </c>
    </row>
    <row r="7" spans="1:52" ht="13.8" customHeight="1">
      <c r="F7" s="32" t="s">
        <v>57</v>
      </c>
      <c r="G7" s="32">
        <f t="shared" si="0"/>
        <v>0</v>
      </c>
      <c r="I7" s="32" t="s">
        <v>62</v>
      </c>
      <c r="J7" s="32">
        <f t="shared" si="1"/>
        <v>0</v>
      </c>
      <c r="L7" s="32" t="s">
        <v>57</v>
      </c>
      <c r="M7" s="32">
        <f t="shared" si="2"/>
        <v>0</v>
      </c>
      <c r="O7" s="32" t="s">
        <v>62</v>
      </c>
      <c r="P7" s="32">
        <f t="shared" si="3"/>
        <v>0</v>
      </c>
      <c r="R7" s="32" t="s">
        <v>56</v>
      </c>
      <c r="S7" s="32">
        <f t="shared" si="4"/>
        <v>0</v>
      </c>
      <c r="X7" s="159" t="s">
        <v>172</v>
      </c>
      <c r="Y7" s="160">
        <f>COUNTIFS($AZ:$AZ,"="&amp;7)</f>
        <v>157</v>
      </c>
    </row>
    <row r="8" spans="1:52" ht="13.8" customHeight="1">
      <c r="F8" s="32" t="s">
        <v>59</v>
      </c>
      <c r="G8" s="32">
        <f t="shared" si="0"/>
        <v>35</v>
      </c>
      <c r="I8" s="32"/>
      <c r="J8" s="32"/>
      <c r="L8" s="32" t="s">
        <v>59</v>
      </c>
      <c r="M8" s="32">
        <f t="shared" si="2"/>
        <v>0</v>
      </c>
      <c r="O8" s="32"/>
      <c r="P8" s="32"/>
      <c r="R8" s="32" t="s">
        <v>81</v>
      </c>
      <c r="S8" s="32">
        <f t="shared" si="4"/>
        <v>0</v>
      </c>
      <c r="X8" s="159" t="s">
        <v>173</v>
      </c>
      <c r="Y8" s="160">
        <f>COUNTIFS($AZ:$AZ,"="&amp;8)</f>
        <v>9</v>
      </c>
    </row>
    <row r="9" spans="1:52" ht="13.8" customHeight="1">
      <c r="F9" s="45" t="s">
        <v>67</v>
      </c>
      <c r="G9" s="46">
        <f>COUNTIFS($AC:$AC,"New_TC")</f>
        <v>166</v>
      </c>
      <c r="I9" s="45" t="s">
        <v>100</v>
      </c>
      <c r="J9" s="46">
        <f>COUNTIFS($AC:$AC,"Reuse_Org")</f>
        <v>0</v>
      </c>
      <c r="L9" s="45"/>
      <c r="M9" s="46"/>
      <c r="O9" s="45" t="s">
        <v>101</v>
      </c>
      <c r="P9" s="46">
        <f>COUNTIFS($AC:$AC,"Reuse_Modify")</f>
        <v>0</v>
      </c>
      <c r="R9" s="32"/>
      <c r="S9" s="32"/>
      <c r="X9" s="159" t="s">
        <v>174</v>
      </c>
      <c r="Y9" s="160">
        <f>COUNTIFS($AZ:$AZ,"="&amp;9)</f>
        <v>0</v>
      </c>
    </row>
    <row r="10" spans="1:52" ht="13.8" customHeight="1">
      <c r="F10" s="45" t="s">
        <v>32</v>
      </c>
      <c r="G10" s="46">
        <f>SUM(G2:G8)</f>
        <v>166</v>
      </c>
      <c r="I10" s="45" t="s">
        <v>70</v>
      </c>
      <c r="J10" s="46">
        <f>SUM(J2:J7)</f>
        <v>145</v>
      </c>
      <c r="L10" s="45" t="s">
        <v>32</v>
      </c>
      <c r="M10" s="46">
        <f>SUM(M2:M8)</f>
        <v>0</v>
      </c>
      <c r="O10" s="45" t="s">
        <v>70</v>
      </c>
      <c r="P10" s="46">
        <f>SUM(P2:P7)</f>
        <v>0</v>
      </c>
      <c r="R10" s="45" t="s">
        <v>70</v>
      </c>
      <c r="S10" s="46">
        <f>SUM(S2:S9)</f>
        <v>166</v>
      </c>
      <c r="X10" s="159" t="s">
        <v>175</v>
      </c>
      <c r="Y10" s="160">
        <f>COUNTIFS($AZ:$AZ,"="&amp;10)</f>
        <v>0</v>
      </c>
    </row>
    <row r="11" spans="1:52" ht="13.8" customHeight="1">
      <c r="X11" s="159" t="s">
        <v>176</v>
      </c>
      <c r="Y11" s="160">
        <f>COUNTIFS($AZ:$AZ,"="&amp;11)</f>
        <v>0</v>
      </c>
    </row>
    <row r="12" spans="1:52" ht="13.8" customHeight="1">
      <c r="E12" t="s">
        <v>520</v>
      </c>
      <c r="X12" s="159" t="s">
        <v>177</v>
      </c>
      <c r="Y12" s="160">
        <f>COUNTIFS($AZ:$AZ,"="&amp;12)</f>
        <v>0</v>
      </c>
    </row>
    <row r="13" spans="1:52" ht="15.6" customHeight="1">
      <c r="D13" s="41"/>
    </row>
    <row r="14" spans="1:52" ht="15.6" customHeight="1">
      <c r="E14" s="56" t="s">
        <v>38</v>
      </c>
      <c r="F14" s="145" t="s">
        <v>39</v>
      </c>
      <c r="G14" s="55" t="s">
        <v>4</v>
      </c>
      <c r="H14" s="151" t="s">
        <v>41</v>
      </c>
      <c r="I14" s="149" t="s">
        <v>77</v>
      </c>
      <c r="J14" s="146" t="s">
        <v>78</v>
      </c>
      <c r="K14" s="55" t="s">
        <v>79</v>
      </c>
      <c r="L14" s="55" t="s">
        <v>80</v>
      </c>
      <c r="M14" s="55" t="s">
        <v>42</v>
      </c>
      <c r="N14" s="146" t="s">
        <v>43</v>
      </c>
      <c r="O14" s="55" t="s">
        <v>31</v>
      </c>
      <c r="P14" s="55" t="s">
        <v>40</v>
      </c>
      <c r="Q14" s="55" t="s">
        <v>84</v>
      </c>
      <c r="R14" s="150" t="s">
        <v>85</v>
      </c>
      <c r="S14" s="55" t="s">
        <v>45</v>
      </c>
      <c r="T14" s="55" t="s">
        <v>86</v>
      </c>
      <c r="U14" s="55" t="s">
        <v>46</v>
      </c>
      <c r="V14" s="55" t="s">
        <v>44</v>
      </c>
      <c r="W14" s="55" t="s">
        <v>2</v>
      </c>
      <c r="X14" s="55" t="s">
        <v>3</v>
      </c>
      <c r="Y14" s="55" t="s">
        <v>87</v>
      </c>
      <c r="Z14" s="55" t="s">
        <v>88</v>
      </c>
      <c r="AA14" s="55" t="s">
        <v>89</v>
      </c>
      <c r="AB14" s="55" t="s">
        <v>90</v>
      </c>
      <c r="AC14" s="55" t="s">
        <v>91</v>
      </c>
      <c r="AD14" s="151" t="s">
        <v>92</v>
      </c>
      <c r="AE14" s="55" t="s">
        <v>160</v>
      </c>
      <c r="AF14" s="151" t="s">
        <v>135</v>
      </c>
      <c r="AG14" s="58" t="s">
        <v>47</v>
      </c>
      <c r="AH14" s="58" t="s">
        <v>93</v>
      </c>
      <c r="AI14" s="58" t="s">
        <v>84</v>
      </c>
      <c r="AJ14" s="58" t="s">
        <v>94</v>
      </c>
      <c r="AK14" s="58" t="s">
        <v>95</v>
      </c>
      <c r="AL14" s="57" t="s">
        <v>50</v>
      </c>
      <c r="AM14" s="507" t="s">
        <v>48</v>
      </c>
      <c r="AN14" s="507"/>
      <c r="AO14" s="507"/>
      <c r="AP14" s="507"/>
      <c r="AQ14" s="507"/>
      <c r="AR14" s="507" t="s">
        <v>49</v>
      </c>
      <c r="AS14" s="507"/>
      <c r="AT14" s="507"/>
      <c r="AU14" s="507"/>
      <c r="AV14" s="507"/>
      <c r="AW14" s="152"/>
      <c r="AX14" s="152"/>
      <c r="AY14" s="152"/>
      <c r="AZ14" s="152"/>
    </row>
    <row r="15" spans="1:52" ht="15.6" customHeight="1">
      <c r="E15" s="59"/>
      <c r="F15" s="123"/>
      <c r="G15" s="148"/>
      <c r="H15" s="118"/>
      <c r="I15" s="118"/>
      <c r="J15" s="118"/>
      <c r="K15" s="124"/>
      <c r="L15" s="124"/>
      <c r="M15" s="124" t="s">
        <v>0</v>
      </c>
      <c r="N15" s="124" t="s">
        <v>0</v>
      </c>
      <c r="O15" s="124" t="s">
        <v>0</v>
      </c>
      <c r="P15" s="124" t="s">
        <v>0</v>
      </c>
      <c r="Q15" s="124" t="s">
        <v>0</v>
      </c>
      <c r="R15" s="46" t="s">
        <v>0</v>
      </c>
      <c r="S15" s="46"/>
      <c r="T15" s="46" t="s">
        <v>0</v>
      </c>
      <c r="U15" s="46" t="s">
        <v>0</v>
      </c>
      <c r="V15" s="46"/>
      <c r="W15" s="46" t="s">
        <v>151</v>
      </c>
      <c r="X15" s="46" t="s">
        <v>152</v>
      </c>
      <c r="Y15" s="46"/>
      <c r="Z15" s="46"/>
      <c r="AA15" s="46" t="s">
        <v>0</v>
      </c>
      <c r="AB15" s="46" t="s">
        <v>0</v>
      </c>
      <c r="AC15" s="46"/>
      <c r="AD15" s="46"/>
      <c r="AE15" s="46"/>
      <c r="AF15" s="46"/>
      <c r="AG15" s="62"/>
      <c r="AH15" s="62"/>
      <c r="AI15" s="62"/>
      <c r="AJ15" s="62"/>
      <c r="AK15" s="62"/>
      <c r="AL15" s="62"/>
      <c r="AM15" s="63" t="s">
        <v>36</v>
      </c>
      <c r="AN15" s="64" t="s">
        <v>96</v>
      </c>
      <c r="AO15" s="63" t="s">
        <v>52</v>
      </c>
      <c r="AP15" s="64" t="s">
        <v>53</v>
      </c>
      <c r="AQ15" s="63" t="s">
        <v>51</v>
      </c>
      <c r="AR15" s="65" t="s">
        <v>36</v>
      </c>
      <c r="AS15" s="65" t="s">
        <v>96</v>
      </c>
      <c r="AT15" s="66" t="s">
        <v>54</v>
      </c>
      <c r="AU15" s="66" t="s">
        <v>53</v>
      </c>
      <c r="AV15" s="65" t="s">
        <v>51</v>
      </c>
      <c r="AW15" s="153" t="s">
        <v>150</v>
      </c>
      <c r="AX15" s="157" t="s">
        <v>164</v>
      </c>
      <c r="AY15" s="157" t="s">
        <v>165</v>
      </c>
      <c r="AZ15" s="153" t="s">
        <v>162</v>
      </c>
    </row>
    <row r="16" spans="1:52" ht="15.6" customHeight="1">
      <c r="E16" s="77"/>
      <c r="F16" s="74"/>
      <c r="G16" s="106"/>
      <c r="H16" s="54" t="s">
        <v>5622</v>
      </c>
      <c r="I16" s="54" t="s">
        <v>6082</v>
      </c>
      <c r="J16" s="54" t="s">
        <v>6083</v>
      </c>
      <c r="K16" s="106"/>
      <c r="L16" s="106"/>
      <c r="M16" s="106"/>
      <c r="N16" s="53" t="s">
        <v>5788</v>
      </c>
      <c r="O16" s="103"/>
      <c r="P16" s="82" t="s">
        <v>6366</v>
      </c>
      <c r="Q16" s="54" t="s">
        <v>5882</v>
      </c>
      <c r="R16" s="554" t="s">
        <v>5883</v>
      </c>
      <c r="S16" s="87"/>
      <c r="T16" s="87"/>
      <c r="U16" s="87"/>
      <c r="V16" s="87"/>
      <c r="W16" s="53" t="s">
        <v>29</v>
      </c>
      <c r="X16" s="87"/>
      <c r="Y16" s="70"/>
      <c r="Z16" s="70"/>
      <c r="AA16" s="87"/>
      <c r="AB16" s="87"/>
      <c r="AC16" s="97" t="s">
        <v>141</v>
      </c>
      <c r="AD16" s="70"/>
      <c r="AE16" s="53" t="s">
        <v>209</v>
      </c>
      <c r="AF16" s="142">
        <v>44043</v>
      </c>
      <c r="AG16" s="70"/>
      <c r="AH16" s="70"/>
      <c r="AI16" s="70"/>
      <c r="AJ16" s="70"/>
      <c r="AK16" s="70"/>
      <c r="AL16" s="87"/>
      <c r="AM16" s="53" t="s">
        <v>208</v>
      </c>
      <c r="AN16" s="142">
        <v>44047</v>
      </c>
      <c r="AO16" s="53" t="s">
        <v>59</v>
      </c>
      <c r="AP16" s="53" t="s">
        <v>56</v>
      </c>
      <c r="AQ16" s="54" t="s">
        <v>460</v>
      </c>
      <c r="AR16" s="53"/>
      <c r="AS16" s="142"/>
      <c r="AT16" s="53"/>
      <c r="AU16" s="53"/>
      <c r="AV16" s="53"/>
      <c r="AW16" s="32"/>
      <c r="AX16" s="32"/>
      <c r="AY16" s="32"/>
      <c r="AZ16" s="32">
        <f>MONTH(AF16)</f>
        <v>7</v>
      </c>
    </row>
    <row r="17" spans="5:52" ht="15.6" customHeight="1">
      <c r="E17" s="77"/>
      <c r="F17" s="74"/>
      <c r="G17" s="106"/>
      <c r="H17" s="54" t="s">
        <v>5623</v>
      </c>
      <c r="I17" s="54" t="s">
        <v>6084</v>
      </c>
      <c r="J17" s="54" t="s">
        <v>6085</v>
      </c>
      <c r="K17" s="106"/>
      <c r="L17" s="106"/>
      <c r="M17" s="106"/>
      <c r="N17" s="53" t="s">
        <v>5788</v>
      </c>
      <c r="O17" s="103"/>
      <c r="P17" s="82" t="s">
        <v>6366</v>
      </c>
      <c r="Q17" s="54" t="s">
        <v>5884</v>
      </c>
      <c r="R17" s="554" t="s">
        <v>5883</v>
      </c>
      <c r="S17" s="87"/>
      <c r="T17" s="87"/>
      <c r="U17" s="87"/>
      <c r="V17" s="87"/>
      <c r="W17" s="53" t="s">
        <v>29</v>
      </c>
      <c r="X17" s="87"/>
      <c r="Y17" s="70"/>
      <c r="Z17" s="70"/>
      <c r="AA17" s="87"/>
      <c r="AB17" s="87"/>
      <c r="AC17" s="97" t="s">
        <v>141</v>
      </c>
      <c r="AD17" s="70"/>
      <c r="AE17" s="53" t="s">
        <v>209</v>
      </c>
      <c r="AF17" s="142">
        <v>44043</v>
      </c>
      <c r="AG17" s="70"/>
      <c r="AH17" s="70"/>
      <c r="AI17" s="70"/>
      <c r="AJ17" s="70"/>
      <c r="AK17" s="70"/>
      <c r="AL17" s="87"/>
      <c r="AM17" s="53" t="s">
        <v>208</v>
      </c>
      <c r="AN17" s="142">
        <v>44047</v>
      </c>
      <c r="AO17" s="53" t="s">
        <v>59</v>
      </c>
      <c r="AP17" s="53" t="s">
        <v>56</v>
      </c>
      <c r="AQ17" s="54"/>
      <c r="AR17" s="53"/>
      <c r="AS17" s="142"/>
      <c r="AT17" s="53"/>
      <c r="AU17" s="53"/>
      <c r="AV17" s="53"/>
      <c r="AW17" s="32"/>
      <c r="AX17" s="32"/>
      <c r="AY17" s="32"/>
      <c r="AZ17" s="32">
        <f t="shared" ref="AZ17:AZ80" si="5">MONTH(AF17)</f>
        <v>7</v>
      </c>
    </row>
    <row r="18" spans="5:52" ht="15.6" customHeight="1">
      <c r="E18" s="77"/>
      <c r="F18" s="74"/>
      <c r="G18" s="106"/>
      <c r="H18" s="54" t="s">
        <v>5624</v>
      </c>
      <c r="I18" s="54" t="s">
        <v>6086</v>
      </c>
      <c r="J18" s="54" t="s">
        <v>6085</v>
      </c>
      <c r="K18" s="106"/>
      <c r="L18" s="106"/>
      <c r="M18" s="106"/>
      <c r="N18" s="53" t="s">
        <v>5788</v>
      </c>
      <c r="O18" s="103"/>
      <c r="P18" s="82" t="s">
        <v>6366</v>
      </c>
      <c r="Q18" s="54" t="s">
        <v>5885</v>
      </c>
      <c r="R18" s="554" t="s">
        <v>5883</v>
      </c>
      <c r="S18" s="87"/>
      <c r="T18" s="87"/>
      <c r="U18" s="87"/>
      <c r="V18" s="87"/>
      <c r="W18" s="53" t="s">
        <v>29</v>
      </c>
      <c r="X18" s="87"/>
      <c r="Y18" s="70"/>
      <c r="Z18" s="70"/>
      <c r="AA18" s="87"/>
      <c r="AB18" s="87"/>
      <c r="AC18" s="97" t="s">
        <v>141</v>
      </c>
      <c r="AD18" s="70"/>
      <c r="AE18" s="53" t="s">
        <v>209</v>
      </c>
      <c r="AF18" s="142">
        <v>44043</v>
      </c>
      <c r="AG18" s="70"/>
      <c r="AH18" s="70"/>
      <c r="AI18" s="70"/>
      <c r="AJ18" s="70"/>
      <c r="AK18" s="70"/>
      <c r="AL18" s="87"/>
      <c r="AM18" s="53" t="s">
        <v>208</v>
      </c>
      <c r="AN18" s="142">
        <v>44047</v>
      </c>
      <c r="AO18" s="53" t="s">
        <v>59</v>
      </c>
      <c r="AP18" s="53" t="s">
        <v>56</v>
      </c>
      <c r="AQ18" s="54"/>
      <c r="AR18" s="53"/>
      <c r="AS18" s="142"/>
      <c r="AT18" s="53"/>
      <c r="AU18" s="53"/>
      <c r="AV18" s="53"/>
      <c r="AW18" s="32"/>
      <c r="AX18" s="32"/>
      <c r="AY18" s="32"/>
      <c r="AZ18" s="32">
        <f t="shared" si="5"/>
        <v>7</v>
      </c>
    </row>
    <row r="19" spans="5:52" ht="15.6" customHeight="1">
      <c r="E19" s="77"/>
      <c r="F19" s="76"/>
      <c r="G19" s="106"/>
      <c r="H19" s="54" t="s">
        <v>5625</v>
      </c>
      <c r="I19" s="54" t="s">
        <v>6087</v>
      </c>
      <c r="J19" s="54" t="s">
        <v>6085</v>
      </c>
      <c r="K19" s="106"/>
      <c r="L19" s="106"/>
      <c r="M19" s="106"/>
      <c r="N19" s="53" t="s">
        <v>5788</v>
      </c>
      <c r="O19" s="103"/>
      <c r="P19" s="82" t="s">
        <v>6366</v>
      </c>
      <c r="Q19" s="54" t="s">
        <v>5886</v>
      </c>
      <c r="R19" s="554" t="s">
        <v>5883</v>
      </c>
      <c r="S19" s="87"/>
      <c r="T19" s="87"/>
      <c r="U19" s="87"/>
      <c r="V19" s="87"/>
      <c r="W19" s="53" t="s">
        <v>29</v>
      </c>
      <c r="X19" s="87"/>
      <c r="Y19" s="70"/>
      <c r="Z19" s="70"/>
      <c r="AA19" s="87"/>
      <c r="AB19" s="87"/>
      <c r="AC19" s="97" t="s">
        <v>141</v>
      </c>
      <c r="AD19" s="70"/>
      <c r="AE19" s="53" t="s">
        <v>209</v>
      </c>
      <c r="AF19" s="142">
        <v>44043</v>
      </c>
      <c r="AG19" s="70"/>
      <c r="AH19" s="70"/>
      <c r="AI19" s="70"/>
      <c r="AJ19" s="70"/>
      <c r="AK19" s="70"/>
      <c r="AL19" s="87"/>
      <c r="AM19" s="53" t="s">
        <v>208</v>
      </c>
      <c r="AN19" s="142">
        <v>44047</v>
      </c>
      <c r="AO19" s="53" t="s">
        <v>59</v>
      </c>
      <c r="AP19" s="53" t="s">
        <v>56</v>
      </c>
      <c r="AQ19" s="54"/>
      <c r="AR19" s="53"/>
      <c r="AS19" s="142"/>
      <c r="AT19" s="53"/>
      <c r="AU19" s="53"/>
      <c r="AV19" s="53"/>
      <c r="AW19" s="32"/>
      <c r="AX19" s="32"/>
      <c r="AY19" s="32"/>
      <c r="AZ19" s="32">
        <f t="shared" si="5"/>
        <v>7</v>
      </c>
    </row>
    <row r="20" spans="5:52" ht="15.6" customHeight="1">
      <c r="E20" s="77"/>
      <c r="F20" s="76"/>
      <c r="G20" s="106"/>
      <c r="H20" s="54" t="s">
        <v>5626</v>
      </c>
      <c r="I20" s="54" t="s">
        <v>6088</v>
      </c>
      <c r="J20" s="54" t="s">
        <v>6089</v>
      </c>
      <c r="K20" s="106"/>
      <c r="L20" s="106"/>
      <c r="M20" s="106"/>
      <c r="N20" s="53" t="s">
        <v>5789</v>
      </c>
      <c r="O20" s="103"/>
      <c r="P20" s="82" t="s">
        <v>6366</v>
      </c>
      <c r="Q20" s="54" t="s">
        <v>5887</v>
      </c>
      <c r="R20" s="554" t="s">
        <v>5888</v>
      </c>
      <c r="S20" s="87"/>
      <c r="T20" s="87"/>
      <c r="U20" s="87"/>
      <c r="V20" s="87"/>
      <c r="W20" s="53" t="s">
        <v>29</v>
      </c>
      <c r="X20" s="87"/>
      <c r="Y20" s="70"/>
      <c r="Z20" s="70"/>
      <c r="AA20" s="87"/>
      <c r="AB20" s="87"/>
      <c r="AC20" s="97" t="s">
        <v>141</v>
      </c>
      <c r="AD20" s="70"/>
      <c r="AE20" s="53" t="s">
        <v>209</v>
      </c>
      <c r="AF20" s="142">
        <v>44041</v>
      </c>
      <c r="AG20" s="70"/>
      <c r="AH20" s="70"/>
      <c r="AI20" s="70"/>
      <c r="AJ20" s="70"/>
      <c r="AK20" s="70"/>
      <c r="AL20" s="87"/>
      <c r="AM20" s="53" t="s">
        <v>208</v>
      </c>
      <c r="AN20" s="142">
        <v>44047</v>
      </c>
      <c r="AO20" s="53" t="s">
        <v>63</v>
      </c>
      <c r="AP20" s="53" t="s">
        <v>56</v>
      </c>
      <c r="AQ20" s="54" t="s">
        <v>461</v>
      </c>
      <c r="AR20" s="53"/>
      <c r="AS20" s="142"/>
      <c r="AT20" s="53"/>
      <c r="AU20" s="53"/>
      <c r="AV20" s="53"/>
      <c r="AW20" s="32"/>
      <c r="AX20" s="32"/>
      <c r="AY20" s="32"/>
      <c r="AZ20" s="32">
        <f t="shared" si="5"/>
        <v>7</v>
      </c>
    </row>
    <row r="21" spans="5:52" ht="15.6" customHeight="1">
      <c r="E21" s="77"/>
      <c r="F21" s="76"/>
      <c r="G21" s="106"/>
      <c r="H21" s="54" t="s">
        <v>5627</v>
      </c>
      <c r="I21" s="54" t="s">
        <v>6090</v>
      </c>
      <c r="J21" s="54" t="s">
        <v>6091</v>
      </c>
      <c r="K21" s="106"/>
      <c r="L21" s="106"/>
      <c r="M21" s="106"/>
      <c r="N21" s="53" t="s">
        <v>5789</v>
      </c>
      <c r="O21" s="103"/>
      <c r="P21" s="82" t="s">
        <v>6366</v>
      </c>
      <c r="Q21" s="54" t="s">
        <v>5889</v>
      </c>
      <c r="R21" s="554" t="s">
        <v>5890</v>
      </c>
      <c r="S21" s="87"/>
      <c r="T21" s="87"/>
      <c r="U21" s="87"/>
      <c r="V21" s="87"/>
      <c r="W21" s="53" t="s">
        <v>29</v>
      </c>
      <c r="X21" s="87"/>
      <c r="Y21" s="70"/>
      <c r="Z21" s="70"/>
      <c r="AA21" s="87"/>
      <c r="AB21" s="87"/>
      <c r="AC21" s="97" t="s">
        <v>141</v>
      </c>
      <c r="AD21" s="70"/>
      <c r="AE21" s="53" t="s">
        <v>209</v>
      </c>
      <c r="AF21" s="142">
        <v>44041</v>
      </c>
      <c r="AG21" s="70"/>
      <c r="AH21" s="70"/>
      <c r="AI21" s="70"/>
      <c r="AJ21" s="70"/>
      <c r="AK21" s="70"/>
      <c r="AL21" s="87"/>
      <c r="AM21" s="53" t="s">
        <v>208</v>
      </c>
      <c r="AN21" s="142">
        <v>44047</v>
      </c>
      <c r="AO21" s="53" t="s">
        <v>56</v>
      </c>
      <c r="AP21" s="53" t="s">
        <v>56</v>
      </c>
      <c r="AQ21" s="54" t="s">
        <v>462</v>
      </c>
      <c r="AR21" s="53"/>
      <c r="AS21" s="142"/>
      <c r="AT21" s="53"/>
      <c r="AU21" s="53"/>
      <c r="AV21" s="53"/>
      <c r="AW21" s="32"/>
      <c r="AX21" s="32"/>
      <c r="AY21" s="32"/>
      <c r="AZ21" s="32">
        <f t="shared" si="5"/>
        <v>7</v>
      </c>
    </row>
    <row r="22" spans="5:52" ht="15.6" customHeight="1">
      <c r="E22" s="77"/>
      <c r="F22" s="76"/>
      <c r="G22" s="106"/>
      <c r="H22" s="54" t="s">
        <v>5628</v>
      </c>
      <c r="I22" s="54" t="s">
        <v>6092</v>
      </c>
      <c r="J22" s="54" t="s">
        <v>6093</v>
      </c>
      <c r="K22" s="106"/>
      <c r="L22" s="106"/>
      <c r="M22" s="106"/>
      <c r="N22" s="53" t="s">
        <v>5790</v>
      </c>
      <c r="O22" s="103"/>
      <c r="P22" s="82" t="s">
        <v>6366</v>
      </c>
      <c r="Q22" s="54" t="s">
        <v>5891</v>
      </c>
      <c r="R22" s="554" t="s">
        <v>5892</v>
      </c>
      <c r="S22" s="87"/>
      <c r="T22" s="87"/>
      <c r="U22" s="87"/>
      <c r="V22" s="87"/>
      <c r="W22" s="53" t="s">
        <v>29</v>
      </c>
      <c r="X22" s="87"/>
      <c r="Y22" s="70"/>
      <c r="Z22" s="70"/>
      <c r="AA22" s="87"/>
      <c r="AB22" s="87"/>
      <c r="AC22" s="97" t="s">
        <v>141</v>
      </c>
      <c r="AD22" s="70"/>
      <c r="AE22" s="53" t="s">
        <v>209</v>
      </c>
      <c r="AF22" s="142">
        <v>44041</v>
      </c>
      <c r="AG22" s="70"/>
      <c r="AH22" s="70"/>
      <c r="AI22" s="70"/>
      <c r="AJ22" s="70"/>
      <c r="AK22" s="70"/>
      <c r="AL22" s="87"/>
      <c r="AM22" s="53" t="s">
        <v>208</v>
      </c>
      <c r="AN22" s="142">
        <v>44047</v>
      </c>
      <c r="AO22" s="53" t="s">
        <v>63</v>
      </c>
      <c r="AP22" s="53" t="s">
        <v>56</v>
      </c>
      <c r="AQ22" s="54" t="s">
        <v>463</v>
      </c>
      <c r="AR22" s="53"/>
      <c r="AS22" s="142"/>
      <c r="AT22" s="53"/>
      <c r="AU22" s="53"/>
      <c r="AV22" s="53"/>
      <c r="AW22" s="32"/>
      <c r="AX22" s="32"/>
      <c r="AY22" s="32"/>
      <c r="AZ22" s="32">
        <f t="shared" si="5"/>
        <v>7</v>
      </c>
    </row>
    <row r="23" spans="5:52" ht="15.6" customHeight="1">
      <c r="E23" s="77"/>
      <c r="F23" s="74"/>
      <c r="G23" s="106"/>
      <c r="H23" s="54" t="s">
        <v>5629</v>
      </c>
      <c r="I23" s="54" t="s">
        <v>6094</v>
      </c>
      <c r="J23" s="54" t="s">
        <v>6095</v>
      </c>
      <c r="K23" s="106"/>
      <c r="L23" s="106"/>
      <c r="M23" s="106"/>
      <c r="N23" s="53" t="s">
        <v>5790</v>
      </c>
      <c r="O23" s="103"/>
      <c r="P23" s="82" t="s">
        <v>6366</v>
      </c>
      <c r="Q23" s="54" t="s">
        <v>5893</v>
      </c>
      <c r="R23" s="554" t="s">
        <v>5892</v>
      </c>
      <c r="S23" s="87"/>
      <c r="T23" s="87"/>
      <c r="U23" s="87"/>
      <c r="V23" s="87"/>
      <c r="W23" s="53" t="s">
        <v>29</v>
      </c>
      <c r="X23" s="87"/>
      <c r="Y23" s="70"/>
      <c r="Z23" s="70"/>
      <c r="AA23" s="87"/>
      <c r="AB23" s="87"/>
      <c r="AC23" s="97" t="s">
        <v>141</v>
      </c>
      <c r="AD23" s="70"/>
      <c r="AE23" s="53" t="s">
        <v>209</v>
      </c>
      <c r="AF23" s="142">
        <v>44041</v>
      </c>
      <c r="AG23" s="70"/>
      <c r="AH23" s="70"/>
      <c r="AI23" s="70"/>
      <c r="AJ23" s="70"/>
      <c r="AK23" s="70"/>
      <c r="AL23" s="87"/>
      <c r="AM23" s="53" t="s">
        <v>208</v>
      </c>
      <c r="AN23" s="142">
        <v>44047</v>
      </c>
      <c r="AO23" s="53" t="s">
        <v>56</v>
      </c>
      <c r="AP23" s="53" t="s">
        <v>56</v>
      </c>
      <c r="AQ23" s="54"/>
      <c r="AR23" s="53"/>
      <c r="AS23" s="142"/>
      <c r="AT23" s="53"/>
      <c r="AU23" s="53"/>
      <c r="AV23" s="53"/>
      <c r="AW23" s="32"/>
      <c r="AX23" s="32"/>
      <c r="AY23" s="32"/>
      <c r="AZ23" s="32">
        <f t="shared" si="5"/>
        <v>7</v>
      </c>
    </row>
    <row r="24" spans="5:52" ht="15.6" customHeight="1">
      <c r="E24" s="77"/>
      <c r="F24" s="74"/>
      <c r="G24" s="106"/>
      <c r="H24" s="54" t="s">
        <v>5630</v>
      </c>
      <c r="I24" s="54" t="s">
        <v>6096</v>
      </c>
      <c r="J24" s="54" t="s">
        <v>6095</v>
      </c>
      <c r="K24" s="106"/>
      <c r="L24" s="106"/>
      <c r="M24" s="106"/>
      <c r="N24" s="53" t="s">
        <v>5791</v>
      </c>
      <c r="O24" s="103"/>
      <c r="P24" s="82" t="s">
        <v>6366</v>
      </c>
      <c r="Q24" s="54" t="s">
        <v>5894</v>
      </c>
      <c r="R24" s="554" t="s">
        <v>5895</v>
      </c>
      <c r="S24" s="87"/>
      <c r="T24" s="87"/>
      <c r="U24" s="87"/>
      <c r="V24" s="87"/>
      <c r="W24" s="53" t="s">
        <v>29</v>
      </c>
      <c r="X24" s="87"/>
      <c r="Y24" s="70"/>
      <c r="Z24" s="70"/>
      <c r="AA24" s="87"/>
      <c r="AB24" s="87"/>
      <c r="AC24" s="97" t="s">
        <v>141</v>
      </c>
      <c r="AD24" s="70"/>
      <c r="AE24" s="53" t="s">
        <v>209</v>
      </c>
      <c r="AF24" s="142">
        <v>44041</v>
      </c>
      <c r="AG24" s="70"/>
      <c r="AH24" s="70"/>
      <c r="AI24" s="70"/>
      <c r="AJ24" s="70"/>
      <c r="AK24" s="70"/>
      <c r="AL24" s="87"/>
      <c r="AM24" s="53" t="s">
        <v>208</v>
      </c>
      <c r="AN24" s="142">
        <v>44047</v>
      </c>
      <c r="AO24" s="53" t="s">
        <v>63</v>
      </c>
      <c r="AP24" s="53" t="s">
        <v>56</v>
      </c>
      <c r="AQ24" s="54" t="s">
        <v>464</v>
      </c>
      <c r="AR24" s="53"/>
      <c r="AS24" s="142"/>
      <c r="AT24" s="53"/>
      <c r="AU24" s="53"/>
      <c r="AV24" s="53"/>
      <c r="AW24" s="32"/>
      <c r="AX24" s="32"/>
      <c r="AY24" s="32"/>
      <c r="AZ24" s="32">
        <f t="shared" si="5"/>
        <v>7</v>
      </c>
    </row>
    <row r="25" spans="5:52" ht="15.6" customHeight="1">
      <c r="E25" s="81"/>
      <c r="F25" s="101"/>
      <c r="G25" s="79"/>
      <c r="H25" s="54" t="s">
        <v>5631</v>
      </c>
      <c r="I25" s="54" t="s">
        <v>6097</v>
      </c>
      <c r="J25" s="54" t="s">
        <v>6095</v>
      </c>
      <c r="K25" s="79"/>
      <c r="L25" s="79"/>
      <c r="M25" s="79"/>
      <c r="N25" s="53" t="s">
        <v>5791</v>
      </c>
      <c r="O25" s="91"/>
      <c r="P25" s="82" t="s">
        <v>6366</v>
      </c>
      <c r="Q25" s="54" t="s">
        <v>5896</v>
      </c>
      <c r="R25" s="554" t="s">
        <v>5890</v>
      </c>
      <c r="S25" s="32"/>
      <c r="T25" s="32"/>
      <c r="U25" s="32"/>
      <c r="V25" s="32"/>
      <c r="W25" s="53" t="s">
        <v>29</v>
      </c>
      <c r="X25" s="32"/>
      <c r="Y25" s="71"/>
      <c r="Z25" s="71"/>
      <c r="AA25" s="32"/>
      <c r="AB25" s="32"/>
      <c r="AC25" s="97" t="s">
        <v>141</v>
      </c>
      <c r="AD25" s="71"/>
      <c r="AE25" s="53" t="s">
        <v>209</v>
      </c>
      <c r="AF25" s="142">
        <v>44041</v>
      </c>
      <c r="AG25" s="71"/>
      <c r="AH25" s="71"/>
      <c r="AI25" s="71"/>
      <c r="AJ25" s="71"/>
      <c r="AK25" s="71"/>
      <c r="AL25" s="44"/>
      <c r="AM25" s="53" t="s">
        <v>208</v>
      </c>
      <c r="AN25" s="142">
        <v>44047</v>
      </c>
      <c r="AO25" s="53" t="s">
        <v>58</v>
      </c>
      <c r="AP25" s="53" t="s">
        <v>56</v>
      </c>
      <c r="AQ25" s="54" t="s">
        <v>465</v>
      </c>
      <c r="AR25" s="53"/>
      <c r="AS25" s="142"/>
      <c r="AT25" s="53"/>
      <c r="AU25" s="53"/>
      <c r="AV25" s="53"/>
      <c r="AW25" s="32"/>
      <c r="AX25" s="32"/>
      <c r="AY25" s="32"/>
      <c r="AZ25" s="32">
        <f t="shared" si="5"/>
        <v>7</v>
      </c>
    </row>
    <row r="26" spans="5:52" ht="15.6" customHeight="1">
      <c r="E26" s="81"/>
      <c r="F26" s="101"/>
      <c r="G26" s="79"/>
      <c r="H26" s="54" t="s">
        <v>5632</v>
      </c>
      <c r="I26" s="54" t="s">
        <v>6098</v>
      </c>
      <c r="J26" s="54" t="s">
        <v>6099</v>
      </c>
      <c r="K26" s="79"/>
      <c r="L26" s="79"/>
      <c r="M26" s="79"/>
      <c r="N26" s="53" t="s">
        <v>5792</v>
      </c>
      <c r="O26" s="91"/>
      <c r="P26" s="82" t="s">
        <v>6366</v>
      </c>
      <c r="Q26" s="54" t="s">
        <v>5897</v>
      </c>
      <c r="R26" s="554" t="s">
        <v>5898</v>
      </c>
      <c r="S26" s="32"/>
      <c r="T26" s="32"/>
      <c r="U26" s="32"/>
      <c r="V26" s="32"/>
      <c r="W26" s="53" t="s">
        <v>29</v>
      </c>
      <c r="X26" s="32"/>
      <c r="Y26" s="71"/>
      <c r="Z26" s="71"/>
      <c r="AA26" s="32"/>
      <c r="AB26" s="32"/>
      <c r="AC26" s="97" t="s">
        <v>141</v>
      </c>
      <c r="AD26" s="71"/>
      <c r="AE26" s="53" t="s">
        <v>209</v>
      </c>
      <c r="AF26" s="142">
        <v>44041</v>
      </c>
      <c r="AG26" s="71"/>
      <c r="AH26" s="71"/>
      <c r="AI26" s="71"/>
      <c r="AJ26" s="71"/>
      <c r="AK26" s="71"/>
      <c r="AL26" s="44"/>
      <c r="AM26" s="53" t="s">
        <v>208</v>
      </c>
      <c r="AN26" s="142">
        <v>44047</v>
      </c>
      <c r="AO26" s="53" t="s">
        <v>63</v>
      </c>
      <c r="AP26" s="53" t="s">
        <v>56</v>
      </c>
      <c r="AQ26" s="54" t="s">
        <v>466</v>
      </c>
      <c r="AR26" s="53"/>
      <c r="AS26" s="142"/>
      <c r="AT26" s="53"/>
      <c r="AU26" s="53"/>
      <c r="AV26" s="53"/>
      <c r="AW26" s="32"/>
      <c r="AX26" s="32"/>
      <c r="AY26" s="32"/>
      <c r="AZ26" s="32">
        <f t="shared" si="5"/>
        <v>7</v>
      </c>
    </row>
    <row r="27" spans="5:52" ht="15.6" customHeight="1">
      <c r="E27" s="77"/>
      <c r="F27" s="74"/>
      <c r="G27" s="106"/>
      <c r="H27" s="54" t="s">
        <v>5633</v>
      </c>
      <c r="I27" s="54" t="s">
        <v>6100</v>
      </c>
      <c r="J27" s="54" t="s">
        <v>6099</v>
      </c>
      <c r="K27" s="106"/>
      <c r="L27" s="106"/>
      <c r="M27" s="106"/>
      <c r="N27" s="53" t="s">
        <v>5792</v>
      </c>
      <c r="O27" s="103"/>
      <c r="P27" s="82" t="s">
        <v>6366</v>
      </c>
      <c r="Q27" s="54" t="s">
        <v>5899</v>
      </c>
      <c r="R27" s="554" t="s">
        <v>5900</v>
      </c>
      <c r="S27" s="87"/>
      <c r="T27" s="87"/>
      <c r="U27" s="87"/>
      <c r="V27" s="87"/>
      <c r="W27" s="53" t="s">
        <v>29</v>
      </c>
      <c r="X27" s="87"/>
      <c r="Y27" s="70"/>
      <c r="Z27" s="70"/>
      <c r="AA27" s="87"/>
      <c r="AB27" s="87"/>
      <c r="AC27" s="97" t="s">
        <v>141</v>
      </c>
      <c r="AD27" s="70"/>
      <c r="AE27" s="53" t="s">
        <v>209</v>
      </c>
      <c r="AF27" s="142">
        <v>44041</v>
      </c>
      <c r="AG27" s="70"/>
      <c r="AH27" s="70"/>
      <c r="AI27" s="70"/>
      <c r="AJ27" s="70"/>
      <c r="AK27" s="70"/>
      <c r="AL27" s="87"/>
      <c r="AM27" s="53" t="s">
        <v>208</v>
      </c>
      <c r="AN27" s="142">
        <v>44047</v>
      </c>
      <c r="AO27" s="53" t="s">
        <v>55</v>
      </c>
      <c r="AP27" s="53" t="s">
        <v>56</v>
      </c>
      <c r="AQ27" s="54" t="s">
        <v>467</v>
      </c>
      <c r="AR27" s="53"/>
      <c r="AS27" s="142"/>
      <c r="AT27" s="53"/>
      <c r="AU27" s="53"/>
      <c r="AV27" s="53"/>
      <c r="AW27" s="32"/>
      <c r="AX27" s="32"/>
      <c r="AY27" s="32"/>
      <c r="AZ27" s="32">
        <f t="shared" si="5"/>
        <v>7</v>
      </c>
    </row>
    <row r="28" spans="5:52" ht="15.6" customHeight="1">
      <c r="E28" s="77"/>
      <c r="F28" s="74"/>
      <c r="G28" s="106"/>
      <c r="H28" s="54" t="s">
        <v>5634</v>
      </c>
      <c r="I28" s="54" t="s">
        <v>6101</v>
      </c>
      <c r="J28" s="54" t="s">
        <v>6102</v>
      </c>
      <c r="K28" s="106"/>
      <c r="L28" s="106"/>
      <c r="M28" s="106"/>
      <c r="N28" s="53" t="s">
        <v>5793</v>
      </c>
      <c r="O28" s="103"/>
      <c r="P28" s="82" t="s">
        <v>6366</v>
      </c>
      <c r="Q28" s="54" t="s">
        <v>5901</v>
      </c>
      <c r="R28" s="554" t="s">
        <v>5902</v>
      </c>
      <c r="S28" s="87"/>
      <c r="T28" s="87"/>
      <c r="U28" s="87"/>
      <c r="V28" s="87"/>
      <c r="W28" s="53" t="s">
        <v>29</v>
      </c>
      <c r="X28" s="87"/>
      <c r="Y28" s="70"/>
      <c r="Z28" s="70"/>
      <c r="AA28" s="87"/>
      <c r="AB28" s="87"/>
      <c r="AC28" s="97" t="s">
        <v>141</v>
      </c>
      <c r="AD28" s="70"/>
      <c r="AE28" s="53" t="s">
        <v>209</v>
      </c>
      <c r="AF28" s="142">
        <v>44043</v>
      </c>
      <c r="AG28" s="70"/>
      <c r="AH28" s="70"/>
      <c r="AI28" s="70"/>
      <c r="AJ28" s="70"/>
      <c r="AK28" s="70"/>
      <c r="AL28" s="87"/>
      <c r="AM28" s="53" t="s">
        <v>208</v>
      </c>
      <c r="AN28" s="142">
        <v>44047</v>
      </c>
      <c r="AO28" s="53" t="s">
        <v>63</v>
      </c>
      <c r="AP28" s="53" t="s">
        <v>56</v>
      </c>
      <c r="AQ28" s="54" t="s">
        <v>468</v>
      </c>
      <c r="AR28" s="53"/>
      <c r="AS28" s="142"/>
      <c r="AT28" s="53"/>
      <c r="AU28" s="53"/>
      <c r="AV28" s="53"/>
      <c r="AW28" s="32"/>
      <c r="AX28" s="32"/>
      <c r="AY28" s="32"/>
      <c r="AZ28" s="32">
        <f t="shared" si="5"/>
        <v>7</v>
      </c>
    </row>
    <row r="29" spans="5:52" ht="15.6" customHeight="1">
      <c r="E29" s="77"/>
      <c r="F29" s="74"/>
      <c r="G29" s="106"/>
      <c r="H29" s="54" t="s">
        <v>5635</v>
      </c>
      <c r="I29" s="54" t="s">
        <v>6103</v>
      </c>
      <c r="J29" s="54" t="s">
        <v>6104</v>
      </c>
      <c r="K29" s="106"/>
      <c r="L29" s="106"/>
      <c r="M29" s="106"/>
      <c r="N29" s="53" t="s">
        <v>5794</v>
      </c>
      <c r="O29" s="103"/>
      <c r="P29" s="82" t="s">
        <v>6366</v>
      </c>
      <c r="Q29" s="54" t="s">
        <v>5903</v>
      </c>
      <c r="R29" s="554" t="s">
        <v>5904</v>
      </c>
      <c r="S29" s="87"/>
      <c r="T29" s="87"/>
      <c r="U29" s="87"/>
      <c r="V29" s="87"/>
      <c r="W29" s="53" t="s">
        <v>29</v>
      </c>
      <c r="X29" s="87"/>
      <c r="Y29" s="70"/>
      <c r="Z29" s="70"/>
      <c r="AA29" s="87"/>
      <c r="AB29" s="87"/>
      <c r="AC29" s="97" t="s">
        <v>141</v>
      </c>
      <c r="AD29" s="70"/>
      <c r="AE29" s="53" t="s">
        <v>209</v>
      </c>
      <c r="AF29" s="142">
        <v>44043</v>
      </c>
      <c r="AG29" s="70"/>
      <c r="AH29" s="70"/>
      <c r="AI29" s="70"/>
      <c r="AJ29" s="70"/>
      <c r="AK29" s="70"/>
      <c r="AL29" s="87"/>
      <c r="AM29" s="53" t="s">
        <v>208</v>
      </c>
      <c r="AN29" s="142">
        <v>44047</v>
      </c>
      <c r="AO29" s="53" t="s">
        <v>63</v>
      </c>
      <c r="AP29" s="53" t="s">
        <v>56</v>
      </c>
      <c r="AQ29" s="54" t="s">
        <v>468</v>
      </c>
      <c r="AR29" s="53"/>
      <c r="AS29" s="142"/>
      <c r="AT29" s="53"/>
      <c r="AU29" s="53"/>
      <c r="AV29" s="53"/>
      <c r="AW29" s="32"/>
      <c r="AX29" s="32"/>
      <c r="AY29" s="32"/>
      <c r="AZ29" s="32">
        <f t="shared" si="5"/>
        <v>7</v>
      </c>
    </row>
    <row r="30" spans="5:52" ht="15.6" customHeight="1">
      <c r="E30" s="77"/>
      <c r="F30" s="76"/>
      <c r="G30" s="106"/>
      <c r="H30" s="54" t="s">
        <v>5636</v>
      </c>
      <c r="I30" s="54" t="s">
        <v>6105</v>
      </c>
      <c r="J30" s="54" t="s">
        <v>6106</v>
      </c>
      <c r="K30" s="106"/>
      <c r="L30" s="106"/>
      <c r="M30" s="106"/>
      <c r="N30" s="53" t="s">
        <v>5794</v>
      </c>
      <c r="O30" s="103"/>
      <c r="P30" s="82" t="s">
        <v>6366</v>
      </c>
      <c r="Q30" s="54" t="s">
        <v>5905</v>
      </c>
      <c r="R30" s="554" t="s">
        <v>5906</v>
      </c>
      <c r="S30" s="87"/>
      <c r="T30" s="87"/>
      <c r="U30" s="87"/>
      <c r="V30" s="87"/>
      <c r="W30" s="53" t="s">
        <v>29</v>
      </c>
      <c r="X30" s="87"/>
      <c r="Y30" s="70"/>
      <c r="Z30" s="70"/>
      <c r="AA30" s="87"/>
      <c r="AB30" s="87"/>
      <c r="AC30" s="97" t="s">
        <v>141</v>
      </c>
      <c r="AD30" s="70"/>
      <c r="AE30" s="53" t="s">
        <v>209</v>
      </c>
      <c r="AF30" s="142">
        <v>44043</v>
      </c>
      <c r="AG30" s="70"/>
      <c r="AH30" s="70"/>
      <c r="AI30" s="70"/>
      <c r="AJ30" s="70"/>
      <c r="AK30" s="70"/>
      <c r="AL30" s="87"/>
      <c r="AM30" s="53" t="s">
        <v>208</v>
      </c>
      <c r="AN30" s="142">
        <v>44047</v>
      </c>
      <c r="AO30" s="53" t="s">
        <v>63</v>
      </c>
      <c r="AP30" s="53" t="s">
        <v>56</v>
      </c>
      <c r="AQ30" s="54" t="s">
        <v>469</v>
      </c>
      <c r="AR30" s="53"/>
      <c r="AS30" s="142"/>
      <c r="AT30" s="53"/>
      <c r="AU30" s="53"/>
      <c r="AV30" s="53"/>
      <c r="AW30" s="32"/>
      <c r="AX30" s="32"/>
      <c r="AY30" s="32"/>
      <c r="AZ30" s="32">
        <f t="shared" si="5"/>
        <v>7</v>
      </c>
    </row>
    <row r="31" spans="5:52" ht="15.6" customHeight="1">
      <c r="E31" s="77"/>
      <c r="F31" s="76"/>
      <c r="G31" s="106"/>
      <c r="H31" s="54" t="s">
        <v>5637</v>
      </c>
      <c r="I31" s="54" t="s">
        <v>6107</v>
      </c>
      <c r="J31" s="54" t="s">
        <v>6108</v>
      </c>
      <c r="K31" s="106"/>
      <c r="L31" s="106"/>
      <c r="M31" s="106"/>
      <c r="N31" s="53" t="s">
        <v>5795</v>
      </c>
      <c r="O31" s="103"/>
      <c r="P31" s="82" t="s">
        <v>6366</v>
      </c>
      <c r="Q31" s="54" t="s">
        <v>5907</v>
      </c>
      <c r="R31" s="554" t="s">
        <v>5908</v>
      </c>
      <c r="S31" s="87"/>
      <c r="T31" s="87"/>
      <c r="U31" s="87"/>
      <c r="V31" s="87"/>
      <c r="W31" s="53" t="s">
        <v>29</v>
      </c>
      <c r="X31" s="87"/>
      <c r="Y31" s="87"/>
      <c r="Z31" s="87"/>
      <c r="AA31" s="87"/>
      <c r="AB31" s="87"/>
      <c r="AC31" s="97" t="s">
        <v>141</v>
      </c>
      <c r="AD31" s="70"/>
      <c r="AE31" s="53" t="s">
        <v>209</v>
      </c>
      <c r="AF31" s="142">
        <v>44043</v>
      </c>
      <c r="AG31" s="87"/>
      <c r="AH31" s="87"/>
      <c r="AI31" s="87"/>
      <c r="AJ31" s="87"/>
      <c r="AK31" s="87"/>
      <c r="AL31" s="87"/>
      <c r="AM31" s="53" t="s">
        <v>208</v>
      </c>
      <c r="AN31" s="142">
        <v>44047</v>
      </c>
      <c r="AO31" s="53" t="s">
        <v>63</v>
      </c>
      <c r="AP31" s="53" t="s">
        <v>56</v>
      </c>
      <c r="AQ31" s="54" t="s">
        <v>470</v>
      </c>
      <c r="AR31" s="53"/>
      <c r="AS31" s="142"/>
      <c r="AT31" s="53"/>
      <c r="AU31" s="53"/>
      <c r="AV31" s="53"/>
      <c r="AW31" s="32"/>
      <c r="AX31" s="32"/>
      <c r="AY31" s="32"/>
      <c r="AZ31" s="32">
        <f t="shared" si="5"/>
        <v>7</v>
      </c>
    </row>
    <row r="32" spans="5:52" ht="15.6" customHeight="1">
      <c r="E32" s="77"/>
      <c r="F32" s="74"/>
      <c r="G32" s="69"/>
      <c r="H32" s="54" t="s">
        <v>5638</v>
      </c>
      <c r="I32" s="54" t="s">
        <v>6109</v>
      </c>
      <c r="J32" s="54" t="s">
        <v>6110</v>
      </c>
      <c r="K32" s="69"/>
      <c r="L32" s="69"/>
      <c r="M32" s="69"/>
      <c r="N32" s="53" t="s">
        <v>5795</v>
      </c>
      <c r="O32" s="103"/>
      <c r="P32" s="82" t="s">
        <v>6366</v>
      </c>
      <c r="Q32" s="54" t="s">
        <v>5909</v>
      </c>
      <c r="R32" s="554" t="s">
        <v>5908</v>
      </c>
      <c r="S32" s="87"/>
      <c r="T32" s="87"/>
      <c r="U32" s="87"/>
      <c r="V32" s="87"/>
      <c r="W32" s="53" t="s">
        <v>29</v>
      </c>
      <c r="X32" s="87"/>
      <c r="Y32" s="87"/>
      <c r="Z32" s="87"/>
      <c r="AA32" s="87"/>
      <c r="AB32" s="87"/>
      <c r="AC32" s="97" t="s">
        <v>141</v>
      </c>
      <c r="AD32" s="70"/>
      <c r="AE32" s="53" t="s">
        <v>209</v>
      </c>
      <c r="AF32" s="142">
        <v>44043</v>
      </c>
      <c r="AG32" s="87"/>
      <c r="AH32" s="87"/>
      <c r="AI32" s="87"/>
      <c r="AJ32" s="87"/>
      <c r="AK32" s="87"/>
      <c r="AL32" s="87"/>
      <c r="AM32" s="53" t="s">
        <v>208</v>
      </c>
      <c r="AN32" s="142">
        <v>44047</v>
      </c>
      <c r="AO32" s="53" t="s">
        <v>63</v>
      </c>
      <c r="AP32" s="53" t="s">
        <v>56</v>
      </c>
      <c r="AQ32" s="54" t="s">
        <v>471</v>
      </c>
      <c r="AR32" s="53"/>
      <c r="AS32" s="142"/>
      <c r="AT32" s="53"/>
      <c r="AU32" s="53"/>
      <c r="AV32" s="53"/>
      <c r="AW32" s="32"/>
      <c r="AX32" s="32"/>
      <c r="AY32" s="32"/>
      <c r="AZ32" s="32">
        <f t="shared" si="5"/>
        <v>7</v>
      </c>
    </row>
    <row r="33" spans="5:52" ht="15.6" customHeight="1">
      <c r="E33" s="77"/>
      <c r="F33" s="74"/>
      <c r="G33" s="69"/>
      <c r="H33" s="54" t="s">
        <v>5639</v>
      </c>
      <c r="I33" s="54" t="s">
        <v>6111</v>
      </c>
      <c r="J33" s="54" t="s">
        <v>6112</v>
      </c>
      <c r="K33" s="69"/>
      <c r="L33" s="69"/>
      <c r="M33" s="69"/>
      <c r="N33" s="53" t="s">
        <v>5795</v>
      </c>
      <c r="O33" s="103"/>
      <c r="P33" s="82" t="s">
        <v>6366</v>
      </c>
      <c r="Q33" s="54" t="s">
        <v>5910</v>
      </c>
      <c r="R33" s="554" t="s">
        <v>5911</v>
      </c>
      <c r="S33" s="87"/>
      <c r="T33" s="87"/>
      <c r="U33" s="87"/>
      <c r="V33" s="87"/>
      <c r="W33" s="53" t="s">
        <v>29</v>
      </c>
      <c r="X33" s="87"/>
      <c r="Y33" s="87"/>
      <c r="Z33" s="87"/>
      <c r="AA33" s="87"/>
      <c r="AB33" s="87"/>
      <c r="AC33" s="97" t="s">
        <v>141</v>
      </c>
      <c r="AD33" s="70"/>
      <c r="AE33" s="53" t="s">
        <v>209</v>
      </c>
      <c r="AF33" s="142">
        <v>44043</v>
      </c>
      <c r="AG33" s="87"/>
      <c r="AH33" s="87"/>
      <c r="AI33" s="87"/>
      <c r="AJ33" s="87"/>
      <c r="AK33" s="87"/>
      <c r="AL33" s="87"/>
      <c r="AM33" s="53" t="s">
        <v>208</v>
      </c>
      <c r="AN33" s="142">
        <v>44047</v>
      </c>
      <c r="AO33" s="53" t="s">
        <v>63</v>
      </c>
      <c r="AP33" s="53" t="s">
        <v>56</v>
      </c>
      <c r="AQ33" s="54" t="s">
        <v>471</v>
      </c>
      <c r="AR33" s="53"/>
      <c r="AS33" s="142"/>
      <c r="AT33" s="53"/>
      <c r="AU33" s="53"/>
      <c r="AV33" s="53"/>
      <c r="AW33" s="32"/>
      <c r="AX33" s="32"/>
      <c r="AY33" s="32"/>
      <c r="AZ33" s="32">
        <f t="shared" si="5"/>
        <v>7</v>
      </c>
    </row>
    <row r="34" spans="5:52" ht="15.6" customHeight="1">
      <c r="E34" s="77"/>
      <c r="F34" s="74"/>
      <c r="G34" s="69"/>
      <c r="H34" s="54" t="s">
        <v>5640</v>
      </c>
      <c r="I34" s="54" t="s">
        <v>6113</v>
      </c>
      <c r="J34" s="54" t="s">
        <v>6114</v>
      </c>
      <c r="K34" s="69"/>
      <c r="L34" s="69"/>
      <c r="M34" s="69"/>
      <c r="N34" s="53" t="s">
        <v>5795</v>
      </c>
      <c r="O34" s="103"/>
      <c r="P34" s="82" t="s">
        <v>6366</v>
      </c>
      <c r="Q34" s="54" t="s">
        <v>5912</v>
      </c>
      <c r="R34" s="554" t="s">
        <v>5911</v>
      </c>
      <c r="S34" s="87"/>
      <c r="T34" s="87"/>
      <c r="U34" s="87"/>
      <c r="V34" s="87"/>
      <c r="W34" s="53" t="s">
        <v>29</v>
      </c>
      <c r="X34" s="87"/>
      <c r="Y34" s="87"/>
      <c r="Z34" s="87"/>
      <c r="AA34" s="87"/>
      <c r="AB34" s="87"/>
      <c r="AC34" s="97" t="s">
        <v>141</v>
      </c>
      <c r="AD34" s="70"/>
      <c r="AE34" s="53" t="s">
        <v>209</v>
      </c>
      <c r="AF34" s="142">
        <v>44043</v>
      </c>
      <c r="AG34" s="87"/>
      <c r="AH34" s="87"/>
      <c r="AI34" s="87"/>
      <c r="AJ34" s="87"/>
      <c r="AK34" s="87"/>
      <c r="AL34" s="87"/>
      <c r="AM34" s="53" t="s">
        <v>208</v>
      </c>
      <c r="AN34" s="142">
        <v>44047</v>
      </c>
      <c r="AO34" s="53" t="s">
        <v>63</v>
      </c>
      <c r="AP34" s="53" t="s">
        <v>56</v>
      </c>
      <c r="AQ34" s="54" t="s">
        <v>471</v>
      </c>
      <c r="AR34" s="53"/>
      <c r="AS34" s="142"/>
      <c r="AT34" s="53"/>
      <c r="AU34" s="53"/>
      <c r="AV34" s="53"/>
      <c r="AW34" s="32"/>
      <c r="AX34" s="32"/>
      <c r="AY34" s="32"/>
      <c r="AZ34" s="32">
        <f t="shared" si="5"/>
        <v>7</v>
      </c>
    </row>
    <row r="35" spans="5:52" ht="15.6" customHeight="1">
      <c r="E35" s="77"/>
      <c r="F35" s="74"/>
      <c r="G35" s="69"/>
      <c r="H35" s="54" t="s">
        <v>5641</v>
      </c>
      <c r="I35" s="54" t="s">
        <v>6115</v>
      </c>
      <c r="J35" s="54" t="s">
        <v>6116</v>
      </c>
      <c r="K35" s="69"/>
      <c r="L35" s="69"/>
      <c r="M35" s="69"/>
      <c r="N35" s="53" t="s">
        <v>5796</v>
      </c>
      <c r="O35" s="103"/>
      <c r="P35" s="82" t="s">
        <v>6366</v>
      </c>
      <c r="Q35" s="54" t="s">
        <v>5913</v>
      </c>
      <c r="R35" s="554" t="s">
        <v>5914</v>
      </c>
      <c r="S35" s="87"/>
      <c r="T35" s="87"/>
      <c r="U35" s="87"/>
      <c r="V35" s="87"/>
      <c r="W35" s="53" t="s">
        <v>29</v>
      </c>
      <c r="X35" s="87"/>
      <c r="Y35" s="87"/>
      <c r="Z35" s="87"/>
      <c r="AA35" s="87"/>
      <c r="AB35" s="87"/>
      <c r="AC35" s="97" t="s">
        <v>141</v>
      </c>
      <c r="AD35" s="70"/>
      <c r="AE35" s="53" t="s">
        <v>209</v>
      </c>
      <c r="AF35" s="142">
        <v>44043</v>
      </c>
      <c r="AG35" s="87"/>
      <c r="AH35" s="87"/>
      <c r="AI35" s="87"/>
      <c r="AJ35" s="87"/>
      <c r="AK35" s="87"/>
      <c r="AL35" s="87"/>
      <c r="AM35" s="53" t="s">
        <v>208</v>
      </c>
      <c r="AN35" s="142">
        <v>44047</v>
      </c>
      <c r="AO35" s="53" t="s">
        <v>59</v>
      </c>
      <c r="AP35" s="53" t="s">
        <v>56</v>
      </c>
      <c r="AQ35" s="54" t="s">
        <v>472</v>
      </c>
      <c r="AR35" s="53"/>
      <c r="AS35" s="142"/>
      <c r="AT35" s="53"/>
      <c r="AU35" s="53"/>
      <c r="AV35" s="53"/>
      <c r="AW35" s="32"/>
      <c r="AX35" s="32"/>
      <c r="AY35" s="32"/>
      <c r="AZ35" s="32">
        <f t="shared" si="5"/>
        <v>7</v>
      </c>
    </row>
    <row r="36" spans="5:52" ht="15.6" customHeight="1">
      <c r="E36" s="77"/>
      <c r="F36" s="74"/>
      <c r="G36" s="69"/>
      <c r="H36" s="54" t="s">
        <v>5642</v>
      </c>
      <c r="I36" s="54" t="s">
        <v>6117</v>
      </c>
      <c r="J36" s="54" t="s">
        <v>6118</v>
      </c>
      <c r="K36" s="69"/>
      <c r="L36" s="69"/>
      <c r="M36" s="69"/>
      <c r="N36" s="53" t="s">
        <v>5796</v>
      </c>
      <c r="O36" s="103"/>
      <c r="P36" s="82" t="s">
        <v>6366</v>
      </c>
      <c r="Q36" s="54" t="s">
        <v>5915</v>
      </c>
      <c r="R36" s="554" t="s">
        <v>5916</v>
      </c>
      <c r="S36" s="87"/>
      <c r="T36" s="87"/>
      <c r="U36" s="87"/>
      <c r="V36" s="87"/>
      <c r="W36" s="53" t="s">
        <v>29</v>
      </c>
      <c r="X36" s="87"/>
      <c r="Y36" s="87"/>
      <c r="Z36" s="87"/>
      <c r="AA36" s="87"/>
      <c r="AB36" s="87"/>
      <c r="AC36" s="97" t="s">
        <v>141</v>
      </c>
      <c r="AD36" s="70"/>
      <c r="AE36" s="53" t="s">
        <v>209</v>
      </c>
      <c r="AF36" s="142">
        <v>44043</v>
      </c>
      <c r="AG36" s="87"/>
      <c r="AH36" s="87"/>
      <c r="AI36" s="87"/>
      <c r="AJ36" s="87"/>
      <c r="AK36" s="87"/>
      <c r="AL36" s="87"/>
      <c r="AM36" s="53" t="s">
        <v>208</v>
      </c>
      <c r="AN36" s="142">
        <v>44047</v>
      </c>
      <c r="AO36" s="53" t="s">
        <v>59</v>
      </c>
      <c r="AP36" s="53" t="s">
        <v>56</v>
      </c>
      <c r="AQ36" s="54" t="s">
        <v>473</v>
      </c>
      <c r="AR36" s="53"/>
      <c r="AS36" s="142"/>
      <c r="AT36" s="53"/>
      <c r="AU36" s="53"/>
      <c r="AV36" s="53"/>
      <c r="AW36" s="32"/>
      <c r="AX36" s="32"/>
      <c r="AY36" s="32"/>
      <c r="AZ36" s="32">
        <f t="shared" si="5"/>
        <v>7</v>
      </c>
    </row>
    <row r="37" spans="5:52" ht="15.6" customHeight="1">
      <c r="E37" s="77"/>
      <c r="F37" s="74"/>
      <c r="G37" s="69"/>
      <c r="H37" s="54" t="s">
        <v>5643</v>
      </c>
      <c r="I37" s="54" t="s">
        <v>6119</v>
      </c>
      <c r="J37" s="54" t="s">
        <v>6120</v>
      </c>
      <c r="K37" s="69"/>
      <c r="L37" s="69"/>
      <c r="M37" s="69"/>
      <c r="N37" s="53" t="s">
        <v>5797</v>
      </c>
      <c r="O37" s="103"/>
      <c r="P37" s="82" t="s">
        <v>6366</v>
      </c>
      <c r="Q37" s="54" t="s">
        <v>5917</v>
      </c>
      <c r="R37" s="554" t="s">
        <v>5918</v>
      </c>
      <c r="S37" s="87"/>
      <c r="T37" s="87"/>
      <c r="U37" s="87"/>
      <c r="V37" s="87"/>
      <c r="W37" s="53" t="s">
        <v>29</v>
      </c>
      <c r="X37" s="87"/>
      <c r="Y37" s="87"/>
      <c r="Z37" s="87"/>
      <c r="AA37" s="87"/>
      <c r="AB37" s="87"/>
      <c r="AC37" s="97" t="s">
        <v>141</v>
      </c>
      <c r="AD37" s="70"/>
      <c r="AE37" s="53" t="s">
        <v>209</v>
      </c>
      <c r="AF37" s="142">
        <v>44043</v>
      </c>
      <c r="AG37" s="87"/>
      <c r="AH37" s="87"/>
      <c r="AI37" s="87"/>
      <c r="AJ37" s="87"/>
      <c r="AK37" s="87"/>
      <c r="AL37" s="87"/>
      <c r="AM37" s="53" t="s">
        <v>208</v>
      </c>
      <c r="AN37" s="142">
        <v>44047</v>
      </c>
      <c r="AO37" s="53" t="s">
        <v>63</v>
      </c>
      <c r="AP37" s="53" t="s">
        <v>56</v>
      </c>
      <c r="AQ37" s="54" t="s">
        <v>474</v>
      </c>
      <c r="AR37" s="53"/>
      <c r="AS37" s="142"/>
      <c r="AT37" s="53"/>
      <c r="AU37" s="53"/>
      <c r="AV37" s="53"/>
      <c r="AW37" s="32"/>
      <c r="AX37" s="32"/>
      <c r="AY37" s="32"/>
      <c r="AZ37" s="32">
        <f t="shared" si="5"/>
        <v>7</v>
      </c>
    </row>
    <row r="38" spans="5:52" ht="15.6" customHeight="1">
      <c r="E38" s="77"/>
      <c r="F38" s="74"/>
      <c r="G38" s="69"/>
      <c r="H38" s="54" t="s">
        <v>5644</v>
      </c>
      <c r="I38" s="54" t="s">
        <v>6121</v>
      </c>
      <c r="J38" s="54" t="s">
        <v>6122</v>
      </c>
      <c r="K38" s="69"/>
      <c r="L38" s="69"/>
      <c r="M38" s="69"/>
      <c r="N38" s="53" t="s">
        <v>5797</v>
      </c>
      <c r="O38" s="103"/>
      <c r="P38" s="82" t="s">
        <v>6366</v>
      </c>
      <c r="Q38" s="54" t="s">
        <v>5919</v>
      </c>
      <c r="R38" s="554" t="s">
        <v>5920</v>
      </c>
      <c r="S38" s="87"/>
      <c r="T38" s="87"/>
      <c r="U38" s="87"/>
      <c r="V38" s="87"/>
      <c r="W38" s="53" t="s">
        <v>29</v>
      </c>
      <c r="X38" s="87"/>
      <c r="Y38" s="87"/>
      <c r="Z38" s="87"/>
      <c r="AA38" s="87"/>
      <c r="AB38" s="87"/>
      <c r="AC38" s="97" t="s">
        <v>141</v>
      </c>
      <c r="AD38" s="70"/>
      <c r="AE38" s="53" t="s">
        <v>209</v>
      </c>
      <c r="AF38" s="142">
        <v>44043</v>
      </c>
      <c r="AG38" s="87"/>
      <c r="AH38" s="87"/>
      <c r="AI38" s="87"/>
      <c r="AJ38" s="87"/>
      <c r="AK38" s="87"/>
      <c r="AL38" s="87"/>
      <c r="AM38" s="53" t="s">
        <v>208</v>
      </c>
      <c r="AN38" s="142">
        <v>44047</v>
      </c>
      <c r="AO38" s="53" t="s">
        <v>63</v>
      </c>
      <c r="AP38" s="53" t="s">
        <v>56</v>
      </c>
      <c r="AQ38" s="54" t="s">
        <v>475</v>
      </c>
      <c r="AR38" s="53"/>
      <c r="AS38" s="142"/>
      <c r="AT38" s="53"/>
      <c r="AU38" s="53"/>
      <c r="AV38" s="53"/>
      <c r="AW38" s="32"/>
      <c r="AX38" s="32"/>
      <c r="AY38" s="32"/>
      <c r="AZ38" s="32">
        <f t="shared" si="5"/>
        <v>7</v>
      </c>
    </row>
    <row r="39" spans="5:52" ht="15.6" customHeight="1">
      <c r="E39" s="77"/>
      <c r="F39" s="74"/>
      <c r="G39" s="69"/>
      <c r="H39" s="54" t="s">
        <v>5645</v>
      </c>
      <c r="I39" s="54" t="s">
        <v>6123</v>
      </c>
      <c r="J39" s="54" t="s">
        <v>6124</v>
      </c>
      <c r="K39" s="69"/>
      <c r="L39" s="69"/>
      <c r="M39" s="69"/>
      <c r="N39" s="53" t="s">
        <v>5798</v>
      </c>
      <c r="O39" s="103"/>
      <c r="P39" s="82" t="s">
        <v>6366</v>
      </c>
      <c r="Q39" s="54" t="s">
        <v>5921</v>
      </c>
      <c r="R39" s="554" t="s">
        <v>5922</v>
      </c>
      <c r="S39" s="87"/>
      <c r="T39" s="87"/>
      <c r="U39" s="87"/>
      <c r="V39" s="87"/>
      <c r="W39" s="53" t="s">
        <v>29</v>
      </c>
      <c r="X39" s="87"/>
      <c r="Y39" s="87"/>
      <c r="Z39" s="87"/>
      <c r="AA39" s="87"/>
      <c r="AB39" s="87"/>
      <c r="AC39" s="97" t="s">
        <v>141</v>
      </c>
      <c r="AD39" s="70"/>
      <c r="AE39" s="53" t="s">
        <v>209</v>
      </c>
      <c r="AF39" s="142">
        <v>44043</v>
      </c>
      <c r="AG39" s="87"/>
      <c r="AH39" s="87"/>
      <c r="AI39" s="87"/>
      <c r="AJ39" s="87"/>
      <c r="AK39" s="87"/>
      <c r="AL39" s="87"/>
      <c r="AM39" s="53" t="s">
        <v>208</v>
      </c>
      <c r="AN39" s="142">
        <v>44047</v>
      </c>
      <c r="AO39" s="53" t="s">
        <v>56</v>
      </c>
      <c r="AP39" s="53" t="s">
        <v>56</v>
      </c>
      <c r="AQ39" s="54"/>
      <c r="AR39" s="53"/>
      <c r="AS39" s="142"/>
      <c r="AT39" s="53"/>
      <c r="AU39" s="53"/>
      <c r="AV39" s="53"/>
      <c r="AW39" s="32"/>
      <c r="AX39" s="32"/>
      <c r="AY39" s="32"/>
      <c r="AZ39" s="32">
        <f t="shared" si="5"/>
        <v>7</v>
      </c>
    </row>
    <row r="40" spans="5:52" ht="15.6" customHeight="1">
      <c r="E40" s="77"/>
      <c r="F40" s="74"/>
      <c r="G40" s="69"/>
      <c r="H40" s="54" t="s">
        <v>5646</v>
      </c>
      <c r="I40" s="54" t="s">
        <v>6125</v>
      </c>
      <c r="J40" s="54" t="s">
        <v>6126</v>
      </c>
      <c r="K40" s="69"/>
      <c r="L40" s="69"/>
      <c r="M40" s="69"/>
      <c r="N40" s="53" t="s">
        <v>5799</v>
      </c>
      <c r="O40" s="103"/>
      <c r="P40" s="82" t="s">
        <v>6366</v>
      </c>
      <c r="Q40" s="54" t="s">
        <v>5923</v>
      </c>
      <c r="R40" s="554" t="s">
        <v>5924</v>
      </c>
      <c r="S40" s="87"/>
      <c r="T40" s="87"/>
      <c r="U40" s="87"/>
      <c r="V40" s="87"/>
      <c r="W40" s="53" t="s">
        <v>29</v>
      </c>
      <c r="X40" s="87"/>
      <c r="Y40" s="87"/>
      <c r="Z40" s="87"/>
      <c r="AA40" s="87"/>
      <c r="AB40" s="87"/>
      <c r="AC40" s="97" t="s">
        <v>141</v>
      </c>
      <c r="AD40" s="70"/>
      <c r="AE40" s="53" t="s">
        <v>209</v>
      </c>
      <c r="AF40" s="142">
        <v>44043</v>
      </c>
      <c r="AG40" s="87"/>
      <c r="AH40" s="87"/>
      <c r="AI40" s="87"/>
      <c r="AJ40" s="87"/>
      <c r="AK40" s="87"/>
      <c r="AL40" s="87"/>
      <c r="AM40" s="53" t="s">
        <v>208</v>
      </c>
      <c r="AN40" s="142">
        <v>44047</v>
      </c>
      <c r="AO40" s="53" t="s">
        <v>63</v>
      </c>
      <c r="AP40" s="53" t="s">
        <v>56</v>
      </c>
      <c r="AQ40" s="54" t="s">
        <v>476</v>
      </c>
      <c r="AR40" s="53"/>
      <c r="AS40" s="142"/>
      <c r="AT40" s="53"/>
      <c r="AU40" s="53"/>
      <c r="AV40" s="53"/>
      <c r="AW40" s="32"/>
      <c r="AX40" s="32"/>
      <c r="AY40" s="32"/>
      <c r="AZ40" s="32">
        <f t="shared" si="5"/>
        <v>7</v>
      </c>
    </row>
    <row r="41" spans="5:52" ht="15.6" customHeight="1">
      <c r="E41" s="77"/>
      <c r="F41" s="74"/>
      <c r="G41" s="69"/>
      <c r="H41" s="54" t="s">
        <v>5647</v>
      </c>
      <c r="I41" s="54" t="s">
        <v>6127</v>
      </c>
      <c r="J41" s="54" t="s">
        <v>6128</v>
      </c>
      <c r="K41" s="69"/>
      <c r="L41" s="69"/>
      <c r="M41" s="69"/>
      <c r="N41" s="53" t="s">
        <v>5800</v>
      </c>
      <c r="O41" s="103"/>
      <c r="P41" s="82" t="s">
        <v>6366</v>
      </c>
      <c r="Q41" s="54" t="s">
        <v>5925</v>
      </c>
      <c r="R41" s="554" t="s">
        <v>5926</v>
      </c>
      <c r="S41" s="87"/>
      <c r="T41" s="87"/>
      <c r="U41" s="87"/>
      <c r="V41" s="87"/>
      <c r="W41" s="53" t="s">
        <v>29</v>
      </c>
      <c r="X41" s="87"/>
      <c r="Y41" s="87"/>
      <c r="Z41" s="87"/>
      <c r="AA41" s="87"/>
      <c r="AB41" s="87"/>
      <c r="AC41" s="97" t="s">
        <v>141</v>
      </c>
      <c r="AD41" s="70"/>
      <c r="AE41" s="53" t="s">
        <v>209</v>
      </c>
      <c r="AF41" s="142">
        <v>44046</v>
      </c>
      <c r="AG41" s="87"/>
      <c r="AH41" s="87"/>
      <c r="AI41" s="87"/>
      <c r="AJ41" s="87"/>
      <c r="AK41" s="87"/>
      <c r="AL41" s="87"/>
      <c r="AM41" s="53" t="s">
        <v>208</v>
      </c>
      <c r="AN41" s="142">
        <v>44047</v>
      </c>
      <c r="AO41" s="53" t="s">
        <v>63</v>
      </c>
      <c r="AP41" s="53" t="s">
        <v>56</v>
      </c>
      <c r="AQ41" s="54" t="s">
        <v>477</v>
      </c>
      <c r="AR41" s="53"/>
      <c r="AS41" s="142"/>
      <c r="AT41" s="53"/>
      <c r="AU41" s="53"/>
      <c r="AV41" s="53"/>
      <c r="AW41" s="32"/>
      <c r="AX41" s="32"/>
      <c r="AY41" s="32"/>
      <c r="AZ41" s="32">
        <f t="shared" si="5"/>
        <v>8</v>
      </c>
    </row>
    <row r="42" spans="5:52" ht="15.6" customHeight="1">
      <c r="E42" s="77"/>
      <c r="F42" s="74"/>
      <c r="G42" s="69"/>
      <c r="H42" s="54" t="s">
        <v>5648</v>
      </c>
      <c r="I42" s="54" t="s">
        <v>6129</v>
      </c>
      <c r="J42" s="54" t="s">
        <v>6130</v>
      </c>
      <c r="K42" s="69"/>
      <c r="L42" s="69"/>
      <c r="M42" s="69"/>
      <c r="N42" s="53" t="s">
        <v>5801</v>
      </c>
      <c r="O42" s="103"/>
      <c r="P42" s="82" t="s">
        <v>6366</v>
      </c>
      <c r="Q42" s="54" t="s">
        <v>5927</v>
      </c>
      <c r="R42" s="554" t="s">
        <v>5928</v>
      </c>
      <c r="S42" s="87"/>
      <c r="T42" s="87"/>
      <c r="U42" s="87"/>
      <c r="V42" s="87"/>
      <c r="W42" s="53" t="s">
        <v>29</v>
      </c>
      <c r="X42" s="87"/>
      <c r="Y42" s="87"/>
      <c r="Z42" s="87"/>
      <c r="AA42" s="87"/>
      <c r="AB42" s="87"/>
      <c r="AC42" s="97" t="s">
        <v>141</v>
      </c>
      <c r="AD42" s="70"/>
      <c r="AE42" s="53" t="s">
        <v>209</v>
      </c>
      <c r="AF42" s="142">
        <v>44043</v>
      </c>
      <c r="AG42" s="87"/>
      <c r="AH42" s="87"/>
      <c r="AI42" s="87"/>
      <c r="AJ42" s="87"/>
      <c r="AK42" s="87"/>
      <c r="AL42" s="87"/>
      <c r="AM42" s="53" t="s">
        <v>208</v>
      </c>
      <c r="AN42" s="142">
        <v>44047</v>
      </c>
      <c r="AO42" s="53" t="s">
        <v>59</v>
      </c>
      <c r="AP42" s="53" t="s">
        <v>56</v>
      </c>
      <c r="AQ42" s="54"/>
      <c r="AR42" s="53"/>
      <c r="AS42" s="142"/>
      <c r="AT42" s="53"/>
      <c r="AU42" s="53"/>
      <c r="AV42" s="53"/>
      <c r="AW42" s="32"/>
      <c r="AX42" s="32"/>
      <c r="AY42" s="32"/>
      <c r="AZ42" s="32">
        <f t="shared" si="5"/>
        <v>7</v>
      </c>
    </row>
    <row r="43" spans="5:52" ht="15.6" customHeight="1">
      <c r="E43" s="77"/>
      <c r="F43" s="74"/>
      <c r="G43" s="69"/>
      <c r="H43" s="54" t="s">
        <v>5649</v>
      </c>
      <c r="I43" s="54" t="s">
        <v>6131</v>
      </c>
      <c r="J43" s="54" t="s">
        <v>6130</v>
      </c>
      <c r="K43" s="69"/>
      <c r="L43" s="69"/>
      <c r="M43" s="69"/>
      <c r="N43" s="53" t="s">
        <v>5802</v>
      </c>
      <c r="O43" s="103"/>
      <c r="P43" s="82" t="s">
        <v>6366</v>
      </c>
      <c r="Q43" s="54" t="s">
        <v>5929</v>
      </c>
      <c r="R43" s="554" t="s">
        <v>5930</v>
      </c>
      <c r="S43" s="87"/>
      <c r="T43" s="87"/>
      <c r="U43" s="87"/>
      <c r="V43" s="87"/>
      <c r="W43" s="53" t="s">
        <v>29</v>
      </c>
      <c r="X43" s="87"/>
      <c r="Y43" s="87"/>
      <c r="Z43" s="87"/>
      <c r="AA43" s="87"/>
      <c r="AB43" s="87"/>
      <c r="AC43" s="97" t="s">
        <v>141</v>
      </c>
      <c r="AD43" s="70"/>
      <c r="AE43" s="53" t="s">
        <v>209</v>
      </c>
      <c r="AF43" s="142">
        <v>44043</v>
      </c>
      <c r="AG43" s="87"/>
      <c r="AH43" s="87"/>
      <c r="AI43" s="87"/>
      <c r="AJ43" s="87"/>
      <c r="AK43" s="87"/>
      <c r="AL43" s="87"/>
      <c r="AM43" s="53" t="s">
        <v>208</v>
      </c>
      <c r="AN43" s="142">
        <v>44047</v>
      </c>
      <c r="AO43" s="53" t="s">
        <v>56</v>
      </c>
      <c r="AP43" s="53" t="s">
        <v>56</v>
      </c>
      <c r="AQ43" s="54"/>
      <c r="AR43" s="53"/>
      <c r="AS43" s="142"/>
      <c r="AT43" s="53"/>
      <c r="AU43" s="53"/>
      <c r="AV43" s="53"/>
      <c r="AW43" s="32"/>
      <c r="AX43" s="32"/>
      <c r="AY43" s="32"/>
      <c r="AZ43" s="32">
        <f t="shared" si="5"/>
        <v>7</v>
      </c>
    </row>
    <row r="44" spans="5:52" ht="15.6" customHeight="1">
      <c r="E44" s="77"/>
      <c r="F44" s="74"/>
      <c r="G44" s="69"/>
      <c r="H44" s="54" t="s">
        <v>5650</v>
      </c>
      <c r="I44" s="54" t="s">
        <v>6132</v>
      </c>
      <c r="J44" s="54" t="s">
        <v>6133</v>
      </c>
      <c r="K44" s="69"/>
      <c r="L44" s="69"/>
      <c r="M44" s="69"/>
      <c r="N44" s="53" t="s">
        <v>5803</v>
      </c>
      <c r="O44" s="103"/>
      <c r="P44" s="82" t="s">
        <v>6366</v>
      </c>
      <c r="Q44" s="54" t="s">
        <v>5931</v>
      </c>
      <c r="R44" s="554" t="s">
        <v>5932</v>
      </c>
      <c r="S44" s="87"/>
      <c r="T44" s="87"/>
      <c r="U44" s="87"/>
      <c r="V44" s="87"/>
      <c r="W44" s="53" t="s">
        <v>29</v>
      </c>
      <c r="X44" s="87"/>
      <c r="Y44" s="87"/>
      <c r="Z44" s="87"/>
      <c r="AA44" s="87"/>
      <c r="AB44" s="87"/>
      <c r="AC44" s="97" t="s">
        <v>141</v>
      </c>
      <c r="AD44" s="70"/>
      <c r="AE44" s="53" t="s">
        <v>209</v>
      </c>
      <c r="AF44" s="142">
        <v>44043</v>
      </c>
      <c r="AG44" s="87"/>
      <c r="AH44" s="87"/>
      <c r="AI44" s="87"/>
      <c r="AJ44" s="87"/>
      <c r="AK44" s="87"/>
      <c r="AL44" s="87"/>
      <c r="AM44" s="53" t="s">
        <v>208</v>
      </c>
      <c r="AN44" s="142">
        <v>44047</v>
      </c>
      <c r="AO44" s="53" t="s">
        <v>59</v>
      </c>
      <c r="AP44" s="53"/>
      <c r="AQ44" s="54" t="s">
        <v>478</v>
      </c>
      <c r="AR44" s="53"/>
      <c r="AS44" s="142"/>
      <c r="AT44" s="53"/>
      <c r="AU44" s="53"/>
      <c r="AV44" s="53"/>
      <c r="AW44" s="32"/>
      <c r="AX44" s="32"/>
      <c r="AY44" s="32"/>
      <c r="AZ44" s="32">
        <f t="shared" si="5"/>
        <v>7</v>
      </c>
    </row>
    <row r="45" spans="5:52" ht="15.6" customHeight="1">
      <c r="E45" s="77"/>
      <c r="F45" s="74"/>
      <c r="G45" s="69"/>
      <c r="H45" s="54" t="s">
        <v>5651</v>
      </c>
      <c r="I45" s="54" t="s">
        <v>6134</v>
      </c>
      <c r="J45" s="54" t="s">
        <v>6135</v>
      </c>
      <c r="K45" s="69"/>
      <c r="L45" s="69"/>
      <c r="M45" s="69"/>
      <c r="N45" s="53" t="s">
        <v>5804</v>
      </c>
      <c r="O45" s="103"/>
      <c r="P45" s="82" t="s">
        <v>6366</v>
      </c>
      <c r="Q45" s="54" t="s">
        <v>5933</v>
      </c>
      <c r="R45" s="554" t="s">
        <v>5932</v>
      </c>
      <c r="S45" s="87"/>
      <c r="T45" s="87"/>
      <c r="U45" s="87"/>
      <c r="V45" s="87"/>
      <c r="W45" s="53" t="s">
        <v>29</v>
      </c>
      <c r="X45" s="87"/>
      <c r="Y45" s="87"/>
      <c r="Z45" s="87"/>
      <c r="AA45" s="87"/>
      <c r="AB45" s="87"/>
      <c r="AC45" s="97" t="s">
        <v>141</v>
      </c>
      <c r="AD45" s="70"/>
      <c r="AE45" s="53" t="s">
        <v>209</v>
      </c>
      <c r="AF45" s="142">
        <v>44043</v>
      </c>
      <c r="AG45" s="87"/>
      <c r="AH45" s="87"/>
      <c r="AI45" s="87"/>
      <c r="AJ45" s="87"/>
      <c r="AK45" s="87"/>
      <c r="AL45" s="87"/>
      <c r="AM45" s="53" t="s">
        <v>208</v>
      </c>
      <c r="AN45" s="142">
        <v>44047</v>
      </c>
      <c r="AO45" s="53" t="s">
        <v>59</v>
      </c>
      <c r="AP45" s="53"/>
      <c r="AQ45" s="54" t="s">
        <v>479</v>
      </c>
      <c r="AR45" s="53"/>
      <c r="AS45" s="142"/>
      <c r="AT45" s="53"/>
      <c r="AU45" s="53"/>
      <c r="AV45" s="53"/>
      <c r="AW45" s="32"/>
      <c r="AX45" s="32"/>
      <c r="AY45" s="32"/>
      <c r="AZ45" s="32">
        <f t="shared" si="5"/>
        <v>7</v>
      </c>
    </row>
    <row r="46" spans="5:52" ht="15.6" customHeight="1">
      <c r="E46" s="117"/>
      <c r="F46" s="123"/>
      <c r="G46" s="124"/>
      <c r="H46" s="54" t="s">
        <v>5652</v>
      </c>
      <c r="I46" s="54" t="s">
        <v>6136</v>
      </c>
      <c r="J46" s="54" t="s">
        <v>6137</v>
      </c>
      <c r="K46" s="124"/>
      <c r="L46" s="124"/>
      <c r="M46" s="124"/>
      <c r="N46" s="53" t="s">
        <v>5805</v>
      </c>
      <c r="O46" s="124"/>
      <c r="P46" s="82" t="s">
        <v>6366</v>
      </c>
      <c r="Q46" s="54" t="s">
        <v>5934</v>
      </c>
      <c r="R46" s="554" t="s">
        <v>5935</v>
      </c>
      <c r="S46" s="46"/>
      <c r="T46" s="46"/>
      <c r="U46" s="46"/>
      <c r="V46" s="46"/>
      <c r="W46" s="53" t="s">
        <v>29</v>
      </c>
      <c r="X46" s="46"/>
      <c r="Y46" s="46"/>
      <c r="Z46" s="46"/>
      <c r="AA46" s="46"/>
      <c r="AB46" s="46"/>
      <c r="AC46" s="97" t="s">
        <v>141</v>
      </c>
      <c r="AD46" s="125"/>
      <c r="AE46" s="53" t="s">
        <v>209</v>
      </c>
      <c r="AF46" s="142">
        <v>44046</v>
      </c>
      <c r="AG46" s="46"/>
      <c r="AH46" s="46"/>
      <c r="AI46" s="46"/>
      <c r="AJ46" s="46"/>
      <c r="AK46" s="46"/>
      <c r="AL46" s="46"/>
      <c r="AM46" s="53" t="s">
        <v>208</v>
      </c>
      <c r="AN46" s="142">
        <v>44047</v>
      </c>
      <c r="AO46" s="53" t="s">
        <v>59</v>
      </c>
      <c r="AP46" s="53"/>
      <c r="AQ46" s="54" t="s">
        <v>480</v>
      </c>
      <c r="AR46" s="53"/>
      <c r="AS46" s="142"/>
      <c r="AT46" s="53"/>
      <c r="AU46" s="53"/>
      <c r="AV46" s="53"/>
      <c r="AW46" s="32"/>
      <c r="AX46" s="32"/>
      <c r="AY46" s="32"/>
      <c r="AZ46" s="32">
        <f t="shared" si="5"/>
        <v>8</v>
      </c>
    </row>
    <row r="47" spans="5:52" ht="15.6" customHeight="1">
      <c r="E47" s="77"/>
      <c r="F47" s="74"/>
      <c r="G47" s="69"/>
      <c r="H47" s="54" t="s">
        <v>5653</v>
      </c>
      <c r="I47" s="54" t="s">
        <v>6138</v>
      </c>
      <c r="J47" s="54" t="s">
        <v>6139</v>
      </c>
      <c r="K47" s="69"/>
      <c r="L47" s="69"/>
      <c r="M47" s="69"/>
      <c r="N47" s="53" t="s">
        <v>5806</v>
      </c>
      <c r="O47" s="103"/>
      <c r="P47" s="82" t="s">
        <v>6366</v>
      </c>
      <c r="Q47" s="54" t="s">
        <v>5936</v>
      </c>
      <c r="R47" s="554" t="s">
        <v>5937</v>
      </c>
      <c r="S47" s="87"/>
      <c r="T47" s="87"/>
      <c r="U47" s="87"/>
      <c r="V47" s="87"/>
      <c r="W47" s="53" t="s">
        <v>29</v>
      </c>
      <c r="X47" s="87"/>
      <c r="Y47" s="87"/>
      <c r="Z47" s="87"/>
      <c r="AA47" s="87"/>
      <c r="AB47" s="87"/>
      <c r="AC47" s="97" t="s">
        <v>141</v>
      </c>
      <c r="AD47" s="70"/>
      <c r="AE47" s="53" t="s">
        <v>209</v>
      </c>
      <c r="AF47" s="142">
        <v>44043</v>
      </c>
      <c r="AG47" s="87"/>
      <c r="AH47" s="87"/>
      <c r="AI47" s="87"/>
      <c r="AJ47" s="87"/>
      <c r="AK47" s="87"/>
      <c r="AL47" s="87"/>
      <c r="AM47" s="53" t="s">
        <v>208</v>
      </c>
      <c r="AN47" s="142">
        <v>44047</v>
      </c>
      <c r="AO47" s="53" t="s">
        <v>55</v>
      </c>
      <c r="AP47" s="53" t="s">
        <v>56</v>
      </c>
      <c r="AQ47" s="54" t="s">
        <v>481</v>
      </c>
      <c r="AR47" s="53"/>
      <c r="AS47" s="142"/>
      <c r="AT47" s="53"/>
      <c r="AU47" s="53"/>
      <c r="AV47" s="53"/>
      <c r="AW47" s="32"/>
      <c r="AX47" s="32"/>
      <c r="AY47" s="32"/>
      <c r="AZ47" s="32">
        <f t="shared" si="5"/>
        <v>7</v>
      </c>
    </row>
    <row r="48" spans="5:52" ht="15.6" customHeight="1">
      <c r="E48" s="117"/>
      <c r="F48" s="123"/>
      <c r="G48" s="124"/>
      <c r="H48" s="54" t="s">
        <v>5654</v>
      </c>
      <c r="I48" s="54" t="s">
        <v>6140</v>
      </c>
      <c r="J48" s="54" t="s">
        <v>6141</v>
      </c>
      <c r="K48" s="124"/>
      <c r="L48" s="124"/>
      <c r="M48" s="124"/>
      <c r="N48" s="53" t="s">
        <v>5807</v>
      </c>
      <c r="O48" s="124"/>
      <c r="P48" s="82" t="s">
        <v>6366</v>
      </c>
      <c r="Q48" s="54" t="s">
        <v>5938</v>
      </c>
      <c r="R48" s="554" t="s">
        <v>5939</v>
      </c>
      <c r="S48" s="46"/>
      <c r="T48" s="46"/>
      <c r="U48" s="46"/>
      <c r="V48" s="46"/>
      <c r="W48" s="53" t="s">
        <v>29</v>
      </c>
      <c r="X48" s="46"/>
      <c r="Y48" s="46"/>
      <c r="Z48" s="46"/>
      <c r="AA48" s="46"/>
      <c r="AB48" s="46"/>
      <c r="AC48" s="97" t="s">
        <v>141</v>
      </c>
      <c r="AD48" s="125"/>
      <c r="AE48" s="53" t="s">
        <v>209</v>
      </c>
      <c r="AF48" s="142">
        <v>44039</v>
      </c>
      <c r="AG48" s="46"/>
      <c r="AH48" s="46"/>
      <c r="AI48" s="46"/>
      <c r="AJ48" s="46"/>
      <c r="AK48" s="46"/>
      <c r="AL48" s="46"/>
      <c r="AM48" s="53" t="s">
        <v>208</v>
      </c>
      <c r="AN48" s="142">
        <v>44048</v>
      </c>
      <c r="AO48" s="53" t="s">
        <v>56</v>
      </c>
      <c r="AP48" s="53"/>
      <c r="AQ48" s="54"/>
      <c r="AR48" s="53"/>
      <c r="AS48" s="142"/>
      <c r="AT48" s="53"/>
      <c r="AU48" s="53"/>
      <c r="AV48" s="53"/>
      <c r="AW48" s="32"/>
      <c r="AX48" s="32"/>
      <c r="AY48" s="32"/>
      <c r="AZ48" s="32">
        <f t="shared" si="5"/>
        <v>7</v>
      </c>
    </row>
    <row r="49" spans="5:52" ht="15.6" customHeight="1">
      <c r="E49" s="77"/>
      <c r="F49" s="74"/>
      <c r="G49" s="69"/>
      <c r="H49" s="54" t="s">
        <v>5655</v>
      </c>
      <c r="I49" s="54" t="s">
        <v>6142</v>
      </c>
      <c r="J49" s="54" t="s">
        <v>6143</v>
      </c>
      <c r="K49" s="69"/>
      <c r="L49" s="69"/>
      <c r="M49" s="69"/>
      <c r="N49" s="53" t="s">
        <v>5808</v>
      </c>
      <c r="O49" s="103"/>
      <c r="P49" s="82" t="s">
        <v>6366</v>
      </c>
      <c r="Q49" s="54" t="s">
        <v>5940</v>
      </c>
      <c r="R49" s="554" t="s">
        <v>5941</v>
      </c>
      <c r="S49" s="87"/>
      <c r="T49" s="87"/>
      <c r="U49" s="87"/>
      <c r="V49" s="87"/>
      <c r="W49" s="53" t="s">
        <v>29</v>
      </c>
      <c r="X49" s="87"/>
      <c r="Y49" s="87"/>
      <c r="Z49" s="87"/>
      <c r="AA49" s="87"/>
      <c r="AB49" s="87"/>
      <c r="AC49" s="97" t="s">
        <v>141</v>
      </c>
      <c r="AD49" s="70"/>
      <c r="AE49" s="53" t="s">
        <v>209</v>
      </c>
      <c r="AF49" s="142">
        <v>44039</v>
      </c>
      <c r="AG49" s="87"/>
      <c r="AH49" s="87"/>
      <c r="AI49" s="87"/>
      <c r="AJ49" s="87"/>
      <c r="AK49" s="87"/>
      <c r="AL49" s="87"/>
      <c r="AM49" s="53" t="s">
        <v>208</v>
      </c>
      <c r="AN49" s="142">
        <v>44047</v>
      </c>
      <c r="AO49" s="53" t="s">
        <v>56</v>
      </c>
      <c r="AP49" s="53"/>
      <c r="AQ49" s="54"/>
      <c r="AR49" s="53"/>
      <c r="AS49" s="142"/>
      <c r="AT49" s="53"/>
      <c r="AU49" s="53"/>
      <c r="AV49" s="53"/>
      <c r="AW49" s="32"/>
      <c r="AX49" s="32"/>
      <c r="AY49" s="32"/>
      <c r="AZ49" s="32">
        <f t="shared" si="5"/>
        <v>7</v>
      </c>
    </row>
    <row r="50" spans="5:52" ht="15.6" customHeight="1">
      <c r="E50" s="77"/>
      <c r="F50" s="74"/>
      <c r="G50" s="69"/>
      <c r="H50" s="54" t="s">
        <v>5656</v>
      </c>
      <c r="I50" s="54" t="s">
        <v>6144</v>
      </c>
      <c r="J50" s="54" t="s">
        <v>6145</v>
      </c>
      <c r="K50" s="69"/>
      <c r="L50" s="69"/>
      <c r="M50" s="69"/>
      <c r="N50" s="53" t="s">
        <v>5809</v>
      </c>
      <c r="O50" s="103"/>
      <c r="P50" s="82" t="s">
        <v>6366</v>
      </c>
      <c r="Q50" s="54" t="s">
        <v>5942</v>
      </c>
      <c r="R50" s="554" t="s">
        <v>5943</v>
      </c>
      <c r="S50" s="87"/>
      <c r="T50" s="87"/>
      <c r="U50" s="87"/>
      <c r="V50" s="87"/>
      <c r="W50" s="53" t="s">
        <v>29</v>
      </c>
      <c r="X50" s="87"/>
      <c r="Y50" s="87"/>
      <c r="Z50" s="87"/>
      <c r="AA50" s="87"/>
      <c r="AB50" s="87"/>
      <c r="AC50" s="97" t="s">
        <v>141</v>
      </c>
      <c r="AD50" s="70"/>
      <c r="AE50" s="53" t="s">
        <v>209</v>
      </c>
      <c r="AF50" s="142">
        <v>44039</v>
      </c>
      <c r="AG50" s="87"/>
      <c r="AH50" s="87"/>
      <c r="AI50" s="87"/>
      <c r="AJ50" s="87"/>
      <c r="AK50" s="87"/>
      <c r="AL50" s="87"/>
      <c r="AM50" s="53" t="s">
        <v>208</v>
      </c>
      <c r="AN50" s="142">
        <v>44048</v>
      </c>
      <c r="AO50" s="53" t="s">
        <v>56</v>
      </c>
      <c r="AP50" s="53"/>
      <c r="AQ50" s="54"/>
      <c r="AR50" s="53"/>
      <c r="AS50" s="142"/>
      <c r="AT50" s="53"/>
      <c r="AU50" s="53"/>
      <c r="AV50" s="53"/>
      <c r="AW50" s="32"/>
      <c r="AX50" s="32"/>
      <c r="AY50" s="32"/>
      <c r="AZ50" s="32">
        <f t="shared" si="5"/>
        <v>7</v>
      </c>
    </row>
    <row r="51" spans="5:52" ht="15.6" customHeight="1">
      <c r="E51" s="77"/>
      <c r="F51" s="74"/>
      <c r="G51" s="69"/>
      <c r="H51" s="54" t="s">
        <v>5657</v>
      </c>
      <c r="I51" s="54" t="s">
        <v>6146</v>
      </c>
      <c r="J51" s="54" t="s">
        <v>6145</v>
      </c>
      <c r="K51" s="69"/>
      <c r="L51" s="69"/>
      <c r="M51" s="69"/>
      <c r="N51" s="53" t="s">
        <v>5809</v>
      </c>
      <c r="O51" s="103"/>
      <c r="P51" s="82" t="s">
        <v>6366</v>
      </c>
      <c r="Q51" s="54" t="s">
        <v>5942</v>
      </c>
      <c r="R51" s="554" t="s">
        <v>5944</v>
      </c>
      <c r="S51" s="87"/>
      <c r="T51" s="87"/>
      <c r="U51" s="87"/>
      <c r="V51" s="87"/>
      <c r="W51" s="53" t="s">
        <v>29</v>
      </c>
      <c r="X51" s="87"/>
      <c r="Y51" s="87"/>
      <c r="Z51" s="87"/>
      <c r="AA51" s="87"/>
      <c r="AB51" s="87"/>
      <c r="AC51" s="97" t="s">
        <v>141</v>
      </c>
      <c r="AD51" s="70"/>
      <c r="AE51" s="53" t="s">
        <v>209</v>
      </c>
      <c r="AF51" s="142">
        <v>44039</v>
      </c>
      <c r="AG51" s="87"/>
      <c r="AH51" s="87"/>
      <c r="AI51" s="87"/>
      <c r="AJ51" s="87"/>
      <c r="AK51" s="87"/>
      <c r="AL51" s="87"/>
      <c r="AM51" s="53" t="s">
        <v>208</v>
      </c>
      <c r="AN51" s="142">
        <v>44048</v>
      </c>
      <c r="AO51" s="53" t="s">
        <v>56</v>
      </c>
      <c r="AP51" s="53"/>
      <c r="AQ51" s="54"/>
      <c r="AR51" s="53"/>
      <c r="AS51" s="142"/>
      <c r="AT51" s="53"/>
      <c r="AU51" s="53"/>
      <c r="AV51" s="53"/>
      <c r="AW51" s="32"/>
      <c r="AX51" s="32"/>
      <c r="AY51" s="32"/>
      <c r="AZ51" s="32">
        <f t="shared" si="5"/>
        <v>7</v>
      </c>
    </row>
    <row r="52" spans="5:52" ht="15.6" customHeight="1">
      <c r="E52" s="77"/>
      <c r="F52" s="74"/>
      <c r="G52" s="69"/>
      <c r="H52" s="54" t="s">
        <v>5658</v>
      </c>
      <c r="I52" s="54" t="s">
        <v>6147</v>
      </c>
      <c r="J52" s="54" t="s">
        <v>6148</v>
      </c>
      <c r="K52" s="69"/>
      <c r="L52" s="69"/>
      <c r="M52" s="69"/>
      <c r="N52" s="53" t="s">
        <v>5810</v>
      </c>
      <c r="O52" s="103"/>
      <c r="P52" s="82" t="s">
        <v>6366</v>
      </c>
      <c r="Q52" s="54" t="s">
        <v>5945</v>
      </c>
      <c r="R52" s="554" t="s">
        <v>5944</v>
      </c>
      <c r="S52" s="87"/>
      <c r="T52" s="87"/>
      <c r="U52" s="87"/>
      <c r="V52" s="87"/>
      <c r="W52" s="53" t="s">
        <v>29</v>
      </c>
      <c r="X52" s="87"/>
      <c r="Y52" s="87"/>
      <c r="Z52" s="87"/>
      <c r="AA52" s="87"/>
      <c r="AB52" s="87"/>
      <c r="AC52" s="97" t="s">
        <v>141</v>
      </c>
      <c r="AD52" s="70"/>
      <c r="AE52" s="53" t="s">
        <v>209</v>
      </c>
      <c r="AF52" s="142">
        <v>44039</v>
      </c>
      <c r="AG52" s="87"/>
      <c r="AH52" s="87"/>
      <c r="AI52" s="87"/>
      <c r="AJ52" s="87"/>
      <c r="AK52" s="87"/>
      <c r="AL52" s="87"/>
      <c r="AM52" s="53" t="s">
        <v>208</v>
      </c>
      <c r="AN52" s="142">
        <v>44048</v>
      </c>
      <c r="AO52" s="53" t="s">
        <v>56</v>
      </c>
      <c r="AP52" s="53"/>
      <c r="AQ52" s="54"/>
      <c r="AR52" s="53"/>
      <c r="AS52" s="142"/>
      <c r="AT52" s="53"/>
      <c r="AU52" s="53"/>
      <c r="AV52" s="53"/>
      <c r="AW52" s="32"/>
      <c r="AX52" s="32"/>
      <c r="AY52" s="32"/>
      <c r="AZ52" s="32">
        <f t="shared" si="5"/>
        <v>7</v>
      </c>
    </row>
    <row r="53" spans="5:52" ht="15.6" customHeight="1">
      <c r="E53" s="77"/>
      <c r="F53" s="74"/>
      <c r="G53" s="69"/>
      <c r="H53" s="54" t="s">
        <v>5659</v>
      </c>
      <c r="I53" s="54" t="s">
        <v>6149</v>
      </c>
      <c r="J53" s="54" t="s">
        <v>6150</v>
      </c>
      <c r="K53" s="69"/>
      <c r="L53" s="69"/>
      <c r="M53" s="69"/>
      <c r="N53" s="53" t="s">
        <v>5811</v>
      </c>
      <c r="O53" s="103"/>
      <c r="P53" s="82" t="s">
        <v>6366</v>
      </c>
      <c r="Q53" s="54" t="s">
        <v>5946</v>
      </c>
      <c r="R53" s="554" t="s">
        <v>5947</v>
      </c>
      <c r="S53" s="87"/>
      <c r="T53" s="87"/>
      <c r="U53" s="87"/>
      <c r="V53" s="87"/>
      <c r="W53" s="53" t="s">
        <v>29</v>
      </c>
      <c r="X53" s="87"/>
      <c r="Y53" s="87"/>
      <c r="Z53" s="87"/>
      <c r="AA53" s="87"/>
      <c r="AB53" s="87"/>
      <c r="AC53" s="97" t="s">
        <v>141</v>
      </c>
      <c r="AD53" s="70"/>
      <c r="AE53" s="53" t="s">
        <v>209</v>
      </c>
      <c r="AF53" s="142">
        <v>44039</v>
      </c>
      <c r="AG53" s="87"/>
      <c r="AH53" s="87"/>
      <c r="AI53" s="87"/>
      <c r="AJ53" s="87"/>
      <c r="AK53" s="87"/>
      <c r="AL53" s="87"/>
      <c r="AM53" s="53" t="s">
        <v>208</v>
      </c>
      <c r="AN53" s="142">
        <v>44048</v>
      </c>
      <c r="AO53" s="53" t="s">
        <v>56</v>
      </c>
      <c r="AP53" s="53"/>
      <c r="AQ53" s="54"/>
      <c r="AR53" s="53"/>
      <c r="AS53" s="142"/>
      <c r="AT53" s="53"/>
      <c r="AU53" s="53"/>
      <c r="AV53" s="53"/>
      <c r="AW53" s="32"/>
      <c r="AX53" s="32"/>
      <c r="AY53" s="32"/>
      <c r="AZ53" s="32">
        <f t="shared" si="5"/>
        <v>7</v>
      </c>
    </row>
    <row r="54" spans="5:52" ht="15.6" customHeight="1">
      <c r="E54" s="77"/>
      <c r="F54" s="74"/>
      <c r="G54" s="69"/>
      <c r="H54" s="54" t="s">
        <v>5660</v>
      </c>
      <c r="I54" s="54" t="s">
        <v>6151</v>
      </c>
      <c r="J54" s="54" t="s">
        <v>6152</v>
      </c>
      <c r="K54" s="69"/>
      <c r="L54" s="69"/>
      <c r="M54" s="69"/>
      <c r="N54" s="53" t="s">
        <v>5812</v>
      </c>
      <c r="O54" s="103"/>
      <c r="P54" s="82" t="s">
        <v>6366</v>
      </c>
      <c r="Q54" s="54" t="s">
        <v>5948</v>
      </c>
      <c r="R54" s="554" t="s">
        <v>5947</v>
      </c>
      <c r="S54" s="87"/>
      <c r="T54" s="87"/>
      <c r="U54" s="87"/>
      <c r="V54" s="87"/>
      <c r="W54" s="53" t="s">
        <v>29</v>
      </c>
      <c r="X54" s="87"/>
      <c r="Y54" s="87"/>
      <c r="Z54" s="87"/>
      <c r="AA54" s="87"/>
      <c r="AB54" s="87"/>
      <c r="AC54" s="97" t="s">
        <v>141</v>
      </c>
      <c r="AD54" s="70"/>
      <c r="AE54" s="53" t="s">
        <v>209</v>
      </c>
      <c r="AF54" s="142">
        <v>44039</v>
      </c>
      <c r="AG54" s="87"/>
      <c r="AH54" s="87"/>
      <c r="AI54" s="87"/>
      <c r="AJ54" s="87"/>
      <c r="AK54" s="87"/>
      <c r="AL54" s="87"/>
      <c r="AM54" s="53" t="s">
        <v>208</v>
      </c>
      <c r="AN54" s="142">
        <v>44048</v>
      </c>
      <c r="AO54" s="53" t="s">
        <v>63</v>
      </c>
      <c r="AP54" s="53" t="s">
        <v>56</v>
      </c>
      <c r="AQ54" s="54" t="s">
        <v>482</v>
      </c>
      <c r="AR54" s="53"/>
      <c r="AS54" s="142"/>
      <c r="AT54" s="53"/>
      <c r="AU54" s="53"/>
      <c r="AV54" s="53"/>
      <c r="AW54" s="32"/>
      <c r="AX54" s="32"/>
      <c r="AY54" s="32"/>
      <c r="AZ54" s="32">
        <f t="shared" si="5"/>
        <v>7</v>
      </c>
    </row>
    <row r="55" spans="5:52" ht="15.6" customHeight="1">
      <c r="E55" s="77"/>
      <c r="F55" s="101"/>
      <c r="G55" s="31"/>
      <c r="H55" s="54" t="s">
        <v>5661</v>
      </c>
      <c r="I55" s="54" t="s">
        <v>6153</v>
      </c>
      <c r="J55" s="54" t="s">
        <v>6152</v>
      </c>
      <c r="K55" s="31"/>
      <c r="L55" s="31"/>
      <c r="M55" s="31"/>
      <c r="N55" s="53" t="s">
        <v>5813</v>
      </c>
      <c r="O55" s="31"/>
      <c r="P55" s="82" t="s">
        <v>6366</v>
      </c>
      <c r="Q55" s="54" t="s">
        <v>5948</v>
      </c>
      <c r="R55" s="554" t="s">
        <v>5947</v>
      </c>
      <c r="S55" s="32"/>
      <c r="T55" s="32"/>
      <c r="U55" s="32"/>
      <c r="V55" s="32"/>
      <c r="W55" s="53" t="s">
        <v>29</v>
      </c>
      <c r="X55" s="32"/>
      <c r="Y55" s="32"/>
      <c r="Z55" s="32"/>
      <c r="AA55" s="32"/>
      <c r="AB55" s="32"/>
      <c r="AC55" s="97" t="s">
        <v>141</v>
      </c>
      <c r="AD55" s="32"/>
      <c r="AE55" s="53" t="s">
        <v>209</v>
      </c>
      <c r="AF55" s="142">
        <v>44039</v>
      </c>
      <c r="AG55" s="32"/>
      <c r="AH55" s="32"/>
      <c r="AI55" s="32"/>
      <c r="AJ55" s="32"/>
      <c r="AK55" s="32"/>
      <c r="AL55" s="32"/>
      <c r="AM55" s="53" t="s">
        <v>208</v>
      </c>
      <c r="AN55" s="142">
        <v>44048</v>
      </c>
      <c r="AO55" s="53" t="s">
        <v>63</v>
      </c>
      <c r="AP55" s="53" t="s">
        <v>56</v>
      </c>
      <c r="AQ55" s="54" t="s">
        <v>483</v>
      </c>
      <c r="AR55" s="53"/>
      <c r="AS55" s="142"/>
      <c r="AT55" s="53"/>
      <c r="AU55" s="53"/>
      <c r="AV55" s="53"/>
      <c r="AW55" s="32"/>
      <c r="AX55" s="32"/>
      <c r="AY55" s="32"/>
      <c r="AZ55" s="32">
        <f t="shared" si="5"/>
        <v>7</v>
      </c>
    </row>
    <row r="56" spans="5:52" ht="15.6" customHeight="1">
      <c r="E56" s="77"/>
      <c r="F56" s="101"/>
      <c r="G56" s="31"/>
      <c r="H56" s="54" t="s">
        <v>5662</v>
      </c>
      <c r="I56" s="54" t="s">
        <v>6154</v>
      </c>
      <c r="J56" s="54" t="s">
        <v>6155</v>
      </c>
      <c r="K56" s="31"/>
      <c r="L56" s="31"/>
      <c r="M56" s="31"/>
      <c r="N56" s="53" t="s">
        <v>5814</v>
      </c>
      <c r="O56" s="31"/>
      <c r="P56" s="82" t="s">
        <v>6366</v>
      </c>
      <c r="Q56" s="54" t="s">
        <v>5949</v>
      </c>
      <c r="R56" s="554" t="s">
        <v>5950</v>
      </c>
      <c r="S56" s="32"/>
      <c r="T56" s="32"/>
      <c r="U56" s="32"/>
      <c r="V56" s="32"/>
      <c r="W56" s="53" t="s">
        <v>29</v>
      </c>
      <c r="X56" s="32"/>
      <c r="Y56" s="32"/>
      <c r="Z56" s="32"/>
      <c r="AA56" s="32"/>
      <c r="AB56" s="32"/>
      <c r="AC56" s="97" t="s">
        <v>141</v>
      </c>
      <c r="AD56" s="32"/>
      <c r="AE56" s="53" t="s">
        <v>209</v>
      </c>
      <c r="AF56" s="142">
        <v>44040</v>
      </c>
      <c r="AG56" s="32"/>
      <c r="AH56" s="32"/>
      <c r="AI56" s="32"/>
      <c r="AJ56" s="32"/>
      <c r="AK56" s="32"/>
      <c r="AL56" s="32"/>
      <c r="AM56" s="53" t="s">
        <v>208</v>
      </c>
      <c r="AN56" s="142">
        <v>44048</v>
      </c>
      <c r="AO56" s="53" t="s">
        <v>63</v>
      </c>
      <c r="AP56" s="53" t="s">
        <v>56</v>
      </c>
      <c r="AQ56" s="54" t="s">
        <v>484</v>
      </c>
      <c r="AR56" s="53"/>
      <c r="AS56" s="142"/>
      <c r="AT56" s="53"/>
      <c r="AU56" s="53"/>
      <c r="AV56" s="53"/>
      <c r="AW56" s="32"/>
      <c r="AX56" s="32"/>
      <c r="AY56" s="32"/>
      <c r="AZ56" s="32">
        <f t="shared" si="5"/>
        <v>7</v>
      </c>
    </row>
    <row r="57" spans="5:52" ht="15.6" customHeight="1">
      <c r="H57" s="54" t="s">
        <v>5663</v>
      </c>
      <c r="I57" s="54" t="s">
        <v>6156</v>
      </c>
      <c r="J57" s="54" t="s">
        <v>6157</v>
      </c>
      <c r="N57" s="53" t="s">
        <v>5815</v>
      </c>
      <c r="P57" s="82" t="s">
        <v>6366</v>
      </c>
      <c r="Q57" s="54" t="s">
        <v>5951</v>
      </c>
      <c r="R57" s="554" t="s">
        <v>5952</v>
      </c>
      <c r="W57" s="53" t="s">
        <v>29</v>
      </c>
      <c r="AC57" s="97" t="s">
        <v>141</v>
      </c>
      <c r="AE57" s="53" t="s">
        <v>209</v>
      </c>
      <c r="AF57" s="142">
        <v>44040</v>
      </c>
      <c r="AM57" s="53" t="s">
        <v>208</v>
      </c>
      <c r="AN57" s="142">
        <v>44048</v>
      </c>
      <c r="AO57" s="53" t="s">
        <v>63</v>
      </c>
      <c r="AP57" s="53" t="s">
        <v>56</v>
      </c>
      <c r="AQ57" s="54" t="s">
        <v>485</v>
      </c>
      <c r="AR57" s="53"/>
      <c r="AS57" s="142"/>
      <c r="AT57" s="53"/>
      <c r="AU57" s="53"/>
      <c r="AV57" s="53"/>
      <c r="AZ57" s="32">
        <f t="shared" si="5"/>
        <v>7</v>
      </c>
    </row>
    <row r="58" spans="5:52" ht="15.6" customHeight="1">
      <c r="H58" s="54" t="s">
        <v>5664</v>
      </c>
      <c r="I58" s="54" t="s">
        <v>6158</v>
      </c>
      <c r="J58" s="54" t="s">
        <v>6159</v>
      </c>
      <c r="N58" s="53" t="s">
        <v>5815</v>
      </c>
      <c r="P58" s="82" t="s">
        <v>6366</v>
      </c>
      <c r="Q58" s="54" t="s">
        <v>5951</v>
      </c>
      <c r="R58" s="554" t="s">
        <v>5952</v>
      </c>
      <c r="W58" s="53" t="s">
        <v>29</v>
      </c>
      <c r="AC58" s="97" t="s">
        <v>141</v>
      </c>
      <c r="AE58" s="53" t="s">
        <v>209</v>
      </c>
      <c r="AF58" s="142">
        <v>44040</v>
      </c>
      <c r="AM58" s="53" t="s">
        <v>208</v>
      </c>
      <c r="AN58" s="142">
        <v>44048</v>
      </c>
      <c r="AO58" s="53" t="s">
        <v>63</v>
      </c>
      <c r="AP58" s="53" t="s">
        <v>56</v>
      </c>
      <c r="AQ58" s="54" t="s">
        <v>486</v>
      </c>
      <c r="AR58" s="53"/>
      <c r="AS58" s="142"/>
      <c r="AT58" s="53"/>
      <c r="AU58" s="53"/>
      <c r="AV58" s="53"/>
      <c r="AZ58" s="32">
        <f t="shared" si="5"/>
        <v>7</v>
      </c>
    </row>
    <row r="59" spans="5:52" ht="15.6" customHeight="1">
      <c r="H59" s="54" t="s">
        <v>5665</v>
      </c>
      <c r="I59" s="54" t="s">
        <v>6160</v>
      </c>
      <c r="J59" s="54" t="s">
        <v>6161</v>
      </c>
      <c r="N59" s="53" t="s">
        <v>5815</v>
      </c>
      <c r="P59" s="82" t="s">
        <v>6366</v>
      </c>
      <c r="Q59" s="54" t="s">
        <v>5951</v>
      </c>
      <c r="R59" s="554" t="s">
        <v>5947</v>
      </c>
      <c r="W59" s="53" t="s">
        <v>29</v>
      </c>
      <c r="AC59" s="97" t="s">
        <v>141</v>
      </c>
      <c r="AE59" s="53" t="s">
        <v>209</v>
      </c>
      <c r="AF59" s="142">
        <v>44040</v>
      </c>
      <c r="AM59" s="53" t="s">
        <v>208</v>
      </c>
      <c r="AN59" s="142">
        <v>44048</v>
      </c>
      <c r="AO59" s="53" t="s">
        <v>63</v>
      </c>
      <c r="AP59" s="53" t="s">
        <v>56</v>
      </c>
      <c r="AQ59" s="54" t="s">
        <v>486</v>
      </c>
      <c r="AR59" s="53"/>
      <c r="AS59" s="142"/>
      <c r="AT59" s="53"/>
      <c r="AU59" s="53"/>
      <c r="AV59" s="53"/>
      <c r="AZ59" s="32">
        <f t="shared" si="5"/>
        <v>7</v>
      </c>
    </row>
    <row r="60" spans="5:52" ht="15.6" customHeight="1">
      <c r="H60" s="54" t="s">
        <v>5666</v>
      </c>
      <c r="I60" s="54" t="s">
        <v>6162</v>
      </c>
      <c r="J60" s="54" t="s">
        <v>6163</v>
      </c>
      <c r="N60" s="591" t="s">
        <v>5816</v>
      </c>
      <c r="P60" s="82" t="s">
        <v>6366</v>
      </c>
      <c r="Q60" s="54" t="s">
        <v>5953</v>
      </c>
      <c r="R60" s="554" t="s">
        <v>5954</v>
      </c>
      <c r="W60" s="53" t="s">
        <v>29</v>
      </c>
      <c r="AC60" s="97" t="s">
        <v>141</v>
      </c>
      <c r="AE60" s="53" t="s">
        <v>209</v>
      </c>
      <c r="AF60" s="142">
        <v>44040</v>
      </c>
      <c r="AM60" s="53" t="s">
        <v>208</v>
      </c>
      <c r="AN60" s="142">
        <v>44047</v>
      </c>
      <c r="AO60" s="53" t="s">
        <v>56</v>
      </c>
      <c r="AP60" s="53"/>
      <c r="AQ60" s="54"/>
      <c r="AR60" s="53"/>
      <c r="AS60" s="142"/>
      <c r="AT60" s="53"/>
      <c r="AU60" s="53"/>
      <c r="AV60" s="53"/>
      <c r="AZ60" s="32">
        <f t="shared" si="5"/>
        <v>7</v>
      </c>
    </row>
    <row r="61" spans="5:52" ht="15.6" customHeight="1">
      <c r="H61" s="54" t="s">
        <v>5667</v>
      </c>
      <c r="I61" s="54" t="s">
        <v>6164</v>
      </c>
      <c r="J61" s="54" t="s">
        <v>6165</v>
      </c>
      <c r="N61" s="591" t="s">
        <v>5817</v>
      </c>
      <c r="P61" s="82" t="s">
        <v>6366</v>
      </c>
      <c r="Q61" s="54" t="s">
        <v>5955</v>
      </c>
      <c r="R61" s="554" t="s">
        <v>5956</v>
      </c>
      <c r="W61" s="53" t="s">
        <v>29</v>
      </c>
      <c r="AC61" s="97" t="s">
        <v>141</v>
      </c>
      <c r="AE61" s="53" t="s">
        <v>209</v>
      </c>
      <c r="AF61" s="142">
        <v>44040</v>
      </c>
      <c r="AM61" s="53" t="s">
        <v>208</v>
      </c>
      <c r="AN61" s="142">
        <v>44047</v>
      </c>
      <c r="AO61" s="53" t="s">
        <v>63</v>
      </c>
      <c r="AP61" s="53" t="s">
        <v>56</v>
      </c>
      <c r="AQ61" s="54" t="s">
        <v>487</v>
      </c>
      <c r="AR61" s="53"/>
      <c r="AS61" s="142"/>
      <c r="AT61" s="53"/>
      <c r="AU61" s="53"/>
      <c r="AV61" s="53"/>
      <c r="AZ61" s="32">
        <f t="shared" si="5"/>
        <v>7</v>
      </c>
    </row>
    <row r="62" spans="5:52" ht="15.6" customHeight="1">
      <c r="H62" s="54" t="s">
        <v>5668</v>
      </c>
      <c r="I62" s="54" t="s">
        <v>6166</v>
      </c>
      <c r="J62" s="54" t="s">
        <v>6167</v>
      </c>
      <c r="N62" s="591" t="s">
        <v>5818</v>
      </c>
      <c r="P62" s="82" t="s">
        <v>6366</v>
      </c>
      <c r="Q62" s="54" t="s">
        <v>5957</v>
      </c>
      <c r="R62" s="554" t="s">
        <v>5958</v>
      </c>
      <c r="W62" s="53" t="s">
        <v>29</v>
      </c>
      <c r="AC62" s="97" t="s">
        <v>141</v>
      </c>
      <c r="AE62" s="53" t="s">
        <v>209</v>
      </c>
      <c r="AF62" s="142">
        <v>44040</v>
      </c>
      <c r="AM62" s="53" t="s">
        <v>208</v>
      </c>
      <c r="AN62" s="142">
        <v>44047</v>
      </c>
      <c r="AO62" s="53" t="s">
        <v>56</v>
      </c>
      <c r="AP62" s="53"/>
      <c r="AQ62" s="54"/>
      <c r="AR62" s="53"/>
      <c r="AS62" s="142"/>
      <c r="AT62" s="53"/>
      <c r="AU62" s="53"/>
      <c r="AV62" s="53"/>
      <c r="AZ62" s="32">
        <f t="shared" si="5"/>
        <v>7</v>
      </c>
    </row>
    <row r="63" spans="5:52" ht="15.6" customHeight="1">
      <c r="H63" s="54" t="s">
        <v>5669</v>
      </c>
      <c r="I63" s="54" t="s">
        <v>6168</v>
      </c>
      <c r="J63" s="54" t="s">
        <v>6169</v>
      </c>
      <c r="N63" s="591" t="s">
        <v>5819</v>
      </c>
      <c r="P63" s="82" t="s">
        <v>6366</v>
      </c>
      <c r="Q63" s="54" t="s">
        <v>5959</v>
      </c>
      <c r="R63" s="554" t="s">
        <v>5952</v>
      </c>
      <c r="W63" s="53" t="s">
        <v>29</v>
      </c>
      <c r="AC63" s="97" t="s">
        <v>141</v>
      </c>
      <c r="AE63" s="53" t="s">
        <v>209</v>
      </c>
      <c r="AF63" s="142">
        <v>44040</v>
      </c>
      <c r="AM63" s="53" t="s">
        <v>208</v>
      </c>
      <c r="AN63" s="142">
        <v>44047</v>
      </c>
      <c r="AO63" s="53" t="s">
        <v>63</v>
      </c>
      <c r="AP63" s="53" t="s">
        <v>56</v>
      </c>
      <c r="AQ63" s="54" t="s">
        <v>488</v>
      </c>
      <c r="AR63" s="53"/>
      <c r="AS63" s="53"/>
      <c r="AT63" s="53"/>
      <c r="AU63" s="53"/>
      <c r="AV63" s="53"/>
      <c r="AZ63" s="32">
        <f t="shared" si="5"/>
        <v>7</v>
      </c>
    </row>
    <row r="64" spans="5:52" ht="15.6" customHeight="1">
      <c r="H64" s="54" t="s">
        <v>5670</v>
      </c>
      <c r="I64" s="54" t="s">
        <v>6170</v>
      </c>
      <c r="J64" s="54" t="s">
        <v>6171</v>
      </c>
      <c r="N64" s="591" t="s">
        <v>5820</v>
      </c>
      <c r="P64" s="82" t="s">
        <v>6366</v>
      </c>
      <c r="Q64" s="54" t="s">
        <v>5960</v>
      </c>
      <c r="R64" s="54" t="s">
        <v>5961</v>
      </c>
      <c r="W64" s="53" t="s">
        <v>29</v>
      </c>
      <c r="AC64" s="97" t="s">
        <v>141</v>
      </c>
      <c r="AE64" s="53" t="s">
        <v>209</v>
      </c>
      <c r="AF64" s="142">
        <v>44040</v>
      </c>
      <c r="AM64" s="53" t="s">
        <v>208</v>
      </c>
      <c r="AN64" s="142">
        <v>44047</v>
      </c>
      <c r="AO64" s="53" t="s">
        <v>63</v>
      </c>
      <c r="AP64" s="53" t="s">
        <v>56</v>
      </c>
      <c r="AQ64" s="54" t="s">
        <v>489</v>
      </c>
      <c r="AR64" s="53"/>
      <c r="AS64" s="53"/>
      <c r="AT64" s="53"/>
      <c r="AU64" s="53"/>
      <c r="AV64" s="53"/>
      <c r="AZ64" s="32">
        <f t="shared" si="5"/>
        <v>7</v>
      </c>
    </row>
    <row r="65" spans="8:52" ht="15.6" customHeight="1">
      <c r="H65" s="54" t="s">
        <v>5671</v>
      </c>
      <c r="I65" s="54" t="s">
        <v>6172</v>
      </c>
      <c r="J65" s="54" t="s">
        <v>6173</v>
      </c>
      <c r="N65" s="591" t="s">
        <v>5820</v>
      </c>
      <c r="P65" s="82" t="s">
        <v>6366</v>
      </c>
      <c r="Q65" s="54" t="s">
        <v>5962</v>
      </c>
      <c r="R65" s="54" t="s">
        <v>5963</v>
      </c>
      <c r="W65" s="53" t="s">
        <v>29</v>
      </c>
      <c r="AC65" s="97" t="s">
        <v>141</v>
      </c>
      <c r="AE65" s="53" t="s">
        <v>209</v>
      </c>
      <c r="AF65" s="142">
        <v>44040</v>
      </c>
      <c r="AM65" s="53" t="s">
        <v>208</v>
      </c>
      <c r="AN65" s="142">
        <v>44047</v>
      </c>
      <c r="AO65" s="53" t="s">
        <v>63</v>
      </c>
      <c r="AP65" s="53" t="s">
        <v>56</v>
      </c>
      <c r="AQ65" s="54" t="s">
        <v>489</v>
      </c>
      <c r="AR65" s="53"/>
      <c r="AS65" s="53"/>
      <c r="AT65" s="53"/>
      <c r="AU65" s="53"/>
      <c r="AV65" s="53"/>
      <c r="AZ65" s="32">
        <f t="shared" si="5"/>
        <v>7</v>
      </c>
    </row>
    <row r="66" spans="8:52" ht="15.6" customHeight="1">
      <c r="H66" s="54" t="s">
        <v>5672</v>
      </c>
      <c r="I66" s="54" t="s">
        <v>6174</v>
      </c>
      <c r="J66" s="54" t="s">
        <v>6175</v>
      </c>
      <c r="N66" s="591" t="s">
        <v>5820</v>
      </c>
      <c r="P66" s="82" t="s">
        <v>6366</v>
      </c>
      <c r="Q66" s="54" t="s">
        <v>5964</v>
      </c>
      <c r="R66" s="54" t="s">
        <v>5965</v>
      </c>
      <c r="W66" s="53" t="s">
        <v>29</v>
      </c>
      <c r="AC66" s="97" t="s">
        <v>141</v>
      </c>
      <c r="AE66" s="53" t="s">
        <v>209</v>
      </c>
      <c r="AF66" s="142">
        <v>44040</v>
      </c>
      <c r="AM66" s="53" t="s">
        <v>208</v>
      </c>
      <c r="AN66" s="142">
        <v>44047</v>
      </c>
      <c r="AO66" s="53" t="s">
        <v>63</v>
      </c>
      <c r="AP66" s="53" t="s">
        <v>56</v>
      </c>
      <c r="AQ66" s="54" t="s">
        <v>489</v>
      </c>
      <c r="AR66" s="53"/>
      <c r="AS66" s="53"/>
      <c r="AT66" s="53"/>
      <c r="AU66" s="53"/>
      <c r="AV66" s="53"/>
      <c r="AZ66" s="32">
        <f t="shared" si="5"/>
        <v>7</v>
      </c>
    </row>
    <row r="67" spans="8:52" ht="15.6" customHeight="1">
      <c r="H67" s="54" t="s">
        <v>5673</v>
      </c>
      <c r="I67" s="54" t="s">
        <v>6170</v>
      </c>
      <c r="J67" s="54" t="s">
        <v>6176</v>
      </c>
      <c r="N67" s="591" t="s">
        <v>5821</v>
      </c>
      <c r="P67" s="82" t="s">
        <v>6366</v>
      </c>
      <c r="Q67" s="54" t="s">
        <v>5966</v>
      </c>
      <c r="R67" s="54" t="s">
        <v>5967</v>
      </c>
      <c r="W67" s="53" t="s">
        <v>29</v>
      </c>
      <c r="AC67" s="97" t="s">
        <v>141</v>
      </c>
      <c r="AE67" s="53" t="s">
        <v>209</v>
      </c>
      <c r="AF67" s="142">
        <v>44040</v>
      </c>
      <c r="AM67" s="53" t="s">
        <v>208</v>
      </c>
      <c r="AN67" s="142">
        <v>44047</v>
      </c>
      <c r="AO67" s="53" t="s">
        <v>63</v>
      </c>
      <c r="AP67" s="53" t="s">
        <v>56</v>
      </c>
      <c r="AQ67" s="54" t="s">
        <v>489</v>
      </c>
      <c r="AR67" s="53"/>
      <c r="AS67" s="53"/>
      <c r="AT67" s="53"/>
      <c r="AU67" s="53"/>
      <c r="AV67" s="53"/>
      <c r="AZ67" s="32">
        <f t="shared" si="5"/>
        <v>7</v>
      </c>
    </row>
    <row r="68" spans="8:52" ht="15.6" customHeight="1">
      <c r="H68" s="54" t="s">
        <v>5674</v>
      </c>
      <c r="I68" s="54" t="s">
        <v>6172</v>
      </c>
      <c r="J68" s="54" t="s">
        <v>6177</v>
      </c>
      <c r="N68" s="591" t="s">
        <v>5821</v>
      </c>
      <c r="P68" s="82" t="s">
        <v>6366</v>
      </c>
      <c r="Q68" s="54" t="s">
        <v>5966</v>
      </c>
      <c r="R68" s="54" t="s">
        <v>5967</v>
      </c>
      <c r="W68" s="53" t="s">
        <v>29</v>
      </c>
      <c r="AC68" s="97" t="s">
        <v>141</v>
      </c>
      <c r="AE68" s="53" t="s">
        <v>209</v>
      </c>
      <c r="AF68" s="142">
        <v>44040</v>
      </c>
      <c r="AM68" s="53" t="s">
        <v>208</v>
      </c>
      <c r="AN68" s="142">
        <v>44047</v>
      </c>
      <c r="AO68" s="53" t="s">
        <v>63</v>
      </c>
      <c r="AP68" s="53" t="s">
        <v>56</v>
      </c>
      <c r="AQ68" s="54" t="s">
        <v>489</v>
      </c>
      <c r="AR68" s="53"/>
      <c r="AS68" s="53"/>
      <c r="AT68" s="53"/>
      <c r="AU68" s="53"/>
      <c r="AV68" s="53"/>
      <c r="AZ68" s="32">
        <f t="shared" si="5"/>
        <v>7</v>
      </c>
    </row>
    <row r="69" spans="8:52" ht="15.6" customHeight="1">
      <c r="H69" s="54" t="s">
        <v>5675</v>
      </c>
      <c r="I69" s="54" t="s">
        <v>6178</v>
      </c>
      <c r="J69" s="54" t="s">
        <v>6179</v>
      </c>
      <c r="N69" s="591" t="s">
        <v>5821</v>
      </c>
      <c r="P69" s="82" t="s">
        <v>6366</v>
      </c>
      <c r="Q69" s="54" t="s">
        <v>5966</v>
      </c>
      <c r="R69" s="54" t="s">
        <v>5968</v>
      </c>
      <c r="W69" s="53" t="s">
        <v>29</v>
      </c>
      <c r="AC69" s="97" t="s">
        <v>141</v>
      </c>
      <c r="AE69" s="53" t="s">
        <v>209</v>
      </c>
      <c r="AF69" s="142">
        <v>44040</v>
      </c>
      <c r="AM69" s="53" t="s">
        <v>208</v>
      </c>
      <c r="AN69" s="142">
        <v>44047</v>
      </c>
      <c r="AO69" s="53" t="s">
        <v>63</v>
      </c>
      <c r="AP69" s="53" t="s">
        <v>56</v>
      </c>
      <c r="AQ69" s="54" t="s">
        <v>489</v>
      </c>
      <c r="AR69" s="53"/>
      <c r="AS69" s="53"/>
      <c r="AT69" s="53"/>
      <c r="AU69" s="53"/>
      <c r="AV69" s="53"/>
      <c r="AZ69" s="32">
        <f t="shared" si="5"/>
        <v>7</v>
      </c>
    </row>
    <row r="70" spans="8:52" ht="15.6" customHeight="1">
      <c r="H70" s="54" t="s">
        <v>5676</v>
      </c>
      <c r="I70" s="54" t="s">
        <v>6180</v>
      </c>
      <c r="J70" s="54" t="s">
        <v>6181</v>
      </c>
      <c r="N70" s="591" t="s">
        <v>5822</v>
      </c>
      <c r="P70" s="82" t="s">
        <v>6366</v>
      </c>
      <c r="Q70" s="53" t="s">
        <v>5969</v>
      </c>
      <c r="R70" s="54" t="s">
        <v>5970</v>
      </c>
      <c r="W70" s="53" t="s">
        <v>29</v>
      </c>
      <c r="AC70" s="97" t="s">
        <v>141</v>
      </c>
      <c r="AE70" s="53" t="s">
        <v>209</v>
      </c>
      <c r="AF70" s="142">
        <v>44040</v>
      </c>
      <c r="AM70" s="53" t="s">
        <v>208</v>
      </c>
      <c r="AN70" s="142">
        <v>44048</v>
      </c>
      <c r="AO70" s="53" t="s">
        <v>63</v>
      </c>
      <c r="AP70" s="53" t="s">
        <v>56</v>
      </c>
      <c r="AQ70" s="54" t="s">
        <v>490</v>
      </c>
      <c r="AR70" s="53"/>
      <c r="AS70" s="53"/>
      <c r="AT70" s="53"/>
      <c r="AU70" s="53"/>
      <c r="AV70" s="53"/>
      <c r="AZ70" s="32">
        <f t="shared" si="5"/>
        <v>7</v>
      </c>
    </row>
    <row r="71" spans="8:52" ht="15.6" customHeight="1">
      <c r="H71" s="54" t="s">
        <v>5677</v>
      </c>
      <c r="I71" s="54" t="s">
        <v>6182</v>
      </c>
      <c r="J71" s="54" t="s">
        <v>6183</v>
      </c>
      <c r="N71" s="591" t="s">
        <v>5822</v>
      </c>
      <c r="P71" s="82" t="s">
        <v>6366</v>
      </c>
      <c r="Q71" s="53" t="s">
        <v>5969</v>
      </c>
      <c r="R71" s="54" t="s">
        <v>5971</v>
      </c>
      <c r="W71" s="53" t="s">
        <v>29</v>
      </c>
      <c r="AC71" s="97" t="s">
        <v>141</v>
      </c>
      <c r="AE71" s="53" t="s">
        <v>209</v>
      </c>
      <c r="AF71" s="142">
        <v>44049</v>
      </c>
      <c r="AM71" s="53" t="s">
        <v>208</v>
      </c>
      <c r="AN71" s="142">
        <v>44048</v>
      </c>
      <c r="AO71" s="53" t="s">
        <v>63</v>
      </c>
      <c r="AP71" s="53" t="s">
        <v>56</v>
      </c>
      <c r="AQ71" s="54" t="s">
        <v>490</v>
      </c>
      <c r="AR71" s="53"/>
      <c r="AS71" s="53"/>
      <c r="AT71" s="53"/>
      <c r="AU71" s="53"/>
      <c r="AV71" s="53"/>
      <c r="AZ71" s="32">
        <f t="shared" si="5"/>
        <v>8</v>
      </c>
    </row>
    <row r="72" spans="8:52" ht="15.6" customHeight="1">
      <c r="H72" s="54" t="s">
        <v>5678</v>
      </c>
      <c r="I72" s="54" t="s">
        <v>6184</v>
      </c>
      <c r="J72" s="54" t="s">
        <v>6185</v>
      </c>
      <c r="N72" s="591" t="s">
        <v>5823</v>
      </c>
      <c r="P72" s="82" t="s">
        <v>6366</v>
      </c>
      <c r="Q72" s="54" t="s">
        <v>5972</v>
      </c>
      <c r="R72" s="54" t="s">
        <v>5973</v>
      </c>
      <c r="W72" s="53" t="s">
        <v>29</v>
      </c>
      <c r="AC72" s="97" t="s">
        <v>141</v>
      </c>
      <c r="AE72" s="53" t="s">
        <v>209</v>
      </c>
      <c r="AF72" s="142">
        <v>44040</v>
      </c>
      <c r="AM72" s="53" t="s">
        <v>208</v>
      </c>
      <c r="AN72" s="142">
        <v>44048</v>
      </c>
      <c r="AO72" s="53" t="s">
        <v>63</v>
      </c>
      <c r="AP72" s="53" t="s">
        <v>56</v>
      </c>
      <c r="AQ72" s="54" t="s">
        <v>491</v>
      </c>
      <c r="AR72" s="53"/>
      <c r="AS72" s="53"/>
      <c r="AT72" s="53"/>
      <c r="AU72" s="53"/>
      <c r="AV72" s="53"/>
      <c r="AZ72" s="32">
        <f t="shared" si="5"/>
        <v>7</v>
      </c>
    </row>
    <row r="73" spans="8:52" ht="15.6" customHeight="1">
      <c r="H73" s="54" t="s">
        <v>5679</v>
      </c>
      <c r="I73" s="54" t="s">
        <v>6186</v>
      </c>
      <c r="J73" s="54" t="s">
        <v>6187</v>
      </c>
      <c r="N73" s="591" t="s">
        <v>5823</v>
      </c>
      <c r="P73" s="82" t="s">
        <v>6366</v>
      </c>
      <c r="Q73" s="54" t="s">
        <v>5974</v>
      </c>
      <c r="R73" s="54" t="s">
        <v>5973</v>
      </c>
      <c r="W73" s="53" t="s">
        <v>29</v>
      </c>
      <c r="AC73" s="97" t="s">
        <v>141</v>
      </c>
      <c r="AE73" s="53" t="s">
        <v>209</v>
      </c>
      <c r="AF73" s="142">
        <v>44040</v>
      </c>
      <c r="AM73" s="53" t="s">
        <v>208</v>
      </c>
      <c r="AN73" s="142">
        <v>44048</v>
      </c>
      <c r="AO73" s="53" t="s">
        <v>63</v>
      </c>
      <c r="AP73" s="53" t="s">
        <v>56</v>
      </c>
      <c r="AQ73" s="54" t="s">
        <v>491</v>
      </c>
      <c r="AR73" s="53"/>
      <c r="AS73" s="53"/>
      <c r="AT73" s="53"/>
      <c r="AU73" s="53"/>
      <c r="AV73" s="53"/>
      <c r="AZ73" s="32">
        <f t="shared" si="5"/>
        <v>7</v>
      </c>
    </row>
    <row r="74" spans="8:52" ht="15.6" customHeight="1">
      <c r="H74" s="54" t="s">
        <v>5680</v>
      </c>
      <c r="I74" s="54" t="s">
        <v>6188</v>
      </c>
      <c r="J74" s="54" t="s">
        <v>6189</v>
      </c>
      <c r="N74" s="591" t="s">
        <v>5823</v>
      </c>
      <c r="P74" s="82" t="s">
        <v>6366</v>
      </c>
      <c r="Q74" s="54" t="s">
        <v>5975</v>
      </c>
      <c r="R74" s="54" t="s">
        <v>5973</v>
      </c>
      <c r="W74" s="53" t="s">
        <v>29</v>
      </c>
      <c r="AC74" s="97" t="s">
        <v>141</v>
      </c>
      <c r="AE74" s="53" t="s">
        <v>209</v>
      </c>
      <c r="AF74" s="142">
        <v>44040</v>
      </c>
      <c r="AM74" s="53" t="s">
        <v>208</v>
      </c>
      <c r="AN74" s="142">
        <v>44048</v>
      </c>
      <c r="AO74" s="53" t="s">
        <v>63</v>
      </c>
      <c r="AP74" s="53" t="s">
        <v>56</v>
      </c>
      <c r="AQ74" s="54" t="s">
        <v>491</v>
      </c>
      <c r="AR74" s="53"/>
      <c r="AS74" s="53"/>
      <c r="AT74" s="53"/>
      <c r="AU74" s="53"/>
      <c r="AV74" s="53"/>
      <c r="AZ74" s="32">
        <f t="shared" si="5"/>
        <v>7</v>
      </c>
    </row>
    <row r="75" spans="8:52" ht="15.6" customHeight="1">
      <c r="H75" s="54" t="s">
        <v>5681</v>
      </c>
      <c r="I75" s="54" t="s">
        <v>6190</v>
      </c>
      <c r="J75" s="54" t="s">
        <v>6191</v>
      </c>
      <c r="N75" s="591" t="s">
        <v>5823</v>
      </c>
      <c r="P75" s="82" t="s">
        <v>6366</v>
      </c>
      <c r="Q75" s="54" t="s">
        <v>5976</v>
      </c>
      <c r="R75" s="54" t="s">
        <v>5973</v>
      </c>
      <c r="W75" s="53" t="s">
        <v>29</v>
      </c>
      <c r="AC75" s="97" t="s">
        <v>141</v>
      </c>
      <c r="AE75" s="53" t="s">
        <v>209</v>
      </c>
      <c r="AF75" s="142">
        <v>44040</v>
      </c>
      <c r="AM75" s="53" t="s">
        <v>208</v>
      </c>
      <c r="AN75" s="142">
        <v>44048</v>
      </c>
      <c r="AO75" s="53" t="s">
        <v>63</v>
      </c>
      <c r="AP75" s="53" t="s">
        <v>56</v>
      </c>
      <c r="AQ75" s="54" t="s">
        <v>491</v>
      </c>
      <c r="AR75" s="53"/>
      <c r="AS75" s="53"/>
      <c r="AT75" s="53"/>
      <c r="AU75" s="53"/>
      <c r="AV75" s="53"/>
      <c r="AZ75" s="32">
        <f t="shared" si="5"/>
        <v>7</v>
      </c>
    </row>
    <row r="76" spans="8:52" ht="15.6" customHeight="1">
      <c r="H76" s="54" t="s">
        <v>5682</v>
      </c>
      <c r="I76" s="54" t="s">
        <v>6192</v>
      </c>
      <c r="J76" s="54" t="s">
        <v>6193</v>
      </c>
      <c r="N76" s="591" t="s">
        <v>5823</v>
      </c>
      <c r="P76" s="82" t="s">
        <v>6366</v>
      </c>
      <c r="Q76" s="54" t="s">
        <v>5977</v>
      </c>
      <c r="R76" s="54" t="s">
        <v>5973</v>
      </c>
      <c r="W76" s="53" t="s">
        <v>29</v>
      </c>
      <c r="AC76" s="97" t="s">
        <v>141</v>
      </c>
      <c r="AE76" s="53" t="s">
        <v>209</v>
      </c>
      <c r="AF76" s="142">
        <v>44040</v>
      </c>
      <c r="AM76" s="53" t="s">
        <v>208</v>
      </c>
      <c r="AN76" s="142">
        <v>44048</v>
      </c>
      <c r="AO76" s="53" t="s">
        <v>63</v>
      </c>
      <c r="AP76" s="53" t="s">
        <v>56</v>
      </c>
      <c r="AQ76" s="54" t="s">
        <v>491</v>
      </c>
      <c r="AR76" s="53"/>
      <c r="AS76" s="53"/>
      <c r="AT76" s="53"/>
      <c r="AU76" s="53"/>
      <c r="AV76" s="53"/>
      <c r="AZ76" s="32">
        <f t="shared" si="5"/>
        <v>7</v>
      </c>
    </row>
    <row r="77" spans="8:52" ht="15.6" customHeight="1">
      <c r="H77" s="54" t="s">
        <v>5683</v>
      </c>
      <c r="I77" s="54" t="s">
        <v>6194</v>
      </c>
      <c r="J77" s="54" t="s">
        <v>6195</v>
      </c>
      <c r="N77" s="591" t="s">
        <v>5823</v>
      </c>
      <c r="P77" s="82" t="s">
        <v>6366</v>
      </c>
      <c r="Q77" s="54" t="s">
        <v>5978</v>
      </c>
      <c r="R77" s="54" t="s">
        <v>5973</v>
      </c>
      <c r="W77" s="53" t="s">
        <v>29</v>
      </c>
      <c r="AC77" s="97" t="s">
        <v>141</v>
      </c>
      <c r="AE77" s="53" t="s">
        <v>209</v>
      </c>
      <c r="AF77" s="142">
        <v>44040</v>
      </c>
      <c r="AM77" s="53" t="s">
        <v>208</v>
      </c>
      <c r="AN77" s="142">
        <v>44048</v>
      </c>
      <c r="AO77" s="53" t="s">
        <v>63</v>
      </c>
      <c r="AP77" s="53" t="s">
        <v>56</v>
      </c>
      <c r="AQ77" s="54" t="s">
        <v>491</v>
      </c>
      <c r="AR77" s="53"/>
      <c r="AS77" s="53"/>
      <c r="AT77" s="53"/>
      <c r="AU77" s="53"/>
      <c r="AV77" s="53"/>
      <c r="AZ77" s="32">
        <f t="shared" si="5"/>
        <v>7</v>
      </c>
    </row>
    <row r="78" spans="8:52" ht="15.6" customHeight="1">
      <c r="H78" s="54" t="s">
        <v>5684</v>
      </c>
      <c r="I78" s="54" t="s">
        <v>6196</v>
      </c>
      <c r="J78" s="54" t="s">
        <v>6197</v>
      </c>
      <c r="N78" s="591" t="s">
        <v>5824</v>
      </c>
      <c r="P78" s="82" t="s">
        <v>6366</v>
      </c>
      <c r="Q78" s="54" t="s">
        <v>5979</v>
      </c>
      <c r="R78" s="54" t="s">
        <v>5973</v>
      </c>
      <c r="W78" s="53" t="s">
        <v>29</v>
      </c>
      <c r="AC78" s="97" t="s">
        <v>141</v>
      </c>
      <c r="AE78" s="53" t="s">
        <v>209</v>
      </c>
      <c r="AF78" s="142">
        <v>44041</v>
      </c>
      <c r="AM78" s="53" t="s">
        <v>208</v>
      </c>
      <c r="AN78" s="142">
        <v>44048</v>
      </c>
      <c r="AO78" s="53" t="s">
        <v>63</v>
      </c>
      <c r="AP78" s="53" t="s">
        <v>56</v>
      </c>
      <c r="AQ78" s="54" t="s">
        <v>491</v>
      </c>
      <c r="AR78" s="53"/>
      <c r="AS78" s="53"/>
      <c r="AT78" s="53"/>
      <c r="AU78" s="53"/>
      <c r="AV78" s="53"/>
      <c r="AZ78" s="32">
        <f t="shared" si="5"/>
        <v>7</v>
      </c>
    </row>
    <row r="79" spans="8:52" ht="15.6" customHeight="1">
      <c r="H79" s="54" t="s">
        <v>5685</v>
      </c>
      <c r="I79" s="54" t="s">
        <v>6198</v>
      </c>
      <c r="J79" s="54" t="s">
        <v>6199</v>
      </c>
      <c r="N79" s="591" t="s">
        <v>5824</v>
      </c>
      <c r="P79" s="82" t="s">
        <v>6366</v>
      </c>
      <c r="Q79" s="54" t="s">
        <v>5980</v>
      </c>
      <c r="R79" s="54" t="s">
        <v>5973</v>
      </c>
      <c r="W79" s="53" t="s">
        <v>29</v>
      </c>
      <c r="AC79" s="97" t="s">
        <v>141</v>
      </c>
      <c r="AE79" s="53" t="s">
        <v>209</v>
      </c>
      <c r="AF79" s="142">
        <v>44041</v>
      </c>
      <c r="AM79" s="53" t="s">
        <v>208</v>
      </c>
      <c r="AN79" s="142">
        <v>44048</v>
      </c>
      <c r="AO79" s="53" t="s">
        <v>63</v>
      </c>
      <c r="AP79" s="53" t="s">
        <v>56</v>
      </c>
      <c r="AQ79" s="54" t="s">
        <v>491</v>
      </c>
      <c r="AR79" s="53"/>
      <c r="AS79" s="53"/>
      <c r="AT79" s="53"/>
      <c r="AU79" s="53"/>
      <c r="AV79" s="53"/>
      <c r="AZ79" s="32">
        <f t="shared" si="5"/>
        <v>7</v>
      </c>
    </row>
    <row r="80" spans="8:52" ht="15.6" customHeight="1">
      <c r="H80" s="54" t="s">
        <v>5686</v>
      </c>
      <c r="I80" s="54" t="s">
        <v>6200</v>
      </c>
      <c r="J80" s="54" t="s">
        <v>6201</v>
      </c>
      <c r="N80" s="591" t="s">
        <v>5825</v>
      </c>
      <c r="P80" s="82" t="s">
        <v>6366</v>
      </c>
      <c r="Q80" s="54" t="s">
        <v>5981</v>
      </c>
      <c r="R80" s="54" t="s">
        <v>5973</v>
      </c>
      <c r="W80" s="53" t="s">
        <v>29</v>
      </c>
      <c r="AC80" s="97" t="s">
        <v>141</v>
      </c>
      <c r="AE80" s="53" t="s">
        <v>209</v>
      </c>
      <c r="AF80" s="142">
        <v>44041</v>
      </c>
      <c r="AM80" s="53" t="s">
        <v>208</v>
      </c>
      <c r="AN80" s="142">
        <v>44048</v>
      </c>
      <c r="AO80" s="53" t="s">
        <v>63</v>
      </c>
      <c r="AP80" s="53" t="s">
        <v>56</v>
      </c>
      <c r="AQ80" s="54" t="s">
        <v>491</v>
      </c>
      <c r="AR80" s="53"/>
      <c r="AS80" s="53"/>
      <c r="AT80" s="53"/>
      <c r="AU80" s="53"/>
      <c r="AV80" s="53"/>
      <c r="AZ80" s="32">
        <f t="shared" si="5"/>
        <v>7</v>
      </c>
    </row>
    <row r="81" spans="8:52" ht="15.6" customHeight="1">
      <c r="H81" s="54" t="s">
        <v>5687</v>
      </c>
      <c r="I81" s="54" t="s">
        <v>6202</v>
      </c>
      <c r="J81" s="54" t="s">
        <v>6203</v>
      </c>
      <c r="N81" s="591" t="s">
        <v>5826</v>
      </c>
      <c r="P81" s="82" t="s">
        <v>6366</v>
      </c>
      <c r="Q81" s="54" t="s">
        <v>5982</v>
      </c>
      <c r="R81" s="54" t="s">
        <v>5983</v>
      </c>
      <c r="W81" s="53" t="s">
        <v>29</v>
      </c>
      <c r="AC81" s="97" t="s">
        <v>141</v>
      </c>
      <c r="AE81" s="53" t="s">
        <v>209</v>
      </c>
      <c r="AF81" s="142">
        <v>44041</v>
      </c>
      <c r="AM81" s="53" t="s">
        <v>208</v>
      </c>
      <c r="AN81" s="142">
        <v>44048</v>
      </c>
      <c r="AO81" s="53" t="s">
        <v>63</v>
      </c>
      <c r="AP81" s="53" t="s">
        <v>56</v>
      </c>
      <c r="AQ81" s="54" t="s">
        <v>491</v>
      </c>
      <c r="AR81" s="53"/>
      <c r="AS81" s="53"/>
      <c r="AT81" s="53"/>
      <c r="AU81" s="53"/>
      <c r="AV81" s="53"/>
      <c r="AZ81" s="32">
        <f t="shared" ref="AZ81:AZ144" si="6">MONTH(AF81)</f>
        <v>7</v>
      </c>
    </row>
    <row r="82" spans="8:52" ht="15.6" customHeight="1">
      <c r="H82" s="54" t="s">
        <v>5688</v>
      </c>
      <c r="I82" s="54" t="s">
        <v>6204</v>
      </c>
      <c r="J82" s="54" t="s">
        <v>6205</v>
      </c>
      <c r="N82" s="591" t="s">
        <v>5826</v>
      </c>
      <c r="P82" s="82" t="s">
        <v>6366</v>
      </c>
      <c r="Q82" s="54" t="s">
        <v>5984</v>
      </c>
      <c r="R82" s="54" t="s">
        <v>5983</v>
      </c>
      <c r="W82" s="53" t="s">
        <v>29</v>
      </c>
      <c r="AC82" s="97" t="s">
        <v>141</v>
      </c>
      <c r="AE82" s="53" t="s">
        <v>209</v>
      </c>
      <c r="AF82" s="142">
        <v>44041</v>
      </c>
      <c r="AM82" s="53" t="s">
        <v>208</v>
      </c>
      <c r="AN82" s="142">
        <v>44048</v>
      </c>
      <c r="AO82" s="53" t="s">
        <v>63</v>
      </c>
      <c r="AP82" s="53" t="s">
        <v>56</v>
      </c>
      <c r="AQ82" s="54" t="s">
        <v>491</v>
      </c>
      <c r="AR82" s="53"/>
      <c r="AS82" s="53"/>
      <c r="AT82" s="53"/>
      <c r="AU82" s="53"/>
      <c r="AV82" s="53"/>
      <c r="AZ82" s="32">
        <f t="shared" si="6"/>
        <v>7</v>
      </c>
    </row>
    <row r="83" spans="8:52" ht="15.6" customHeight="1">
      <c r="H83" s="54" t="s">
        <v>5689</v>
      </c>
      <c r="I83" s="54" t="s">
        <v>6206</v>
      </c>
      <c r="J83" s="54" t="s">
        <v>6207</v>
      </c>
      <c r="N83" s="591" t="s">
        <v>5826</v>
      </c>
      <c r="P83" s="82" t="s">
        <v>6366</v>
      </c>
      <c r="Q83" s="54" t="s">
        <v>5985</v>
      </c>
      <c r="R83" s="54" t="s">
        <v>5986</v>
      </c>
      <c r="W83" s="53" t="s">
        <v>29</v>
      </c>
      <c r="AC83" s="97" t="s">
        <v>141</v>
      </c>
      <c r="AE83" s="53" t="s">
        <v>209</v>
      </c>
      <c r="AF83" s="142">
        <v>44041</v>
      </c>
      <c r="AM83" s="53" t="s">
        <v>208</v>
      </c>
      <c r="AN83" s="142">
        <v>44048</v>
      </c>
      <c r="AO83" s="53" t="s">
        <v>63</v>
      </c>
      <c r="AP83" s="53" t="s">
        <v>56</v>
      </c>
      <c r="AQ83" s="54" t="s">
        <v>492</v>
      </c>
      <c r="AR83" s="53"/>
      <c r="AS83" s="53"/>
      <c r="AT83" s="53"/>
      <c r="AU83" s="53"/>
      <c r="AV83" s="53"/>
      <c r="AZ83" s="32">
        <f t="shared" si="6"/>
        <v>7</v>
      </c>
    </row>
    <row r="84" spans="8:52" ht="15.6" customHeight="1">
      <c r="H84" s="54" t="s">
        <v>5690</v>
      </c>
      <c r="I84" s="54" t="s">
        <v>6208</v>
      </c>
      <c r="J84" s="75" t="s">
        <v>6209</v>
      </c>
      <c r="N84" s="592" t="s">
        <v>5827</v>
      </c>
      <c r="P84" s="82" t="s">
        <v>6366</v>
      </c>
      <c r="Q84" s="54" t="s">
        <v>5987</v>
      </c>
      <c r="R84" s="54" t="s">
        <v>5988</v>
      </c>
      <c r="W84" s="53" t="s">
        <v>29</v>
      </c>
      <c r="AC84" s="97" t="s">
        <v>141</v>
      </c>
      <c r="AE84" s="53" t="s">
        <v>209</v>
      </c>
      <c r="AF84" s="142">
        <v>44041</v>
      </c>
      <c r="AM84" s="53" t="s">
        <v>208</v>
      </c>
      <c r="AN84" s="142">
        <v>44048</v>
      </c>
      <c r="AO84" s="53" t="s">
        <v>63</v>
      </c>
      <c r="AP84" s="53" t="s">
        <v>56</v>
      </c>
      <c r="AQ84" s="54" t="s">
        <v>491</v>
      </c>
      <c r="AR84" s="53"/>
      <c r="AS84" s="53"/>
      <c r="AT84" s="53"/>
      <c r="AU84" s="53"/>
      <c r="AV84" s="53"/>
      <c r="AZ84" s="32">
        <f t="shared" si="6"/>
        <v>7</v>
      </c>
    </row>
    <row r="85" spans="8:52" ht="15.6" customHeight="1">
      <c r="H85" s="54" t="s">
        <v>5691</v>
      </c>
      <c r="I85" s="54" t="s">
        <v>6210</v>
      </c>
      <c r="J85" s="54" t="s">
        <v>6211</v>
      </c>
      <c r="N85" s="592" t="s">
        <v>5828</v>
      </c>
      <c r="P85" s="82" t="s">
        <v>6366</v>
      </c>
      <c r="Q85" s="54" t="s">
        <v>5989</v>
      </c>
      <c r="R85" s="54" t="s">
        <v>5990</v>
      </c>
      <c r="W85" s="53" t="s">
        <v>29</v>
      </c>
      <c r="AC85" s="97" t="s">
        <v>141</v>
      </c>
      <c r="AE85" s="53" t="s">
        <v>209</v>
      </c>
      <c r="AF85" s="142">
        <v>44043</v>
      </c>
      <c r="AM85" s="53" t="s">
        <v>208</v>
      </c>
      <c r="AN85" s="142">
        <v>44048</v>
      </c>
      <c r="AO85" s="53" t="s">
        <v>63</v>
      </c>
      <c r="AP85" s="53" t="s">
        <v>56</v>
      </c>
      <c r="AQ85" s="54" t="s">
        <v>491</v>
      </c>
      <c r="AR85" s="53"/>
      <c r="AS85" s="53"/>
      <c r="AT85" s="53"/>
      <c r="AU85" s="53"/>
      <c r="AV85" s="53"/>
      <c r="AZ85" s="32">
        <f t="shared" si="6"/>
        <v>7</v>
      </c>
    </row>
    <row r="86" spans="8:52" ht="15.6" customHeight="1">
      <c r="H86" s="54" t="s">
        <v>5692</v>
      </c>
      <c r="I86" s="54" t="s">
        <v>6212</v>
      </c>
      <c r="J86" s="54" t="s">
        <v>6213</v>
      </c>
      <c r="N86" s="592" t="s">
        <v>5828</v>
      </c>
      <c r="P86" s="82" t="s">
        <v>6366</v>
      </c>
      <c r="Q86" s="54" t="s">
        <v>5989</v>
      </c>
      <c r="R86" s="54" t="s">
        <v>5991</v>
      </c>
      <c r="W86" s="53" t="s">
        <v>29</v>
      </c>
      <c r="AC86" s="97" t="s">
        <v>141</v>
      </c>
      <c r="AE86" s="53" t="s">
        <v>209</v>
      </c>
      <c r="AF86" s="142">
        <v>44043</v>
      </c>
      <c r="AM86" s="53" t="s">
        <v>208</v>
      </c>
      <c r="AN86" s="142">
        <v>44048</v>
      </c>
      <c r="AO86" s="53" t="s">
        <v>63</v>
      </c>
      <c r="AP86" s="53" t="s">
        <v>56</v>
      </c>
      <c r="AQ86" s="54" t="s">
        <v>493</v>
      </c>
      <c r="AR86" s="53"/>
      <c r="AS86" s="53"/>
      <c r="AT86" s="53"/>
      <c r="AU86" s="53"/>
      <c r="AV86" s="53"/>
      <c r="AZ86" s="32">
        <f t="shared" si="6"/>
        <v>7</v>
      </c>
    </row>
    <row r="87" spans="8:52" ht="15.6" customHeight="1">
      <c r="H87" s="54" t="s">
        <v>5693</v>
      </c>
      <c r="I87" s="54" t="s">
        <v>6214</v>
      </c>
      <c r="J87" s="54" t="s">
        <v>6215</v>
      </c>
      <c r="N87" s="592" t="s">
        <v>5829</v>
      </c>
      <c r="P87" s="82" t="s">
        <v>6366</v>
      </c>
      <c r="Q87" s="54" t="s">
        <v>5992</v>
      </c>
      <c r="R87" s="554" t="s">
        <v>5993</v>
      </c>
      <c r="W87" s="53" t="s">
        <v>29</v>
      </c>
      <c r="AC87" s="97" t="s">
        <v>141</v>
      </c>
      <c r="AE87" s="53" t="s">
        <v>209</v>
      </c>
      <c r="AF87" s="142">
        <v>44046</v>
      </c>
      <c r="AM87" s="53" t="s">
        <v>208</v>
      </c>
      <c r="AN87" s="142">
        <v>44048</v>
      </c>
      <c r="AO87" s="53" t="s">
        <v>63</v>
      </c>
      <c r="AP87" s="53" t="s">
        <v>56</v>
      </c>
      <c r="AQ87" s="54" t="s">
        <v>491</v>
      </c>
      <c r="AR87" s="53"/>
      <c r="AS87" s="142"/>
      <c r="AT87" s="53"/>
      <c r="AU87" s="53"/>
      <c r="AV87" s="53"/>
      <c r="AZ87" s="32">
        <f t="shared" si="6"/>
        <v>8</v>
      </c>
    </row>
    <row r="88" spans="8:52" ht="15.6" customHeight="1">
      <c r="H88" s="54" t="s">
        <v>5694</v>
      </c>
      <c r="I88" s="54" t="s">
        <v>6216</v>
      </c>
      <c r="J88" s="54" t="s">
        <v>6215</v>
      </c>
      <c r="N88" s="592" t="s">
        <v>5829</v>
      </c>
      <c r="P88" s="82" t="s">
        <v>6366</v>
      </c>
      <c r="Q88" s="54" t="s">
        <v>5994</v>
      </c>
      <c r="R88" s="554" t="s">
        <v>5995</v>
      </c>
      <c r="W88" s="53" t="s">
        <v>29</v>
      </c>
      <c r="AC88" s="97" t="s">
        <v>141</v>
      </c>
      <c r="AE88" s="53" t="s">
        <v>209</v>
      </c>
      <c r="AF88" s="142">
        <v>44046</v>
      </c>
      <c r="AM88" s="53" t="s">
        <v>208</v>
      </c>
      <c r="AN88" s="142">
        <v>44048</v>
      </c>
      <c r="AO88" s="53" t="s">
        <v>63</v>
      </c>
      <c r="AP88" s="53" t="s">
        <v>56</v>
      </c>
      <c r="AQ88" s="54" t="s">
        <v>491</v>
      </c>
      <c r="AR88" s="53"/>
      <c r="AS88" s="142"/>
      <c r="AT88" s="53"/>
      <c r="AU88" s="53"/>
      <c r="AV88" s="53"/>
      <c r="AZ88" s="32">
        <f t="shared" si="6"/>
        <v>8</v>
      </c>
    </row>
    <row r="89" spans="8:52" ht="15.6" customHeight="1">
      <c r="H89" s="54" t="s">
        <v>5695</v>
      </c>
      <c r="I89" s="54" t="s">
        <v>6217</v>
      </c>
      <c r="J89" s="54" t="s">
        <v>6215</v>
      </c>
      <c r="N89" s="592" t="s">
        <v>5829</v>
      </c>
      <c r="P89" s="82" t="s">
        <v>6366</v>
      </c>
      <c r="Q89" s="54" t="s">
        <v>5996</v>
      </c>
      <c r="R89" s="554" t="s">
        <v>5995</v>
      </c>
      <c r="W89" s="53" t="s">
        <v>29</v>
      </c>
      <c r="AC89" s="97" t="s">
        <v>141</v>
      </c>
      <c r="AE89" s="53" t="s">
        <v>209</v>
      </c>
      <c r="AF89" s="142">
        <v>44046</v>
      </c>
      <c r="AM89" s="53" t="s">
        <v>208</v>
      </c>
      <c r="AN89" s="142">
        <v>44048</v>
      </c>
      <c r="AO89" s="53" t="s">
        <v>63</v>
      </c>
      <c r="AP89" s="53" t="s">
        <v>56</v>
      </c>
      <c r="AQ89" s="54" t="s">
        <v>491</v>
      </c>
      <c r="AR89" s="53"/>
      <c r="AS89" s="142"/>
      <c r="AT89" s="53"/>
      <c r="AU89" s="53"/>
      <c r="AV89" s="53"/>
      <c r="AZ89" s="32">
        <f t="shared" si="6"/>
        <v>8</v>
      </c>
    </row>
    <row r="90" spans="8:52" ht="15.6" customHeight="1">
      <c r="H90" s="54" t="s">
        <v>5696</v>
      </c>
      <c r="I90" s="54" t="s">
        <v>6218</v>
      </c>
      <c r="J90" s="54" t="s">
        <v>6215</v>
      </c>
      <c r="N90" s="592" t="s">
        <v>5829</v>
      </c>
      <c r="P90" s="82" t="s">
        <v>6366</v>
      </c>
      <c r="Q90" s="54" t="s">
        <v>5997</v>
      </c>
      <c r="R90" s="554" t="s">
        <v>5995</v>
      </c>
      <c r="W90" s="53" t="s">
        <v>29</v>
      </c>
      <c r="AC90" s="97" t="s">
        <v>141</v>
      </c>
      <c r="AE90" s="53" t="s">
        <v>209</v>
      </c>
      <c r="AF90" s="142">
        <v>44046</v>
      </c>
      <c r="AM90" s="53" t="s">
        <v>208</v>
      </c>
      <c r="AN90" s="142">
        <v>44048</v>
      </c>
      <c r="AO90" s="53" t="s">
        <v>63</v>
      </c>
      <c r="AP90" s="53" t="s">
        <v>56</v>
      </c>
      <c r="AQ90" s="54" t="s">
        <v>491</v>
      </c>
      <c r="AR90" s="53"/>
      <c r="AS90" s="142"/>
      <c r="AT90" s="53"/>
      <c r="AU90" s="53"/>
      <c r="AV90" s="53"/>
      <c r="AZ90" s="32">
        <f t="shared" si="6"/>
        <v>8</v>
      </c>
    </row>
    <row r="91" spans="8:52" ht="15.6" customHeight="1">
      <c r="H91" s="54" t="s">
        <v>5697</v>
      </c>
      <c r="I91" s="54" t="s">
        <v>6219</v>
      </c>
      <c r="J91" s="54" t="s">
        <v>6220</v>
      </c>
      <c r="N91" s="592" t="s">
        <v>5830</v>
      </c>
      <c r="P91" s="82" t="s">
        <v>6366</v>
      </c>
      <c r="Q91" s="54" t="s">
        <v>5998</v>
      </c>
      <c r="R91" s="54" t="s">
        <v>5999</v>
      </c>
      <c r="W91" s="53" t="s">
        <v>29</v>
      </c>
      <c r="AC91" s="97" t="s">
        <v>141</v>
      </c>
      <c r="AE91" s="53" t="s">
        <v>209</v>
      </c>
      <c r="AF91" s="142">
        <v>44046</v>
      </c>
      <c r="AM91" s="53" t="s">
        <v>208</v>
      </c>
      <c r="AN91" s="142">
        <v>44048</v>
      </c>
      <c r="AO91" s="53" t="s">
        <v>63</v>
      </c>
      <c r="AP91" s="53" t="s">
        <v>56</v>
      </c>
      <c r="AQ91" s="54" t="s">
        <v>491</v>
      </c>
      <c r="AR91" s="53"/>
      <c r="AS91" s="142"/>
      <c r="AT91" s="53"/>
      <c r="AU91" s="53"/>
      <c r="AV91" s="53"/>
      <c r="AZ91" s="32">
        <f t="shared" si="6"/>
        <v>8</v>
      </c>
    </row>
    <row r="92" spans="8:52" ht="15.6" customHeight="1">
      <c r="H92" s="54" t="s">
        <v>5698</v>
      </c>
      <c r="I92" s="54" t="s">
        <v>6221</v>
      </c>
      <c r="J92" s="54" t="s">
        <v>6222</v>
      </c>
      <c r="N92" s="592" t="s">
        <v>5830</v>
      </c>
      <c r="P92" s="82" t="s">
        <v>6366</v>
      </c>
      <c r="Q92" s="54" t="s">
        <v>6000</v>
      </c>
      <c r="R92" s="54" t="s">
        <v>5999</v>
      </c>
      <c r="W92" s="53" t="s">
        <v>29</v>
      </c>
      <c r="AC92" s="97" t="s">
        <v>141</v>
      </c>
      <c r="AE92" s="53" t="s">
        <v>209</v>
      </c>
      <c r="AF92" s="142">
        <v>44046</v>
      </c>
      <c r="AM92" s="53" t="s">
        <v>208</v>
      </c>
      <c r="AN92" s="142">
        <v>44048</v>
      </c>
      <c r="AO92" s="53" t="s">
        <v>63</v>
      </c>
      <c r="AP92" s="53" t="s">
        <v>56</v>
      </c>
      <c r="AQ92" s="54" t="s">
        <v>491</v>
      </c>
      <c r="AR92" s="53"/>
      <c r="AS92" s="142"/>
      <c r="AT92" s="53"/>
      <c r="AU92" s="53"/>
      <c r="AV92" s="53"/>
      <c r="AZ92" s="32">
        <f t="shared" si="6"/>
        <v>8</v>
      </c>
    </row>
    <row r="93" spans="8:52" ht="15.6" customHeight="1">
      <c r="H93" s="54" t="s">
        <v>5699</v>
      </c>
      <c r="I93" s="54" t="s">
        <v>6223</v>
      </c>
      <c r="J93" s="53" t="s">
        <v>6224</v>
      </c>
      <c r="N93" s="592" t="s">
        <v>5831</v>
      </c>
      <c r="P93" s="82" t="s">
        <v>6366</v>
      </c>
      <c r="Q93" s="54" t="s">
        <v>6001</v>
      </c>
      <c r="R93" s="54" t="s">
        <v>6002</v>
      </c>
      <c r="W93" s="53" t="s">
        <v>29</v>
      </c>
      <c r="AC93" s="97" t="s">
        <v>141</v>
      </c>
      <c r="AE93" s="53" t="s">
        <v>209</v>
      </c>
      <c r="AF93" s="142">
        <v>44041</v>
      </c>
      <c r="AM93" s="53" t="s">
        <v>208</v>
      </c>
      <c r="AN93" s="142">
        <v>44048</v>
      </c>
      <c r="AO93" s="53" t="s">
        <v>63</v>
      </c>
      <c r="AP93" s="53" t="s">
        <v>56</v>
      </c>
      <c r="AQ93" s="54" t="s">
        <v>491</v>
      </c>
      <c r="AR93" s="53"/>
      <c r="AS93" s="142"/>
      <c r="AT93" s="53"/>
      <c r="AU93" s="53"/>
      <c r="AV93" s="53"/>
      <c r="AZ93" s="32">
        <f t="shared" si="6"/>
        <v>7</v>
      </c>
    </row>
    <row r="94" spans="8:52" ht="15.6" customHeight="1">
      <c r="H94" s="54" t="s">
        <v>5700</v>
      </c>
      <c r="I94" s="54" t="s">
        <v>6225</v>
      </c>
      <c r="J94" s="54" t="s">
        <v>6226</v>
      </c>
      <c r="N94" s="592" t="s">
        <v>5831</v>
      </c>
      <c r="P94" s="82" t="s">
        <v>6366</v>
      </c>
      <c r="Q94" s="54" t="s">
        <v>6003</v>
      </c>
      <c r="R94" s="54" t="s">
        <v>6004</v>
      </c>
      <c r="W94" s="53" t="s">
        <v>29</v>
      </c>
      <c r="AC94" s="97" t="s">
        <v>141</v>
      </c>
      <c r="AE94" s="53" t="s">
        <v>209</v>
      </c>
      <c r="AF94" s="142">
        <v>44041</v>
      </c>
      <c r="AM94" s="53" t="s">
        <v>208</v>
      </c>
      <c r="AN94" s="142">
        <v>44048</v>
      </c>
      <c r="AO94" s="53" t="s">
        <v>63</v>
      </c>
      <c r="AP94" s="53" t="s">
        <v>56</v>
      </c>
      <c r="AQ94" s="54" t="s">
        <v>491</v>
      </c>
      <c r="AR94" s="53"/>
      <c r="AS94" s="142"/>
      <c r="AT94" s="53"/>
      <c r="AU94" s="53"/>
      <c r="AV94" s="53"/>
      <c r="AZ94" s="32">
        <f t="shared" si="6"/>
        <v>7</v>
      </c>
    </row>
    <row r="95" spans="8:52" ht="15.6" customHeight="1">
      <c r="H95" s="53" t="s">
        <v>5701</v>
      </c>
      <c r="I95" s="54" t="s">
        <v>6227</v>
      </c>
      <c r="J95" s="54" t="s">
        <v>6228</v>
      </c>
      <c r="N95" s="53" t="s">
        <v>5832</v>
      </c>
      <c r="P95" s="82" t="s">
        <v>6366</v>
      </c>
      <c r="Q95" s="53" t="s">
        <v>6005</v>
      </c>
      <c r="R95" s="554" t="s">
        <v>6006</v>
      </c>
      <c r="W95" s="53" t="s">
        <v>29</v>
      </c>
      <c r="AC95" s="97" t="s">
        <v>141</v>
      </c>
      <c r="AE95" s="53" t="s">
        <v>208</v>
      </c>
      <c r="AF95" s="142">
        <v>44033</v>
      </c>
      <c r="AM95" s="53" t="s">
        <v>209</v>
      </c>
      <c r="AN95" s="142">
        <v>44047</v>
      </c>
      <c r="AO95" s="53" t="s">
        <v>56</v>
      </c>
      <c r="AP95" s="53" t="s">
        <v>56</v>
      </c>
      <c r="AQ95" s="54"/>
      <c r="AR95" s="53"/>
      <c r="AS95" s="142"/>
      <c r="AT95" s="53"/>
      <c r="AU95" s="53"/>
      <c r="AV95" s="53"/>
      <c r="AZ95" s="32">
        <f t="shared" si="6"/>
        <v>7</v>
      </c>
    </row>
    <row r="96" spans="8:52" ht="15.6" customHeight="1">
      <c r="H96" s="53" t="s">
        <v>5702</v>
      </c>
      <c r="I96" s="54" t="s">
        <v>6229</v>
      </c>
      <c r="J96" s="54" t="s">
        <v>6230</v>
      </c>
      <c r="N96" s="53" t="s">
        <v>5832</v>
      </c>
      <c r="P96" s="82" t="s">
        <v>6366</v>
      </c>
      <c r="Q96" s="53" t="s">
        <v>6007</v>
      </c>
      <c r="R96" s="554" t="s">
        <v>6006</v>
      </c>
      <c r="W96" s="53" t="s">
        <v>29</v>
      </c>
      <c r="AC96" s="97" t="s">
        <v>141</v>
      </c>
      <c r="AE96" s="53" t="s">
        <v>208</v>
      </c>
      <c r="AF96" s="142">
        <v>44033</v>
      </c>
      <c r="AM96" s="53" t="s">
        <v>209</v>
      </c>
      <c r="AN96" s="142">
        <v>44047</v>
      </c>
      <c r="AO96" s="53" t="s">
        <v>56</v>
      </c>
      <c r="AP96" s="53" t="s">
        <v>56</v>
      </c>
      <c r="AQ96" s="54"/>
      <c r="AR96" s="53"/>
      <c r="AS96" s="142"/>
      <c r="AT96" s="53"/>
      <c r="AU96" s="53"/>
      <c r="AV96" s="53"/>
      <c r="AZ96" s="32">
        <f t="shared" si="6"/>
        <v>7</v>
      </c>
    </row>
    <row r="97" spans="8:52" ht="15.6" customHeight="1">
      <c r="H97" s="53" t="s">
        <v>5703</v>
      </c>
      <c r="I97" s="54" t="s">
        <v>6231</v>
      </c>
      <c r="J97" s="54" t="s">
        <v>6232</v>
      </c>
      <c r="N97" s="53" t="s">
        <v>5832</v>
      </c>
      <c r="P97" s="82" t="s">
        <v>6366</v>
      </c>
      <c r="Q97" s="53" t="s">
        <v>6008</v>
      </c>
      <c r="R97" s="554" t="s">
        <v>6006</v>
      </c>
      <c r="W97" s="53" t="s">
        <v>29</v>
      </c>
      <c r="AC97" s="97" t="s">
        <v>141</v>
      </c>
      <c r="AE97" s="53" t="s">
        <v>208</v>
      </c>
      <c r="AF97" s="142">
        <v>44033</v>
      </c>
      <c r="AM97" s="53" t="s">
        <v>209</v>
      </c>
      <c r="AN97" s="142">
        <v>44047</v>
      </c>
      <c r="AO97" s="53" t="s">
        <v>56</v>
      </c>
      <c r="AP97" s="53" t="s">
        <v>56</v>
      </c>
      <c r="AQ97" s="54"/>
      <c r="AR97" s="53"/>
      <c r="AS97" s="142"/>
      <c r="AT97" s="53"/>
      <c r="AU97" s="53"/>
      <c r="AV97" s="53"/>
      <c r="AZ97" s="32">
        <f t="shared" si="6"/>
        <v>7</v>
      </c>
    </row>
    <row r="98" spans="8:52" ht="15.6" customHeight="1">
      <c r="H98" s="53" t="s">
        <v>5704</v>
      </c>
      <c r="I98" s="54" t="s">
        <v>6233</v>
      </c>
      <c r="J98" s="54" t="s">
        <v>6232</v>
      </c>
      <c r="N98" s="53" t="s">
        <v>5832</v>
      </c>
      <c r="P98" s="82" t="s">
        <v>6366</v>
      </c>
      <c r="Q98" s="53" t="s">
        <v>6009</v>
      </c>
      <c r="R98" s="554" t="s">
        <v>6006</v>
      </c>
      <c r="W98" s="53" t="s">
        <v>29</v>
      </c>
      <c r="AC98" s="97" t="s">
        <v>141</v>
      </c>
      <c r="AE98" s="53" t="s">
        <v>208</v>
      </c>
      <c r="AF98" s="142">
        <v>44033</v>
      </c>
      <c r="AM98" s="53" t="s">
        <v>209</v>
      </c>
      <c r="AN98" s="142">
        <v>44047</v>
      </c>
      <c r="AO98" s="53" t="s">
        <v>56</v>
      </c>
      <c r="AP98" s="53" t="s">
        <v>56</v>
      </c>
      <c r="AQ98" s="54"/>
      <c r="AR98" s="53"/>
      <c r="AS98" s="142"/>
      <c r="AT98" s="53"/>
      <c r="AU98" s="53"/>
      <c r="AV98" s="53"/>
      <c r="AZ98" s="32">
        <f t="shared" si="6"/>
        <v>7</v>
      </c>
    </row>
    <row r="99" spans="8:52" ht="15.6" customHeight="1">
      <c r="H99" s="53" t="s">
        <v>5705</v>
      </c>
      <c r="I99" s="54" t="s">
        <v>6234</v>
      </c>
      <c r="J99" s="54" t="s">
        <v>6230</v>
      </c>
      <c r="N99" s="53" t="s">
        <v>5832</v>
      </c>
      <c r="P99" s="82" t="s">
        <v>6366</v>
      </c>
      <c r="Q99" s="53" t="s">
        <v>6010</v>
      </c>
      <c r="R99" s="554" t="s">
        <v>6006</v>
      </c>
      <c r="W99" s="53" t="s">
        <v>29</v>
      </c>
      <c r="AC99" s="97" t="s">
        <v>141</v>
      </c>
      <c r="AE99" s="53" t="s">
        <v>208</v>
      </c>
      <c r="AF99" s="142">
        <v>44033</v>
      </c>
      <c r="AM99" s="53" t="s">
        <v>209</v>
      </c>
      <c r="AN99" s="142">
        <v>44047</v>
      </c>
      <c r="AO99" s="53" t="s">
        <v>56</v>
      </c>
      <c r="AP99" s="53" t="s">
        <v>56</v>
      </c>
      <c r="AQ99" s="54"/>
      <c r="AR99" s="53"/>
      <c r="AS99" s="142"/>
      <c r="AT99" s="53"/>
      <c r="AU99" s="53"/>
      <c r="AV99" s="53"/>
      <c r="AZ99" s="32">
        <f t="shared" si="6"/>
        <v>7</v>
      </c>
    </row>
    <row r="100" spans="8:52" ht="15.6" customHeight="1">
      <c r="H100" s="53" t="s">
        <v>5706</v>
      </c>
      <c r="I100" s="54" t="s">
        <v>6235</v>
      </c>
      <c r="J100" s="54" t="s">
        <v>6236</v>
      </c>
      <c r="N100" s="53" t="s">
        <v>5833</v>
      </c>
      <c r="P100" s="82" t="s">
        <v>6366</v>
      </c>
      <c r="Q100" s="53" t="s">
        <v>6011</v>
      </c>
      <c r="R100" s="554" t="s">
        <v>6012</v>
      </c>
      <c r="W100" s="53" t="s">
        <v>29</v>
      </c>
      <c r="AC100" s="97" t="s">
        <v>141</v>
      </c>
      <c r="AE100" s="53" t="s">
        <v>208</v>
      </c>
      <c r="AF100" s="142">
        <v>44033</v>
      </c>
      <c r="AM100" s="53" t="s">
        <v>209</v>
      </c>
      <c r="AN100" s="142">
        <v>44047</v>
      </c>
      <c r="AO100" s="53" t="s">
        <v>59</v>
      </c>
      <c r="AP100" s="53" t="s">
        <v>56</v>
      </c>
      <c r="AQ100" s="54" t="s">
        <v>494</v>
      </c>
      <c r="AR100" s="53"/>
      <c r="AS100" s="142"/>
      <c r="AT100" s="53"/>
      <c r="AU100" s="53"/>
      <c r="AV100" s="53"/>
      <c r="AZ100" s="32">
        <f t="shared" si="6"/>
        <v>7</v>
      </c>
    </row>
    <row r="101" spans="8:52" ht="15.6" customHeight="1">
      <c r="H101" s="53" t="s">
        <v>5707</v>
      </c>
      <c r="I101" s="54" t="s">
        <v>6237</v>
      </c>
      <c r="J101" s="54" t="s">
        <v>6236</v>
      </c>
      <c r="N101" s="53" t="s">
        <v>5833</v>
      </c>
      <c r="P101" s="82" t="s">
        <v>6366</v>
      </c>
      <c r="Q101" s="53" t="s">
        <v>6013</v>
      </c>
      <c r="R101" s="554" t="s">
        <v>6012</v>
      </c>
      <c r="W101" s="53" t="s">
        <v>29</v>
      </c>
      <c r="AC101" s="97" t="s">
        <v>141</v>
      </c>
      <c r="AE101" s="53" t="s">
        <v>208</v>
      </c>
      <c r="AF101" s="142">
        <v>44033</v>
      </c>
      <c r="AM101" s="53" t="s">
        <v>209</v>
      </c>
      <c r="AN101" s="142">
        <v>44047</v>
      </c>
      <c r="AO101" s="53" t="s">
        <v>59</v>
      </c>
      <c r="AP101" s="53" t="s">
        <v>56</v>
      </c>
      <c r="AQ101" s="54" t="s">
        <v>494</v>
      </c>
      <c r="AR101" s="53"/>
      <c r="AS101" s="142"/>
      <c r="AT101" s="53"/>
      <c r="AU101" s="53"/>
      <c r="AV101" s="53"/>
      <c r="AZ101" s="32">
        <f t="shared" si="6"/>
        <v>7</v>
      </c>
    </row>
    <row r="102" spans="8:52" ht="15.6" customHeight="1">
      <c r="H102" s="53" t="s">
        <v>5708</v>
      </c>
      <c r="I102" s="54" t="s">
        <v>6238</v>
      </c>
      <c r="J102" s="54" t="s">
        <v>6239</v>
      </c>
      <c r="N102" s="53" t="s">
        <v>5834</v>
      </c>
      <c r="P102" s="82" t="s">
        <v>6366</v>
      </c>
      <c r="Q102" s="53" t="s">
        <v>6014</v>
      </c>
      <c r="R102" s="554" t="s">
        <v>6012</v>
      </c>
      <c r="W102" s="53" t="s">
        <v>29</v>
      </c>
      <c r="AC102" s="97" t="s">
        <v>141</v>
      </c>
      <c r="AE102" s="53" t="s">
        <v>208</v>
      </c>
      <c r="AF102" s="142">
        <v>44033</v>
      </c>
      <c r="AM102" s="53" t="s">
        <v>209</v>
      </c>
      <c r="AN102" s="142">
        <v>44047</v>
      </c>
      <c r="AO102" s="53" t="s">
        <v>59</v>
      </c>
      <c r="AP102" s="53" t="s">
        <v>56</v>
      </c>
      <c r="AQ102" s="54" t="s">
        <v>494</v>
      </c>
      <c r="AR102" s="53"/>
      <c r="AS102" s="142"/>
      <c r="AT102" s="53"/>
      <c r="AU102" s="53"/>
      <c r="AV102" s="53"/>
      <c r="AZ102" s="32">
        <f t="shared" si="6"/>
        <v>7</v>
      </c>
    </row>
    <row r="103" spans="8:52" ht="15.6" customHeight="1">
      <c r="H103" s="53" t="s">
        <v>5709</v>
      </c>
      <c r="I103" s="54" t="s">
        <v>6240</v>
      </c>
      <c r="J103" s="54" t="s">
        <v>6239</v>
      </c>
      <c r="N103" s="53" t="s">
        <v>5834</v>
      </c>
      <c r="P103" s="82" t="s">
        <v>6366</v>
      </c>
      <c r="Q103" s="53" t="s">
        <v>6015</v>
      </c>
      <c r="R103" s="554" t="s">
        <v>6012</v>
      </c>
      <c r="W103" s="53" t="s">
        <v>29</v>
      </c>
      <c r="AC103" s="97" t="s">
        <v>141</v>
      </c>
      <c r="AE103" s="53" t="s">
        <v>208</v>
      </c>
      <c r="AF103" s="142">
        <v>44033</v>
      </c>
      <c r="AM103" s="53" t="s">
        <v>209</v>
      </c>
      <c r="AN103" s="142">
        <v>44047</v>
      </c>
      <c r="AO103" s="53" t="s">
        <v>59</v>
      </c>
      <c r="AP103" s="53" t="s">
        <v>56</v>
      </c>
      <c r="AQ103" s="54" t="s">
        <v>494</v>
      </c>
      <c r="AR103" s="53"/>
      <c r="AS103" s="142"/>
      <c r="AT103" s="53"/>
      <c r="AU103" s="53"/>
      <c r="AV103" s="53"/>
      <c r="AZ103" s="32">
        <f t="shared" si="6"/>
        <v>7</v>
      </c>
    </row>
    <row r="104" spans="8:52" ht="15.6" customHeight="1">
      <c r="H104" s="53" t="s">
        <v>5710</v>
      </c>
      <c r="I104" s="54" t="s">
        <v>6241</v>
      </c>
      <c r="J104" s="54" t="s">
        <v>6242</v>
      </c>
      <c r="N104" s="53" t="s">
        <v>5835</v>
      </c>
      <c r="P104" s="82" t="s">
        <v>6366</v>
      </c>
      <c r="Q104" s="54" t="s">
        <v>6016</v>
      </c>
      <c r="R104" s="554" t="s">
        <v>6017</v>
      </c>
      <c r="W104" s="53" t="s">
        <v>29</v>
      </c>
      <c r="AC104" s="97" t="s">
        <v>141</v>
      </c>
      <c r="AE104" s="53" t="s">
        <v>208</v>
      </c>
      <c r="AF104" s="142">
        <v>44034</v>
      </c>
      <c r="AM104" s="53" t="s">
        <v>209</v>
      </c>
      <c r="AN104" s="142">
        <v>44047</v>
      </c>
      <c r="AO104" s="53" t="s">
        <v>59</v>
      </c>
      <c r="AP104" s="53" t="s">
        <v>56</v>
      </c>
      <c r="AQ104" s="54" t="s">
        <v>495</v>
      </c>
      <c r="AR104" s="53"/>
      <c r="AS104" s="142"/>
      <c r="AT104" s="53"/>
      <c r="AU104" s="53"/>
      <c r="AV104" s="53"/>
      <c r="AZ104" s="32">
        <f t="shared" si="6"/>
        <v>7</v>
      </c>
    </row>
    <row r="105" spans="8:52" ht="15.6" customHeight="1">
      <c r="H105" s="53" t="s">
        <v>5711</v>
      </c>
      <c r="I105" s="54" t="s">
        <v>6243</v>
      </c>
      <c r="J105" s="54" t="s">
        <v>6244</v>
      </c>
      <c r="N105" s="53" t="s">
        <v>5836</v>
      </c>
      <c r="P105" s="82" t="s">
        <v>6366</v>
      </c>
      <c r="Q105" s="54" t="s">
        <v>6018</v>
      </c>
      <c r="R105" s="554" t="s">
        <v>6017</v>
      </c>
      <c r="W105" s="53" t="s">
        <v>29</v>
      </c>
      <c r="AC105" s="97" t="s">
        <v>141</v>
      </c>
      <c r="AE105" s="53" t="s">
        <v>208</v>
      </c>
      <c r="AF105" s="142">
        <v>44034</v>
      </c>
      <c r="AM105" s="53" t="s">
        <v>209</v>
      </c>
      <c r="AN105" s="142">
        <v>44047</v>
      </c>
      <c r="AO105" s="53" t="s">
        <v>59</v>
      </c>
      <c r="AP105" s="53" t="s">
        <v>56</v>
      </c>
      <c r="AQ105" s="54" t="s">
        <v>496</v>
      </c>
      <c r="AR105" s="53"/>
      <c r="AS105" s="142"/>
      <c r="AT105" s="53"/>
      <c r="AU105" s="53"/>
      <c r="AV105" s="53"/>
      <c r="AZ105" s="32">
        <f t="shared" si="6"/>
        <v>7</v>
      </c>
    </row>
    <row r="106" spans="8:52" ht="15.6" customHeight="1">
      <c r="H106" s="53" t="s">
        <v>5712</v>
      </c>
      <c r="I106" s="54" t="s">
        <v>6245</v>
      </c>
      <c r="J106" s="54" t="s">
        <v>6242</v>
      </c>
      <c r="N106" s="53" t="s">
        <v>5837</v>
      </c>
      <c r="P106" s="82" t="s">
        <v>6366</v>
      </c>
      <c r="Q106" s="54" t="s">
        <v>6019</v>
      </c>
      <c r="R106" s="554" t="s">
        <v>6017</v>
      </c>
      <c r="W106" s="53" t="s">
        <v>29</v>
      </c>
      <c r="AC106" s="97" t="s">
        <v>141</v>
      </c>
      <c r="AE106" s="53" t="s">
        <v>208</v>
      </c>
      <c r="AF106" s="142">
        <v>44034</v>
      </c>
      <c r="AM106" s="53" t="s">
        <v>209</v>
      </c>
      <c r="AN106" s="142">
        <v>44047</v>
      </c>
      <c r="AO106" s="53" t="s">
        <v>56</v>
      </c>
      <c r="AP106" s="53" t="s">
        <v>56</v>
      </c>
      <c r="AQ106" s="54" t="s">
        <v>497</v>
      </c>
      <c r="AR106" s="53"/>
      <c r="AS106" s="142"/>
      <c r="AT106" s="53"/>
      <c r="AU106" s="53"/>
      <c r="AV106" s="53"/>
      <c r="AZ106" s="32">
        <f t="shared" si="6"/>
        <v>7</v>
      </c>
    </row>
    <row r="107" spans="8:52" ht="15.6" customHeight="1">
      <c r="H107" s="53" t="s">
        <v>5713</v>
      </c>
      <c r="I107" s="54" t="s">
        <v>6246</v>
      </c>
      <c r="J107" s="54" t="s">
        <v>6247</v>
      </c>
      <c r="N107" s="53" t="s">
        <v>5838</v>
      </c>
      <c r="P107" s="82" t="s">
        <v>6366</v>
      </c>
      <c r="Q107" s="54" t="s">
        <v>6020</v>
      </c>
      <c r="R107" s="554" t="s">
        <v>6017</v>
      </c>
      <c r="W107" s="53" t="s">
        <v>29</v>
      </c>
      <c r="AC107" s="97" t="s">
        <v>141</v>
      </c>
      <c r="AE107" s="53" t="s">
        <v>208</v>
      </c>
      <c r="AF107" s="142">
        <v>44034</v>
      </c>
      <c r="AM107" s="53" t="s">
        <v>209</v>
      </c>
      <c r="AN107" s="142">
        <v>44047</v>
      </c>
      <c r="AO107" s="53" t="s">
        <v>59</v>
      </c>
      <c r="AP107" s="53" t="s">
        <v>56</v>
      </c>
      <c r="AQ107" s="54" t="s">
        <v>498</v>
      </c>
      <c r="AR107" s="53"/>
      <c r="AS107" s="142"/>
      <c r="AT107" s="53"/>
      <c r="AU107" s="53"/>
      <c r="AV107" s="53"/>
      <c r="AZ107" s="32">
        <f t="shared" si="6"/>
        <v>7</v>
      </c>
    </row>
    <row r="108" spans="8:52" ht="15.6" customHeight="1">
      <c r="H108" s="53" t="s">
        <v>5714</v>
      </c>
      <c r="I108" s="54" t="s">
        <v>6248</v>
      </c>
      <c r="J108" s="54" t="s">
        <v>6249</v>
      </c>
      <c r="N108" s="53" t="s">
        <v>5839</v>
      </c>
      <c r="P108" s="82" t="s">
        <v>6366</v>
      </c>
      <c r="Q108" s="54" t="s">
        <v>6021</v>
      </c>
      <c r="R108" s="554" t="s">
        <v>6017</v>
      </c>
      <c r="W108" s="53" t="s">
        <v>29</v>
      </c>
      <c r="AC108" s="97" t="s">
        <v>141</v>
      </c>
      <c r="AE108" s="53" t="s">
        <v>208</v>
      </c>
      <c r="AF108" s="142">
        <v>44034</v>
      </c>
      <c r="AM108" s="53" t="s">
        <v>209</v>
      </c>
      <c r="AN108" s="142">
        <v>44047</v>
      </c>
      <c r="AO108" s="53" t="s">
        <v>56</v>
      </c>
      <c r="AP108" s="53" t="s">
        <v>56</v>
      </c>
      <c r="AQ108" s="54" t="s">
        <v>499</v>
      </c>
      <c r="AR108" s="53"/>
      <c r="AS108" s="142"/>
      <c r="AT108" s="53"/>
      <c r="AU108" s="53"/>
      <c r="AV108" s="53"/>
      <c r="AZ108" s="32">
        <f t="shared" si="6"/>
        <v>7</v>
      </c>
    </row>
    <row r="109" spans="8:52" ht="15.6" customHeight="1">
      <c r="H109" s="53" t="s">
        <v>5715</v>
      </c>
      <c r="I109" s="54" t="s">
        <v>6250</v>
      </c>
      <c r="J109" s="54" t="s">
        <v>6249</v>
      </c>
      <c r="N109" s="53" t="s">
        <v>5839</v>
      </c>
      <c r="P109" s="82" t="s">
        <v>6366</v>
      </c>
      <c r="Q109" s="54" t="s">
        <v>6022</v>
      </c>
      <c r="R109" s="554" t="s">
        <v>6017</v>
      </c>
      <c r="W109" s="53" t="s">
        <v>29</v>
      </c>
      <c r="AC109" s="97" t="s">
        <v>141</v>
      </c>
      <c r="AE109" s="53" t="s">
        <v>208</v>
      </c>
      <c r="AF109" s="142">
        <v>44034</v>
      </c>
      <c r="AM109" s="53" t="s">
        <v>209</v>
      </c>
      <c r="AN109" s="142">
        <v>44047</v>
      </c>
      <c r="AO109" s="53" t="s">
        <v>56</v>
      </c>
      <c r="AP109" s="53" t="s">
        <v>56</v>
      </c>
      <c r="AQ109" s="54" t="s">
        <v>499</v>
      </c>
      <c r="AR109" s="53"/>
      <c r="AS109" s="142"/>
      <c r="AT109" s="53"/>
      <c r="AU109" s="53"/>
      <c r="AV109" s="53"/>
      <c r="AZ109" s="32">
        <f t="shared" si="6"/>
        <v>7</v>
      </c>
    </row>
    <row r="110" spans="8:52" ht="15.6" customHeight="1">
      <c r="H110" s="53" t="s">
        <v>5716</v>
      </c>
      <c r="I110" s="54" t="s">
        <v>6251</v>
      </c>
      <c r="J110" s="54" t="s">
        <v>6249</v>
      </c>
      <c r="N110" s="53" t="s">
        <v>5839</v>
      </c>
      <c r="P110" s="82" t="s">
        <v>6366</v>
      </c>
      <c r="Q110" s="54" t="s">
        <v>6023</v>
      </c>
      <c r="R110" s="554" t="s">
        <v>6017</v>
      </c>
      <c r="W110" s="53" t="s">
        <v>29</v>
      </c>
      <c r="AC110" s="97" t="s">
        <v>141</v>
      </c>
      <c r="AE110" s="53" t="s">
        <v>208</v>
      </c>
      <c r="AF110" s="142">
        <v>44034</v>
      </c>
      <c r="AM110" s="53" t="s">
        <v>209</v>
      </c>
      <c r="AN110" s="142">
        <v>44047</v>
      </c>
      <c r="AO110" s="53" t="s">
        <v>56</v>
      </c>
      <c r="AP110" s="53" t="s">
        <v>56</v>
      </c>
      <c r="AQ110" s="54" t="s">
        <v>499</v>
      </c>
      <c r="AR110" s="53"/>
      <c r="AS110" s="142"/>
      <c r="AT110" s="53"/>
      <c r="AU110" s="53"/>
      <c r="AV110" s="53"/>
      <c r="AZ110" s="32">
        <f t="shared" si="6"/>
        <v>7</v>
      </c>
    </row>
    <row r="111" spans="8:52" ht="15.6" customHeight="1">
      <c r="H111" s="53" t="s">
        <v>5717</v>
      </c>
      <c r="I111" s="54" t="s">
        <v>6252</v>
      </c>
      <c r="J111" s="54" t="s">
        <v>6253</v>
      </c>
      <c r="N111" s="53" t="s">
        <v>5839</v>
      </c>
      <c r="P111" s="82" t="s">
        <v>6366</v>
      </c>
      <c r="Q111" s="54" t="s">
        <v>6023</v>
      </c>
      <c r="R111" s="554" t="s">
        <v>6017</v>
      </c>
      <c r="W111" s="53" t="s">
        <v>29</v>
      </c>
      <c r="AC111" s="97" t="s">
        <v>141</v>
      </c>
      <c r="AE111" s="53" t="s">
        <v>208</v>
      </c>
      <c r="AF111" s="142">
        <v>44034</v>
      </c>
      <c r="AM111" s="53" t="s">
        <v>209</v>
      </c>
      <c r="AN111" s="142">
        <v>44047</v>
      </c>
      <c r="AO111" s="53" t="s">
        <v>56</v>
      </c>
      <c r="AP111" s="53" t="s">
        <v>56</v>
      </c>
      <c r="AQ111" s="54" t="s">
        <v>500</v>
      </c>
      <c r="AR111" s="53"/>
      <c r="AS111" s="142"/>
      <c r="AT111" s="53"/>
      <c r="AU111" s="53"/>
      <c r="AV111" s="53"/>
      <c r="AZ111" s="32">
        <f t="shared" si="6"/>
        <v>7</v>
      </c>
    </row>
    <row r="112" spans="8:52" ht="15.6" customHeight="1">
      <c r="H112" s="53" t="s">
        <v>5718</v>
      </c>
      <c r="I112" s="54" t="s">
        <v>6254</v>
      </c>
      <c r="J112" s="54" t="s">
        <v>6253</v>
      </c>
      <c r="N112" s="53" t="s">
        <v>5840</v>
      </c>
      <c r="P112" s="82" t="s">
        <v>6366</v>
      </c>
      <c r="Q112" s="54" t="s">
        <v>6024</v>
      </c>
      <c r="R112" s="554" t="s">
        <v>6017</v>
      </c>
      <c r="W112" s="53" t="s">
        <v>29</v>
      </c>
      <c r="AC112" s="97" t="s">
        <v>141</v>
      </c>
      <c r="AE112" s="53" t="s">
        <v>208</v>
      </c>
      <c r="AF112" s="142">
        <v>44034</v>
      </c>
      <c r="AM112" s="53" t="s">
        <v>209</v>
      </c>
      <c r="AN112" s="142">
        <v>44047</v>
      </c>
      <c r="AO112" s="53" t="s">
        <v>56</v>
      </c>
      <c r="AP112" s="53" t="s">
        <v>56</v>
      </c>
      <c r="AQ112" s="54"/>
      <c r="AR112" s="53"/>
      <c r="AS112" s="142"/>
      <c r="AT112" s="53"/>
      <c r="AU112" s="53"/>
      <c r="AV112" s="53"/>
      <c r="AZ112" s="32">
        <f t="shared" si="6"/>
        <v>7</v>
      </c>
    </row>
    <row r="113" spans="8:52" ht="15.6" customHeight="1">
      <c r="H113" s="53" t="s">
        <v>5719</v>
      </c>
      <c r="I113" s="54" t="s">
        <v>6255</v>
      </c>
      <c r="J113" s="54" t="s">
        <v>6249</v>
      </c>
      <c r="N113" s="53" t="s">
        <v>5840</v>
      </c>
      <c r="P113" s="82" t="s">
        <v>6366</v>
      </c>
      <c r="Q113" s="54" t="s">
        <v>6024</v>
      </c>
      <c r="R113" s="554" t="s">
        <v>6017</v>
      </c>
      <c r="W113" s="53" t="s">
        <v>29</v>
      </c>
      <c r="AC113" s="97" t="s">
        <v>141</v>
      </c>
      <c r="AE113" s="53" t="s">
        <v>208</v>
      </c>
      <c r="AF113" s="142">
        <v>44034</v>
      </c>
      <c r="AM113" s="53" t="s">
        <v>209</v>
      </c>
      <c r="AN113" s="142">
        <v>44047</v>
      </c>
      <c r="AO113" s="53" t="s">
        <v>56</v>
      </c>
      <c r="AP113" s="53" t="s">
        <v>56</v>
      </c>
      <c r="AQ113" s="54"/>
      <c r="AR113" s="53"/>
      <c r="AS113" s="142"/>
      <c r="AT113" s="53"/>
      <c r="AU113" s="53"/>
      <c r="AV113" s="53"/>
      <c r="AZ113" s="32">
        <f t="shared" si="6"/>
        <v>7</v>
      </c>
    </row>
    <row r="114" spans="8:52" ht="15.6" customHeight="1">
      <c r="H114" s="53" t="s">
        <v>5720</v>
      </c>
      <c r="I114" s="54" t="s">
        <v>6256</v>
      </c>
      <c r="J114" s="54" t="s">
        <v>6249</v>
      </c>
      <c r="N114" s="53" t="s">
        <v>5840</v>
      </c>
      <c r="P114" s="82" t="s">
        <v>6366</v>
      </c>
      <c r="Q114" s="54" t="s">
        <v>6024</v>
      </c>
      <c r="R114" s="554" t="s">
        <v>6017</v>
      </c>
      <c r="W114" s="53" t="s">
        <v>29</v>
      </c>
      <c r="AC114" s="97" t="s">
        <v>141</v>
      </c>
      <c r="AE114" s="53" t="s">
        <v>208</v>
      </c>
      <c r="AF114" s="142">
        <v>44034</v>
      </c>
      <c r="AM114" s="53" t="s">
        <v>209</v>
      </c>
      <c r="AN114" s="142">
        <v>44047</v>
      </c>
      <c r="AO114" s="53" t="s">
        <v>56</v>
      </c>
      <c r="AP114" s="53" t="s">
        <v>56</v>
      </c>
      <c r="AQ114" s="54"/>
      <c r="AR114" s="53"/>
      <c r="AS114" s="142"/>
      <c r="AT114" s="53"/>
      <c r="AU114" s="53"/>
      <c r="AV114" s="53"/>
      <c r="AZ114" s="32">
        <f t="shared" si="6"/>
        <v>7</v>
      </c>
    </row>
    <row r="115" spans="8:52" ht="15.6" customHeight="1">
      <c r="H115" s="53" t="s">
        <v>5721</v>
      </c>
      <c r="I115" s="54" t="s">
        <v>6257</v>
      </c>
      <c r="J115" s="54" t="s">
        <v>6258</v>
      </c>
      <c r="N115" s="53" t="s">
        <v>5841</v>
      </c>
      <c r="P115" s="82" t="s">
        <v>6366</v>
      </c>
      <c r="Q115" s="54" t="s">
        <v>6025</v>
      </c>
      <c r="R115" s="554" t="s">
        <v>6017</v>
      </c>
      <c r="W115" s="53" t="s">
        <v>29</v>
      </c>
      <c r="AC115" s="97" t="s">
        <v>141</v>
      </c>
      <c r="AE115" s="53" t="s">
        <v>208</v>
      </c>
      <c r="AF115" s="142">
        <v>44034</v>
      </c>
      <c r="AM115" s="53" t="s">
        <v>209</v>
      </c>
      <c r="AN115" s="142">
        <v>44047</v>
      </c>
      <c r="AO115" s="53" t="s">
        <v>56</v>
      </c>
      <c r="AP115" s="53" t="s">
        <v>56</v>
      </c>
      <c r="AQ115" s="54" t="s">
        <v>497</v>
      </c>
      <c r="AR115" s="53"/>
      <c r="AS115" s="142"/>
      <c r="AT115" s="53"/>
      <c r="AU115" s="53"/>
      <c r="AV115" s="53"/>
      <c r="AZ115" s="32">
        <f t="shared" si="6"/>
        <v>7</v>
      </c>
    </row>
    <row r="116" spans="8:52" ht="15.6" customHeight="1">
      <c r="H116" s="53" t="s">
        <v>5722</v>
      </c>
      <c r="I116" s="54" t="s">
        <v>6259</v>
      </c>
      <c r="J116" s="54" t="s">
        <v>6258</v>
      </c>
      <c r="N116" s="53" t="s">
        <v>5841</v>
      </c>
      <c r="P116" s="82" t="s">
        <v>6366</v>
      </c>
      <c r="Q116" s="54" t="s">
        <v>6026</v>
      </c>
      <c r="R116" s="554" t="s">
        <v>6017</v>
      </c>
      <c r="W116" s="53" t="s">
        <v>29</v>
      </c>
      <c r="AC116" s="97" t="s">
        <v>141</v>
      </c>
      <c r="AE116" s="53" t="s">
        <v>208</v>
      </c>
      <c r="AF116" s="142">
        <v>44034</v>
      </c>
      <c r="AM116" s="53" t="s">
        <v>209</v>
      </c>
      <c r="AN116" s="142">
        <v>44047</v>
      </c>
      <c r="AO116" s="53" t="s">
        <v>56</v>
      </c>
      <c r="AP116" s="53" t="s">
        <v>56</v>
      </c>
      <c r="AQ116" s="54" t="s">
        <v>497</v>
      </c>
      <c r="AR116" s="53"/>
      <c r="AS116" s="142"/>
      <c r="AT116" s="53"/>
      <c r="AU116" s="53"/>
      <c r="AV116" s="53"/>
      <c r="AZ116" s="32">
        <f t="shared" si="6"/>
        <v>7</v>
      </c>
    </row>
    <row r="117" spans="8:52" ht="15.6" customHeight="1">
      <c r="H117" s="53" t="s">
        <v>5723</v>
      </c>
      <c r="I117" s="54" t="s">
        <v>6260</v>
      </c>
      <c r="J117" s="54" t="s">
        <v>6258</v>
      </c>
      <c r="N117" s="53" t="s">
        <v>5842</v>
      </c>
      <c r="P117" s="82" t="s">
        <v>6366</v>
      </c>
      <c r="Q117" s="54" t="s">
        <v>6027</v>
      </c>
      <c r="R117" s="554" t="s">
        <v>6017</v>
      </c>
      <c r="W117" s="53" t="s">
        <v>29</v>
      </c>
      <c r="AC117" s="97" t="s">
        <v>141</v>
      </c>
      <c r="AE117" s="53" t="s">
        <v>208</v>
      </c>
      <c r="AF117" s="142">
        <v>44034</v>
      </c>
      <c r="AM117" s="53" t="s">
        <v>209</v>
      </c>
      <c r="AN117" s="142">
        <v>44047</v>
      </c>
      <c r="AO117" s="53" t="s">
        <v>56</v>
      </c>
      <c r="AP117" s="53" t="s">
        <v>56</v>
      </c>
      <c r="AQ117" s="54" t="s">
        <v>497</v>
      </c>
      <c r="AR117" s="53"/>
      <c r="AS117" s="142"/>
      <c r="AT117" s="53"/>
      <c r="AU117" s="53"/>
      <c r="AV117" s="53"/>
      <c r="AZ117" s="32">
        <f t="shared" si="6"/>
        <v>7</v>
      </c>
    </row>
    <row r="118" spans="8:52" ht="15.6" customHeight="1">
      <c r="H118" s="53" t="s">
        <v>5724</v>
      </c>
      <c r="I118" s="54" t="s">
        <v>6261</v>
      </c>
      <c r="J118" s="54" t="s">
        <v>6258</v>
      </c>
      <c r="N118" s="53" t="s">
        <v>5841</v>
      </c>
      <c r="P118" s="82" t="s">
        <v>6366</v>
      </c>
      <c r="Q118" s="54" t="s">
        <v>6028</v>
      </c>
      <c r="R118" s="554" t="s">
        <v>6017</v>
      </c>
      <c r="W118" s="53" t="s">
        <v>29</v>
      </c>
      <c r="AC118" s="97" t="s">
        <v>141</v>
      </c>
      <c r="AE118" s="53" t="s">
        <v>208</v>
      </c>
      <c r="AF118" s="142">
        <v>44034</v>
      </c>
      <c r="AM118" s="53" t="s">
        <v>209</v>
      </c>
      <c r="AN118" s="142">
        <v>44047</v>
      </c>
      <c r="AO118" s="53" t="s">
        <v>56</v>
      </c>
      <c r="AP118" s="53" t="s">
        <v>56</v>
      </c>
      <c r="AQ118" s="54" t="s">
        <v>497</v>
      </c>
      <c r="AR118" s="53"/>
      <c r="AS118" s="142"/>
      <c r="AT118" s="53"/>
      <c r="AU118" s="53"/>
      <c r="AV118" s="53"/>
      <c r="AZ118" s="32">
        <f t="shared" si="6"/>
        <v>7</v>
      </c>
    </row>
    <row r="119" spans="8:52" ht="15.6" customHeight="1">
      <c r="H119" s="53" t="s">
        <v>5725</v>
      </c>
      <c r="I119" s="54" t="s">
        <v>6262</v>
      </c>
      <c r="J119" s="54" t="s">
        <v>6263</v>
      </c>
      <c r="N119" s="53" t="s">
        <v>5843</v>
      </c>
      <c r="P119" s="82" t="s">
        <v>6366</v>
      </c>
      <c r="Q119" s="54" t="s">
        <v>6029</v>
      </c>
      <c r="R119" s="554" t="s">
        <v>6017</v>
      </c>
      <c r="W119" s="53" t="s">
        <v>29</v>
      </c>
      <c r="AC119" s="97" t="s">
        <v>141</v>
      </c>
      <c r="AE119" s="53" t="s">
        <v>208</v>
      </c>
      <c r="AF119" s="142">
        <v>44034</v>
      </c>
      <c r="AM119" s="53" t="s">
        <v>209</v>
      </c>
      <c r="AN119" s="142">
        <v>44047</v>
      </c>
      <c r="AO119" s="53" t="s">
        <v>59</v>
      </c>
      <c r="AP119" s="53" t="s">
        <v>56</v>
      </c>
      <c r="AQ119" s="54" t="s">
        <v>501</v>
      </c>
      <c r="AR119" s="53"/>
      <c r="AS119" s="142"/>
      <c r="AT119" s="53"/>
      <c r="AU119" s="53"/>
      <c r="AV119" s="53"/>
      <c r="AZ119" s="32">
        <f t="shared" si="6"/>
        <v>7</v>
      </c>
    </row>
    <row r="120" spans="8:52" ht="15.6" customHeight="1">
      <c r="H120" s="53" t="s">
        <v>5726</v>
      </c>
      <c r="I120" s="54" t="s">
        <v>6264</v>
      </c>
      <c r="J120" s="54" t="s">
        <v>6263</v>
      </c>
      <c r="N120" s="53" t="s">
        <v>5843</v>
      </c>
      <c r="P120" s="82" t="s">
        <v>6366</v>
      </c>
      <c r="Q120" s="54" t="s">
        <v>6029</v>
      </c>
      <c r="R120" s="554" t="s">
        <v>6017</v>
      </c>
      <c r="W120" s="53" t="s">
        <v>29</v>
      </c>
      <c r="AC120" s="97" t="s">
        <v>141</v>
      </c>
      <c r="AE120" s="53" t="s">
        <v>208</v>
      </c>
      <c r="AF120" s="142">
        <v>44034</v>
      </c>
      <c r="AM120" s="53" t="s">
        <v>209</v>
      </c>
      <c r="AN120" s="142">
        <v>44047</v>
      </c>
      <c r="AO120" s="53" t="s">
        <v>59</v>
      </c>
      <c r="AP120" s="53" t="s">
        <v>56</v>
      </c>
      <c r="AQ120" s="54" t="s">
        <v>502</v>
      </c>
      <c r="AR120" s="53"/>
      <c r="AS120" s="142"/>
      <c r="AT120" s="53"/>
      <c r="AU120" s="53"/>
      <c r="AV120" s="53"/>
      <c r="AZ120" s="32">
        <f t="shared" si="6"/>
        <v>7</v>
      </c>
    </row>
    <row r="121" spans="8:52" ht="15.6" customHeight="1">
      <c r="H121" s="53" t="s">
        <v>5727</v>
      </c>
      <c r="I121" s="54" t="s">
        <v>6265</v>
      </c>
      <c r="J121" s="54" t="s">
        <v>6266</v>
      </c>
      <c r="N121" s="53" t="s">
        <v>5843</v>
      </c>
      <c r="P121" s="82" t="s">
        <v>6366</v>
      </c>
      <c r="Q121" s="54" t="s">
        <v>6030</v>
      </c>
      <c r="R121" s="554" t="s">
        <v>6031</v>
      </c>
      <c r="W121" s="53" t="s">
        <v>29</v>
      </c>
      <c r="AC121" s="97" t="s">
        <v>141</v>
      </c>
      <c r="AE121" s="53" t="s">
        <v>208</v>
      </c>
      <c r="AF121" s="142">
        <v>44034</v>
      </c>
      <c r="AM121" s="53" t="s">
        <v>209</v>
      </c>
      <c r="AN121" s="142">
        <v>44047</v>
      </c>
      <c r="AO121" s="53" t="s">
        <v>59</v>
      </c>
      <c r="AP121" s="53" t="s">
        <v>56</v>
      </c>
      <c r="AQ121" s="54" t="s">
        <v>503</v>
      </c>
      <c r="AR121" s="53"/>
      <c r="AS121" s="142"/>
      <c r="AT121" s="53"/>
      <c r="AU121" s="53"/>
      <c r="AV121" s="53"/>
      <c r="AZ121" s="32">
        <f t="shared" si="6"/>
        <v>7</v>
      </c>
    </row>
    <row r="122" spans="8:52" ht="15.6" customHeight="1">
      <c r="H122" s="53" t="s">
        <v>5728</v>
      </c>
      <c r="I122" s="54" t="s">
        <v>6267</v>
      </c>
      <c r="J122" s="54" t="s">
        <v>6268</v>
      </c>
      <c r="N122" s="53" t="s">
        <v>5844</v>
      </c>
      <c r="P122" s="82" t="s">
        <v>6366</v>
      </c>
      <c r="Q122" s="54" t="s">
        <v>6032</v>
      </c>
      <c r="R122" s="554" t="s">
        <v>6033</v>
      </c>
      <c r="W122" s="53" t="s">
        <v>29</v>
      </c>
      <c r="AC122" s="97" t="s">
        <v>141</v>
      </c>
      <c r="AE122" s="53" t="s">
        <v>208</v>
      </c>
      <c r="AF122" s="142">
        <v>44034</v>
      </c>
      <c r="AM122" s="53" t="s">
        <v>209</v>
      </c>
      <c r="AN122" s="142">
        <v>44048</v>
      </c>
      <c r="AO122" s="53" t="s">
        <v>56</v>
      </c>
      <c r="AP122" s="53" t="s">
        <v>56</v>
      </c>
      <c r="AQ122" s="54" t="s">
        <v>497</v>
      </c>
      <c r="AR122" s="53"/>
      <c r="AS122" s="142"/>
      <c r="AT122" s="53"/>
      <c r="AU122" s="53"/>
      <c r="AV122" s="53"/>
      <c r="AZ122" s="32">
        <f t="shared" si="6"/>
        <v>7</v>
      </c>
    </row>
    <row r="123" spans="8:52" ht="15.6" customHeight="1">
      <c r="H123" s="53" t="s">
        <v>5729</v>
      </c>
      <c r="I123" s="54" t="s">
        <v>6269</v>
      </c>
      <c r="J123" s="54" t="s">
        <v>6268</v>
      </c>
      <c r="N123" s="53" t="s">
        <v>5844</v>
      </c>
      <c r="P123" s="82" t="s">
        <v>6366</v>
      </c>
      <c r="Q123" s="54" t="s">
        <v>6034</v>
      </c>
      <c r="R123" s="554" t="s">
        <v>6033</v>
      </c>
      <c r="W123" s="53" t="s">
        <v>29</v>
      </c>
      <c r="AC123" s="97" t="s">
        <v>141</v>
      </c>
      <c r="AE123" s="53" t="s">
        <v>208</v>
      </c>
      <c r="AF123" s="142">
        <v>44034</v>
      </c>
      <c r="AM123" s="53" t="s">
        <v>209</v>
      </c>
      <c r="AN123" s="142">
        <v>44048</v>
      </c>
      <c r="AO123" s="53" t="s">
        <v>56</v>
      </c>
      <c r="AP123" s="53" t="s">
        <v>56</v>
      </c>
      <c r="AQ123" s="54" t="s">
        <v>497</v>
      </c>
      <c r="AR123" s="53"/>
      <c r="AS123" s="142"/>
      <c r="AT123" s="53"/>
      <c r="AU123" s="53"/>
      <c r="AV123" s="53"/>
      <c r="AZ123" s="32">
        <f t="shared" si="6"/>
        <v>7</v>
      </c>
    </row>
    <row r="124" spans="8:52" ht="15.6" customHeight="1">
      <c r="H124" s="53" t="s">
        <v>5730</v>
      </c>
      <c r="I124" s="54" t="s">
        <v>6270</v>
      </c>
      <c r="J124" s="54" t="s">
        <v>6268</v>
      </c>
      <c r="N124" s="53" t="s">
        <v>5844</v>
      </c>
      <c r="P124" s="82" t="s">
        <v>6366</v>
      </c>
      <c r="Q124" s="54" t="s">
        <v>6035</v>
      </c>
      <c r="R124" s="554" t="s">
        <v>6033</v>
      </c>
      <c r="W124" s="53" t="s">
        <v>29</v>
      </c>
      <c r="AC124" s="97" t="s">
        <v>141</v>
      </c>
      <c r="AE124" s="53" t="s">
        <v>208</v>
      </c>
      <c r="AF124" s="142">
        <v>44034</v>
      </c>
      <c r="AM124" s="53" t="s">
        <v>209</v>
      </c>
      <c r="AN124" s="142">
        <v>44048</v>
      </c>
      <c r="AO124" s="53" t="s">
        <v>56</v>
      </c>
      <c r="AP124" s="53" t="s">
        <v>56</v>
      </c>
      <c r="AQ124" s="54" t="s">
        <v>497</v>
      </c>
      <c r="AR124" s="53"/>
      <c r="AS124" s="142"/>
      <c r="AT124" s="53"/>
      <c r="AU124" s="53"/>
      <c r="AV124" s="53"/>
      <c r="AZ124" s="32">
        <f t="shared" si="6"/>
        <v>7</v>
      </c>
    </row>
    <row r="125" spans="8:52" ht="15.6" customHeight="1">
      <c r="H125" s="53" t="s">
        <v>5731</v>
      </c>
      <c r="I125" s="54" t="s">
        <v>6271</v>
      </c>
      <c r="J125" s="54" t="s">
        <v>6272</v>
      </c>
      <c r="N125" s="53" t="s">
        <v>5845</v>
      </c>
      <c r="P125" s="82" t="s">
        <v>6366</v>
      </c>
      <c r="Q125" s="54" t="s">
        <v>6036</v>
      </c>
      <c r="R125" s="554" t="s">
        <v>6033</v>
      </c>
      <c r="W125" s="53" t="s">
        <v>29</v>
      </c>
      <c r="AC125" s="97" t="s">
        <v>141</v>
      </c>
      <c r="AE125" s="53" t="s">
        <v>208</v>
      </c>
      <c r="AF125" s="142">
        <v>44034</v>
      </c>
      <c r="AM125" s="53" t="s">
        <v>209</v>
      </c>
      <c r="AN125" s="142">
        <v>44048</v>
      </c>
      <c r="AO125" s="53" t="s">
        <v>56</v>
      </c>
      <c r="AP125" s="53" t="s">
        <v>56</v>
      </c>
      <c r="AQ125" s="54" t="s">
        <v>497</v>
      </c>
      <c r="AR125" s="53"/>
      <c r="AS125" s="142"/>
      <c r="AT125" s="53"/>
      <c r="AU125" s="53"/>
      <c r="AV125" s="53"/>
      <c r="AZ125" s="32">
        <f t="shared" si="6"/>
        <v>7</v>
      </c>
    </row>
    <row r="126" spans="8:52" ht="15.6" customHeight="1">
      <c r="H126" s="53" t="s">
        <v>5732</v>
      </c>
      <c r="I126" s="54" t="s">
        <v>6273</v>
      </c>
      <c r="J126" s="54" t="s">
        <v>6272</v>
      </c>
      <c r="N126" s="53" t="s">
        <v>5846</v>
      </c>
      <c r="P126" s="82" t="s">
        <v>6366</v>
      </c>
      <c r="Q126" s="54" t="s">
        <v>6037</v>
      </c>
      <c r="R126" s="554" t="s">
        <v>6033</v>
      </c>
      <c r="W126" s="53" t="s">
        <v>29</v>
      </c>
      <c r="AC126" s="97" t="s">
        <v>141</v>
      </c>
      <c r="AE126" s="53" t="s">
        <v>208</v>
      </c>
      <c r="AF126" s="142">
        <v>44034</v>
      </c>
      <c r="AM126" s="53" t="s">
        <v>209</v>
      </c>
      <c r="AN126" s="142">
        <v>44048</v>
      </c>
      <c r="AO126" s="53" t="s">
        <v>56</v>
      </c>
      <c r="AP126" s="53" t="s">
        <v>56</v>
      </c>
      <c r="AQ126" s="54" t="s">
        <v>497</v>
      </c>
      <c r="AR126" s="53"/>
      <c r="AS126" s="142"/>
      <c r="AT126" s="53"/>
      <c r="AU126" s="53"/>
      <c r="AV126" s="53"/>
      <c r="AZ126" s="32">
        <f t="shared" si="6"/>
        <v>7</v>
      </c>
    </row>
    <row r="127" spans="8:52" ht="15.6" customHeight="1">
      <c r="H127" s="53" t="s">
        <v>5733</v>
      </c>
      <c r="I127" s="54" t="s">
        <v>6274</v>
      </c>
      <c r="J127" s="54" t="s">
        <v>6275</v>
      </c>
      <c r="N127" s="53" t="s">
        <v>5847</v>
      </c>
      <c r="P127" s="82" t="s">
        <v>6366</v>
      </c>
      <c r="Q127" s="54" t="s">
        <v>6038</v>
      </c>
      <c r="R127" s="554" t="s">
        <v>6033</v>
      </c>
      <c r="W127" s="53" t="s">
        <v>29</v>
      </c>
      <c r="AC127" s="97" t="s">
        <v>141</v>
      </c>
      <c r="AE127" s="53" t="s">
        <v>208</v>
      </c>
      <c r="AF127" s="142">
        <v>44034</v>
      </c>
      <c r="AM127" s="53" t="s">
        <v>209</v>
      </c>
      <c r="AN127" s="142">
        <v>44047</v>
      </c>
      <c r="AO127" s="53" t="s">
        <v>56</v>
      </c>
      <c r="AP127" s="53" t="s">
        <v>56</v>
      </c>
      <c r="AQ127" s="54"/>
      <c r="AR127" s="53"/>
      <c r="AS127" s="142"/>
      <c r="AT127" s="53"/>
      <c r="AU127" s="53"/>
      <c r="AV127" s="53"/>
      <c r="AZ127" s="32">
        <f t="shared" si="6"/>
        <v>7</v>
      </c>
    </row>
    <row r="128" spans="8:52" ht="15.6" customHeight="1">
      <c r="H128" s="53" t="s">
        <v>5734</v>
      </c>
      <c r="I128" s="54" t="s">
        <v>6276</v>
      </c>
      <c r="J128" s="54" t="s">
        <v>6277</v>
      </c>
      <c r="N128" s="53" t="s">
        <v>5848</v>
      </c>
      <c r="P128" s="82" t="s">
        <v>6366</v>
      </c>
      <c r="Q128" s="54" t="s">
        <v>6039</v>
      </c>
      <c r="R128" s="554" t="s">
        <v>6033</v>
      </c>
      <c r="W128" s="53" t="s">
        <v>29</v>
      </c>
      <c r="AC128" s="97" t="s">
        <v>141</v>
      </c>
      <c r="AE128" s="53" t="s">
        <v>208</v>
      </c>
      <c r="AF128" s="142">
        <v>44034</v>
      </c>
      <c r="AM128" s="53" t="s">
        <v>209</v>
      </c>
      <c r="AN128" s="142">
        <v>44047</v>
      </c>
      <c r="AO128" s="53" t="s">
        <v>56</v>
      </c>
      <c r="AP128" s="53" t="s">
        <v>56</v>
      </c>
      <c r="AQ128" s="54"/>
      <c r="AR128" s="53"/>
      <c r="AS128" s="142"/>
      <c r="AT128" s="53"/>
      <c r="AU128" s="53"/>
      <c r="AV128" s="53"/>
      <c r="AZ128" s="32">
        <f t="shared" si="6"/>
        <v>7</v>
      </c>
    </row>
    <row r="129" spans="8:52" ht="15.6" customHeight="1">
      <c r="H129" s="53" t="s">
        <v>5735</v>
      </c>
      <c r="I129" s="54" t="s">
        <v>6278</v>
      </c>
      <c r="J129" s="54" t="s">
        <v>6275</v>
      </c>
      <c r="N129" s="53" t="s">
        <v>5849</v>
      </c>
      <c r="P129" s="82" t="s">
        <v>6366</v>
      </c>
      <c r="Q129" s="54" t="s">
        <v>6040</v>
      </c>
      <c r="R129" s="554" t="s">
        <v>6033</v>
      </c>
      <c r="W129" s="53" t="s">
        <v>29</v>
      </c>
      <c r="AC129" s="97" t="s">
        <v>141</v>
      </c>
      <c r="AE129" s="53" t="s">
        <v>208</v>
      </c>
      <c r="AF129" s="142">
        <v>44034</v>
      </c>
      <c r="AM129" s="53" t="s">
        <v>209</v>
      </c>
      <c r="AN129" s="142">
        <v>44048</v>
      </c>
      <c r="AO129" s="53" t="s">
        <v>56</v>
      </c>
      <c r="AP129" s="53" t="s">
        <v>56</v>
      </c>
      <c r="AQ129" s="54" t="s">
        <v>497</v>
      </c>
      <c r="AR129" s="53"/>
      <c r="AS129" s="142"/>
      <c r="AT129" s="53"/>
      <c r="AU129" s="53"/>
      <c r="AV129" s="53"/>
      <c r="AZ129" s="32">
        <f t="shared" si="6"/>
        <v>7</v>
      </c>
    </row>
    <row r="130" spans="8:52" ht="15.6" customHeight="1">
      <c r="H130" s="53" t="s">
        <v>5736</v>
      </c>
      <c r="I130" s="54" t="s">
        <v>6279</v>
      </c>
      <c r="J130" s="54" t="s">
        <v>6275</v>
      </c>
      <c r="N130" s="53" t="s">
        <v>5849</v>
      </c>
      <c r="P130" s="82" t="s">
        <v>6366</v>
      </c>
      <c r="Q130" s="54" t="s">
        <v>6040</v>
      </c>
      <c r="R130" s="554" t="s">
        <v>6033</v>
      </c>
      <c r="W130" s="53" t="s">
        <v>29</v>
      </c>
      <c r="AC130" s="97" t="s">
        <v>141</v>
      </c>
      <c r="AE130" s="53" t="s">
        <v>208</v>
      </c>
      <c r="AF130" s="142">
        <v>44034</v>
      </c>
      <c r="AM130" s="53" t="s">
        <v>209</v>
      </c>
      <c r="AN130" s="142">
        <v>44048</v>
      </c>
      <c r="AO130" s="53" t="s">
        <v>56</v>
      </c>
      <c r="AP130" s="53" t="s">
        <v>56</v>
      </c>
      <c r="AQ130" s="54" t="s">
        <v>497</v>
      </c>
      <c r="AR130" s="53"/>
      <c r="AS130" s="142"/>
      <c r="AT130" s="53"/>
      <c r="AU130" s="53"/>
      <c r="AV130" s="53"/>
      <c r="AZ130" s="32">
        <f t="shared" si="6"/>
        <v>7</v>
      </c>
    </row>
    <row r="131" spans="8:52" ht="15.6" customHeight="1">
      <c r="H131" s="53" t="s">
        <v>5737</v>
      </c>
      <c r="I131" s="54" t="s">
        <v>6280</v>
      </c>
      <c r="J131" s="54" t="s">
        <v>6281</v>
      </c>
      <c r="N131" s="53" t="s">
        <v>5850</v>
      </c>
      <c r="P131" s="82" t="s">
        <v>6366</v>
      </c>
      <c r="Q131" s="54" t="s">
        <v>6041</v>
      </c>
      <c r="R131" s="554" t="s">
        <v>6033</v>
      </c>
      <c r="W131" s="53" t="s">
        <v>29</v>
      </c>
      <c r="AC131" s="97" t="s">
        <v>141</v>
      </c>
      <c r="AE131" s="53" t="s">
        <v>208</v>
      </c>
      <c r="AF131" s="142">
        <v>44034</v>
      </c>
      <c r="AM131" s="53" t="s">
        <v>209</v>
      </c>
      <c r="AN131" s="142">
        <v>44048</v>
      </c>
      <c r="AO131" s="53" t="s">
        <v>56</v>
      </c>
      <c r="AP131" s="53" t="s">
        <v>56</v>
      </c>
      <c r="AQ131" s="54" t="s">
        <v>497</v>
      </c>
      <c r="AR131" s="53"/>
      <c r="AS131" s="142"/>
      <c r="AT131" s="53"/>
      <c r="AU131" s="53"/>
      <c r="AV131" s="53"/>
      <c r="AZ131" s="32">
        <f t="shared" si="6"/>
        <v>7</v>
      </c>
    </row>
    <row r="132" spans="8:52" ht="15.6" customHeight="1">
      <c r="H132" s="53" t="s">
        <v>5738</v>
      </c>
      <c r="I132" s="54" t="s">
        <v>6282</v>
      </c>
      <c r="J132" s="54" t="s">
        <v>6283</v>
      </c>
      <c r="N132" s="53" t="s">
        <v>5850</v>
      </c>
      <c r="P132" s="82" t="s">
        <v>6366</v>
      </c>
      <c r="Q132" s="54" t="s">
        <v>6041</v>
      </c>
      <c r="R132" s="554" t="s">
        <v>6033</v>
      </c>
      <c r="W132" s="53" t="s">
        <v>29</v>
      </c>
      <c r="AC132" s="97" t="s">
        <v>141</v>
      </c>
      <c r="AE132" s="53" t="s">
        <v>208</v>
      </c>
      <c r="AF132" s="142">
        <v>44034</v>
      </c>
      <c r="AM132" s="53" t="s">
        <v>209</v>
      </c>
      <c r="AN132" s="142">
        <v>44048</v>
      </c>
      <c r="AO132" s="53" t="s">
        <v>56</v>
      </c>
      <c r="AP132" s="53" t="s">
        <v>56</v>
      </c>
      <c r="AQ132" s="54" t="s">
        <v>497</v>
      </c>
      <c r="AR132" s="53"/>
      <c r="AS132" s="142"/>
      <c r="AT132" s="53"/>
      <c r="AU132" s="53"/>
      <c r="AV132" s="53"/>
      <c r="AZ132" s="32">
        <f t="shared" si="6"/>
        <v>7</v>
      </c>
    </row>
    <row r="133" spans="8:52" ht="15.6" customHeight="1">
      <c r="H133" s="53" t="s">
        <v>5739</v>
      </c>
      <c r="I133" s="54" t="s">
        <v>6284</v>
      </c>
      <c r="J133" s="54" t="s">
        <v>6285</v>
      </c>
      <c r="N133" s="53" t="s">
        <v>5851</v>
      </c>
      <c r="P133" s="82" t="s">
        <v>6366</v>
      </c>
      <c r="Q133" s="54" t="s">
        <v>6042</v>
      </c>
      <c r="R133" s="554" t="s">
        <v>6033</v>
      </c>
      <c r="W133" s="53" t="s">
        <v>29</v>
      </c>
      <c r="AC133" s="97" t="s">
        <v>141</v>
      </c>
      <c r="AE133" s="53" t="s">
        <v>208</v>
      </c>
      <c r="AF133" s="142">
        <v>44034</v>
      </c>
      <c r="AM133" s="53" t="s">
        <v>209</v>
      </c>
      <c r="AN133" s="142">
        <v>44048</v>
      </c>
      <c r="AO133" s="53" t="s">
        <v>56</v>
      </c>
      <c r="AP133" s="53" t="s">
        <v>56</v>
      </c>
      <c r="AQ133" s="54" t="s">
        <v>497</v>
      </c>
      <c r="AR133" s="53"/>
      <c r="AS133" s="142"/>
      <c r="AT133" s="53"/>
      <c r="AU133" s="53"/>
      <c r="AV133" s="53"/>
      <c r="AZ133" s="32">
        <f t="shared" si="6"/>
        <v>7</v>
      </c>
    </row>
    <row r="134" spans="8:52" ht="15.6" customHeight="1">
      <c r="H134" s="53" t="s">
        <v>5740</v>
      </c>
      <c r="I134" s="54" t="s">
        <v>6286</v>
      </c>
      <c r="J134" s="54" t="s">
        <v>6283</v>
      </c>
      <c r="N134" s="53" t="s">
        <v>5851</v>
      </c>
      <c r="P134" s="82" t="s">
        <v>6366</v>
      </c>
      <c r="Q134" s="54" t="s">
        <v>6042</v>
      </c>
      <c r="R134" s="554" t="s">
        <v>6033</v>
      </c>
      <c r="W134" s="53" t="s">
        <v>29</v>
      </c>
      <c r="AC134" s="97" t="s">
        <v>141</v>
      </c>
      <c r="AE134" s="53" t="s">
        <v>208</v>
      </c>
      <c r="AF134" s="142">
        <v>44034</v>
      </c>
      <c r="AM134" s="53" t="s">
        <v>209</v>
      </c>
      <c r="AN134" s="142">
        <v>44048</v>
      </c>
      <c r="AO134" s="53" t="s">
        <v>56</v>
      </c>
      <c r="AP134" s="53" t="s">
        <v>56</v>
      </c>
      <c r="AQ134" s="54" t="s">
        <v>497</v>
      </c>
      <c r="AR134" s="53"/>
      <c r="AS134" s="142"/>
      <c r="AT134" s="53"/>
      <c r="AU134" s="53"/>
      <c r="AV134" s="53"/>
      <c r="AZ134" s="32">
        <f t="shared" si="6"/>
        <v>7</v>
      </c>
    </row>
    <row r="135" spans="8:52" ht="15.6" customHeight="1">
      <c r="H135" s="53" t="s">
        <v>5741</v>
      </c>
      <c r="I135" s="54" t="s">
        <v>6287</v>
      </c>
      <c r="J135" s="54" t="s">
        <v>6285</v>
      </c>
      <c r="N135" s="53" t="s">
        <v>5851</v>
      </c>
      <c r="P135" s="82" t="s">
        <v>6366</v>
      </c>
      <c r="Q135" s="54" t="s">
        <v>6042</v>
      </c>
      <c r="R135" s="554" t="s">
        <v>6033</v>
      </c>
      <c r="W135" s="53" t="s">
        <v>29</v>
      </c>
      <c r="AC135" s="97" t="s">
        <v>141</v>
      </c>
      <c r="AE135" s="53" t="s">
        <v>208</v>
      </c>
      <c r="AF135" s="142">
        <v>44034</v>
      </c>
      <c r="AM135" s="53" t="s">
        <v>209</v>
      </c>
      <c r="AN135" s="142">
        <v>44048</v>
      </c>
      <c r="AO135" s="53" t="s">
        <v>63</v>
      </c>
      <c r="AP135" s="53" t="s">
        <v>56</v>
      </c>
      <c r="AQ135" s="54" t="s">
        <v>504</v>
      </c>
      <c r="AR135" s="53"/>
      <c r="AS135" s="142"/>
      <c r="AT135" s="53"/>
      <c r="AU135" s="53"/>
      <c r="AV135" s="53"/>
      <c r="AZ135" s="32">
        <f t="shared" si="6"/>
        <v>7</v>
      </c>
    </row>
    <row r="136" spans="8:52" ht="15.6" customHeight="1">
      <c r="H136" s="53" t="s">
        <v>5742</v>
      </c>
      <c r="I136" s="54" t="s">
        <v>6288</v>
      </c>
      <c r="J136" s="54" t="s">
        <v>6289</v>
      </c>
      <c r="N136" s="53" t="s">
        <v>5852</v>
      </c>
      <c r="P136" s="82" t="s">
        <v>6366</v>
      </c>
      <c r="Q136" s="54" t="s">
        <v>6043</v>
      </c>
      <c r="R136" s="554" t="s">
        <v>6017</v>
      </c>
      <c r="W136" s="53" t="s">
        <v>29</v>
      </c>
      <c r="AC136" s="97" t="s">
        <v>141</v>
      </c>
      <c r="AE136" s="53" t="s">
        <v>208</v>
      </c>
      <c r="AF136" s="142">
        <v>44034</v>
      </c>
      <c r="AM136" s="53" t="s">
        <v>209</v>
      </c>
      <c r="AN136" s="142">
        <v>44047</v>
      </c>
      <c r="AO136" s="53" t="s">
        <v>56</v>
      </c>
      <c r="AP136" s="53" t="s">
        <v>56</v>
      </c>
      <c r="AQ136" s="54"/>
      <c r="AR136" s="53"/>
      <c r="AS136" s="142"/>
      <c r="AT136" s="53"/>
      <c r="AU136" s="53"/>
      <c r="AV136" s="53"/>
      <c r="AZ136" s="32">
        <f t="shared" si="6"/>
        <v>7</v>
      </c>
    </row>
    <row r="137" spans="8:52" ht="15.6" customHeight="1">
      <c r="H137" s="53" t="s">
        <v>5743</v>
      </c>
      <c r="I137" s="54" t="s">
        <v>6290</v>
      </c>
      <c r="J137" s="54" t="s">
        <v>6289</v>
      </c>
      <c r="N137" s="53" t="s">
        <v>5852</v>
      </c>
      <c r="P137" s="82" t="s">
        <v>6366</v>
      </c>
      <c r="Q137" s="54" t="s">
        <v>6043</v>
      </c>
      <c r="R137" s="554" t="s">
        <v>6017</v>
      </c>
      <c r="W137" s="53" t="s">
        <v>29</v>
      </c>
      <c r="AC137" s="97" t="s">
        <v>141</v>
      </c>
      <c r="AE137" s="53" t="s">
        <v>208</v>
      </c>
      <c r="AF137" s="142">
        <v>44034</v>
      </c>
      <c r="AM137" s="53" t="s">
        <v>209</v>
      </c>
      <c r="AN137" s="142">
        <v>44047</v>
      </c>
      <c r="AO137" s="53" t="s">
        <v>56</v>
      </c>
      <c r="AP137" s="53" t="s">
        <v>56</v>
      </c>
      <c r="AQ137" s="54"/>
      <c r="AR137" s="53"/>
      <c r="AS137" s="142"/>
      <c r="AT137" s="53"/>
      <c r="AU137" s="53"/>
      <c r="AV137" s="53"/>
      <c r="AZ137" s="32">
        <f t="shared" si="6"/>
        <v>7</v>
      </c>
    </row>
    <row r="138" spans="8:52" ht="15.6" customHeight="1">
      <c r="H138" s="53" t="s">
        <v>5744</v>
      </c>
      <c r="I138" s="54" t="s">
        <v>6291</v>
      </c>
      <c r="J138" s="54" t="s">
        <v>6292</v>
      </c>
      <c r="N138" s="53" t="s">
        <v>5853</v>
      </c>
      <c r="P138" s="82" t="s">
        <v>6366</v>
      </c>
      <c r="Q138" s="54" t="s">
        <v>6044</v>
      </c>
      <c r="R138" s="554" t="s">
        <v>6017</v>
      </c>
      <c r="W138" s="53" t="s">
        <v>29</v>
      </c>
      <c r="AC138" s="97" t="s">
        <v>141</v>
      </c>
      <c r="AE138" s="53" t="s">
        <v>208</v>
      </c>
      <c r="AF138" s="142">
        <v>44042</v>
      </c>
      <c r="AM138" s="53" t="s">
        <v>209</v>
      </c>
      <c r="AN138" s="142">
        <v>44049</v>
      </c>
      <c r="AO138" s="53" t="s">
        <v>59</v>
      </c>
      <c r="AP138" s="53"/>
      <c r="AQ138" s="54"/>
      <c r="AR138" s="53"/>
      <c r="AS138" s="142"/>
      <c r="AT138" s="53"/>
      <c r="AU138" s="53"/>
      <c r="AV138" s="53"/>
      <c r="AZ138" s="32">
        <f t="shared" si="6"/>
        <v>7</v>
      </c>
    </row>
    <row r="139" spans="8:52" ht="15.6" customHeight="1">
      <c r="H139" s="53" t="s">
        <v>5745</v>
      </c>
      <c r="I139" s="54" t="s">
        <v>6293</v>
      </c>
      <c r="J139" s="54" t="s">
        <v>6294</v>
      </c>
      <c r="N139" s="53" t="s">
        <v>5853</v>
      </c>
      <c r="P139" s="82" t="s">
        <v>6366</v>
      </c>
      <c r="Q139" s="54" t="s">
        <v>6045</v>
      </c>
      <c r="R139" s="554" t="s">
        <v>6017</v>
      </c>
      <c r="W139" s="53" t="s">
        <v>29</v>
      </c>
      <c r="AC139" s="97" t="s">
        <v>141</v>
      </c>
      <c r="AE139" s="53" t="s">
        <v>208</v>
      </c>
      <c r="AF139" s="142">
        <v>44042</v>
      </c>
      <c r="AM139" s="53" t="s">
        <v>209</v>
      </c>
      <c r="AN139" s="142">
        <v>44049</v>
      </c>
      <c r="AO139" s="53" t="s">
        <v>59</v>
      </c>
      <c r="AP139" s="53"/>
      <c r="AQ139" s="54"/>
      <c r="AR139" s="53"/>
      <c r="AS139" s="142"/>
      <c r="AT139" s="53"/>
      <c r="AU139" s="53"/>
      <c r="AV139" s="53"/>
      <c r="AZ139" s="32">
        <f t="shared" si="6"/>
        <v>7</v>
      </c>
    </row>
    <row r="140" spans="8:52" ht="15.6" customHeight="1">
      <c r="H140" s="53" t="s">
        <v>5746</v>
      </c>
      <c r="I140" s="405" t="s">
        <v>6295</v>
      </c>
      <c r="J140" s="405" t="s">
        <v>6294</v>
      </c>
      <c r="N140" s="402" t="s">
        <v>5853</v>
      </c>
      <c r="P140" s="82" t="s">
        <v>6366</v>
      </c>
      <c r="Q140" s="405" t="s">
        <v>6046</v>
      </c>
      <c r="R140" s="561" t="s">
        <v>6017</v>
      </c>
      <c r="W140" s="402" t="s">
        <v>29</v>
      </c>
      <c r="AC140" s="97" t="s">
        <v>141</v>
      </c>
      <c r="AE140" s="402" t="s">
        <v>208</v>
      </c>
      <c r="AF140" s="403">
        <v>44042</v>
      </c>
      <c r="AM140" s="402" t="s">
        <v>209</v>
      </c>
      <c r="AN140" s="403">
        <v>44049</v>
      </c>
      <c r="AO140" s="402" t="s">
        <v>59</v>
      </c>
      <c r="AP140" s="402"/>
      <c r="AQ140" s="405" t="s">
        <v>505</v>
      </c>
      <c r="AR140" s="402"/>
      <c r="AS140" s="403"/>
      <c r="AT140" s="402"/>
      <c r="AU140" s="402"/>
      <c r="AV140" s="402"/>
      <c r="AZ140" s="32">
        <f t="shared" si="6"/>
        <v>7</v>
      </c>
    </row>
    <row r="141" spans="8:52" ht="15.6" customHeight="1">
      <c r="H141" s="53" t="s">
        <v>5747</v>
      </c>
      <c r="I141" s="54" t="s">
        <v>6296</v>
      </c>
      <c r="J141" s="54" t="s">
        <v>6297</v>
      </c>
      <c r="N141" s="53" t="s">
        <v>5854</v>
      </c>
      <c r="P141" s="82" t="s">
        <v>6366</v>
      </c>
      <c r="Q141" s="54" t="s">
        <v>6047</v>
      </c>
      <c r="R141" s="554" t="s">
        <v>6017</v>
      </c>
      <c r="W141" s="53" t="s">
        <v>29</v>
      </c>
      <c r="AC141" s="97" t="s">
        <v>141</v>
      </c>
      <c r="AE141" s="53" t="s">
        <v>208</v>
      </c>
      <c r="AF141" s="142">
        <v>44034</v>
      </c>
      <c r="AM141" s="53" t="s">
        <v>209</v>
      </c>
      <c r="AN141" s="142">
        <v>44049</v>
      </c>
      <c r="AO141" s="53" t="s">
        <v>63</v>
      </c>
      <c r="AP141" s="53" t="s">
        <v>56</v>
      </c>
      <c r="AQ141" s="54" t="s">
        <v>506</v>
      </c>
      <c r="AR141" s="53"/>
      <c r="AS141" s="142"/>
      <c r="AT141" s="53"/>
      <c r="AU141" s="53"/>
      <c r="AV141" s="53"/>
      <c r="AZ141" s="32">
        <f t="shared" si="6"/>
        <v>7</v>
      </c>
    </row>
    <row r="142" spans="8:52" ht="15.6" customHeight="1">
      <c r="H142" s="53" t="s">
        <v>5748</v>
      </c>
      <c r="I142" s="54" t="s">
        <v>6298</v>
      </c>
      <c r="J142" s="54" t="s">
        <v>6299</v>
      </c>
      <c r="N142" s="53" t="s">
        <v>5854</v>
      </c>
      <c r="P142" s="82" t="s">
        <v>6366</v>
      </c>
      <c r="Q142" s="54" t="s">
        <v>6047</v>
      </c>
      <c r="R142" s="554" t="s">
        <v>6017</v>
      </c>
      <c r="W142" s="53" t="s">
        <v>29</v>
      </c>
      <c r="AC142" s="97" t="s">
        <v>141</v>
      </c>
      <c r="AE142" s="53" t="s">
        <v>208</v>
      </c>
      <c r="AF142" s="142">
        <v>44034</v>
      </c>
      <c r="AM142" s="53" t="s">
        <v>209</v>
      </c>
      <c r="AN142" s="142">
        <v>44049</v>
      </c>
      <c r="AO142" s="53" t="s">
        <v>63</v>
      </c>
      <c r="AP142" s="53" t="s">
        <v>56</v>
      </c>
      <c r="AQ142" s="54" t="s">
        <v>507</v>
      </c>
      <c r="AR142" s="53"/>
      <c r="AS142" s="142"/>
      <c r="AT142" s="53"/>
      <c r="AU142" s="53"/>
      <c r="AV142" s="53"/>
      <c r="AZ142" s="32">
        <f t="shared" si="6"/>
        <v>7</v>
      </c>
    </row>
    <row r="143" spans="8:52" ht="15.6" customHeight="1">
      <c r="H143" s="53" t="s">
        <v>5749</v>
      </c>
      <c r="I143" s="54" t="s">
        <v>6300</v>
      </c>
      <c r="J143" s="54" t="s">
        <v>6301</v>
      </c>
      <c r="N143" s="53" t="s">
        <v>5854</v>
      </c>
      <c r="P143" s="82" t="s">
        <v>6366</v>
      </c>
      <c r="Q143" s="54" t="s">
        <v>6047</v>
      </c>
      <c r="R143" s="554" t="s">
        <v>6017</v>
      </c>
      <c r="W143" s="53" t="s">
        <v>29</v>
      </c>
      <c r="AC143" s="97" t="s">
        <v>141</v>
      </c>
      <c r="AE143" s="53" t="s">
        <v>208</v>
      </c>
      <c r="AF143" s="142">
        <v>44034</v>
      </c>
      <c r="AM143" s="53" t="s">
        <v>209</v>
      </c>
      <c r="AN143" s="142">
        <v>44049</v>
      </c>
      <c r="AO143" s="53" t="s">
        <v>63</v>
      </c>
      <c r="AP143" s="53" t="s">
        <v>56</v>
      </c>
      <c r="AQ143" s="54" t="s">
        <v>508</v>
      </c>
      <c r="AR143" s="53"/>
      <c r="AS143" s="142"/>
      <c r="AT143" s="53"/>
      <c r="AU143" s="53"/>
      <c r="AV143" s="53"/>
      <c r="AZ143" s="32">
        <f t="shared" si="6"/>
        <v>7</v>
      </c>
    </row>
    <row r="144" spans="8:52" ht="15.6" customHeight="1">
      <c r="H144" s="53" t="s">
        <v>5750</v>
      </c>
      <c r="I144" s="54" t="s">
        <v>6302</v>
      </c>
      <c r="J144" s="54" t="s">
        <v>6303</v>
      </c>
      <c r="N144" s="53" t="s">
        <v>5855</v>
      </c>
      <c r="P144" s="82" t="s">
        <v>6366</v>
      </c>
      <c r="Q144" s="54" t="s">
        <v>6048</v>
      </c>
      <c r="R144" s="554" t="s">
        <v>6017</v>
      </c>
      <c r="W144" s="53" t="s">
        <v>29</v>
      </c>
      <c r="AC144" s="97" t="s">
        <v>141</v>
      </c>
      <c r="AE144" s="53" t="s">
        <v>208</v>
      </c>
      <c r="AF144" s="142">
        <v>44034</v>
      </c>
      <c r="AM144" s="53" t="s">
        <v>209</v>
      </c>
      <c r="AN144" s="142">
        <v>44049</v>
      </c>
      <c r="AO144" s="53" t="s">
        <v>59</v>
      </c>
      <c r="AP144" s="53"/>
      <c r="AQ144" s="54" t="s">
        <v>509</v>
      </c>
      <c r="AR144" s="53"/>
      <c r="AS144" s="142"/>
      <c r="AT144" s="53"/>
      <c r="AU144" s="53"/>
      <c r="AV144" s="53"/>
      <c r="AZ144" s="32">
        <f t="shared" si="6"/>
        <v>7</v>
      </c>
    </row>
    <row r="145" spans="8:52" ht="15.6" customHeight="1">
      <c r="H145" s="53" t="s">
        <v>5751</v>
      </c>
      <c r="I145" s="54" t="s">
        <v>6304</v>
      </c>
      <c r="J145" s="54" t="s">
        <v>6303</v>
      </c>
      <c r="N145" s="53" t="s">
        <v>5855</v>
      </c>
      <c r="P145" s="82" t="s">
        <v>6366</v>
      </c>
      <c r="Q145" s="54" t="s">
        <v>6049</v>
      </c>
      <c r="R145" s="554" t="s">
        <v>6017</v>
      </c>
      <c r="W145" s="53" t="s">
        <v>29</v>
      </c>
      <c r="AC145" s="97" t="s">
        <v>141</v>
      </c>
      <c r="AE145" s="53" t="s">
        <v>208</v>
      </c>
      <c r="AF145" s="142">
        <v>44034</v>
      </c>
      <c r="AM145" s="53" t="s">
        <v>209</v>
      </c>
      <c r="AN145" s="142">
        <v>44049</v>
      </c>
      <c r="AO145" s="53" t="s">
        <v>59</v>
      </c>
      <c r="AP145" s="53"/>
      <c r="AQ145" s="54" t="s">
        <v>510</v>
      </c>
      <c r="AR145" s="53"/>
      <c r="AS145" s="142"/>
      <c r="AT145" s="53"/>
      <c r="AU145" s="53"/>
      <c r="AV145" s="53"/>
      <c r="AZ145" s="32">
        <f t="shared" ref="AZ145:AZ181" si="7">MONTH(AF145)</f>
        <v>7</v>
      </c>
    </row>
    <row r="146" spans="8:52" ht="15.6" customHeight="1">
      <c r="H146" s="53" t="s">
        <v>5752</v>
      </c>
      <c r="I146" s="54" t="s">
        <v>6305</v>
      </c>
      <c r="J146" s="54" t="s">
        <v>6306</v>
      </c>
      <c r="N146" s="53" t="s">
        <v>5856</v>
      </c>
      <c r="P146" s="82" t="s">
        <v>6366</v>
      </c>
      <c r="Q146" s="54" t="s">
        <v>6050</v>
      </c>
      <c r="R146" s="554" t="s">
        <v>6017</v>
      </c>
      <c r="W146" s="53" t="s">
        <v>29</v>
      </c>
      <c r="AC146" s="97" t="s">
        <v>141</v>
      </c>
      <c r="AE146" s="53" t="s">
        <v>208</v>
      </c>
      <c r="AF146" s="142">
        <v>44034</v>
      </c>
      <c r="AM146" s="53" t="s">
        <v>209</v>
      </c>
      <c r="AN146" s="142">
        <v>44049</v>
      </c>
      <c r="AO146" s="53" t="s">
        <v>59</v>
      </c>
      <c r="AP146" s="53"/>
      <c r="AQ146" s="54" t="s">
        <v>509</v>
      </c>
      <c r="AR146" s="53"/>
      <c r="AS146" s="142"/>
      <c r="AT146" s="53"/>
      <c r="AU146" s="53"/>
      <c r="AV146" s="53"/>
      <c r="AZ146" s="32">
        <f t="shared" si="7"/>
        <v>7</v>
      </c>
    </row>
    <row r="147" spans="8:52" ht="15.6" customHeight="1">
      <c r="H147" s="53" t="s">
        <v>5753</v>
      </c>
      <c r="I147" s="54" t="s">
        <v>6307</v>
      </c>
      <c r="J147" s="54" t="s">
        <v>6308</v>
      </c>
      <c r="N147" s="53" t="s">
        <v>5857</v>
      </c>
      <c r="P147" s="82" t="s">
        <v>6366</v>
      </c>
      <c r="Q147" s="54" t="s">
        <v>6051</v>
      </c>
      <c r="R147" s="554" t="s">
        <v>6017</v>
      </c>
      <c r="W147" s="53" t="s">
        <v>29</v>
      </c>
      <c r="AC147" s="97" t="s">
        <v>141</v>
      </c>
      <c r="AE147" s="53" t="s">
        <v>208</v>
      </c>
      <c r="AF147" s="142">
        <v>44035</v>
      </c>
      <c r="AM147" s="53" t="s">
        <v>209</v>
      </c>
      <c r="AN147" s="142">
        <v>44049</v>
      </c>
      <c r="AO147" s="53" t="s">
        <v>59</v>
      </c>
      <c r="AP147" s="53"/>
      <c r="AQ147" s="54"/>
      <c r="AR147" s="53"/>
      <c r="AS147" s="142"/>
      <c r="AT147" s="53"/>
      <c r="AU147" s="53"/>
      <c r="AV147" s="53"/>
      <c r="AZ147" s="32">
        <f t="shared" si="7"/>
        <v>7</v>
      </c>
    </row>
    <row r="148" spans="8:52" ht="15.6" customHeight="1">
      <c r="H148" s="53" t="s">
        <v>5754</v>
      </c>
      <c r="I148" s="54" t="s">
        <v>6309</v>
      </c>
      <c r="J148" s="54" t="s">
        <v>6310</v>
      </c>
      <c r="N148" s="53" t="s">
        <v>5858</v>
      </c>
      <c r="P148" s="82" t="s">
        <v>6366</v>
      </c>
      <c r="Q148" s="54" t="s">
        <v>6051</v>
      </c>
      <c r="R148" s="554" t="s">
        <v>6017</v>
      </c>
      <c r="W148" s="53" t="s">
        <v>29</v>
      </c>
      <c r="AC148" s="97" t="s">
        <v>141</v>
      </c>
      <c r="AE148" s="53" t="s">
        <v>208</v>
      </c>
      <c r="AF148" s="142">
        <v>44035</v>
      </c>
      <c r="AM148" s="53" t="s">
        <v>209</v>
      </c>
      <c r="AN148" s="142">
        <v>44049</v>
      </c>
      <c r="AO148" s="53" t="s">
        <v>59</v>
      </c>
      <c r="AP148" s="53"/>
      <c r="AQ148" s="54"/>
      <c r="AR148" s="53"/>
      <c r="AS148" s="142"/>
      <c r="AT148" s="53"/>
      <c r="AU148" s="53"/>
      <c r="AV148" s="53"/>
      <c r="AZ148" s="32">
        <f t="shared" si="7"/>
        <v>7</v>
      </c>
    </row>
    <row r="149" spans="8:52" ht="15.6" customHeight="1">
      <c r="H149" s="53" t="s">
        <v>5755</v>
      </c>
      <c r="I149" s="54" t="s">
        <v>6311</v>
      </c>
      <c r="J149" s="54" t="s">
        <v>6312</v>
      </c>
      <c r="N149" s="53" t="s">
        <v>5859</v>
      </c>
      <c r="P149" s="82" t="s">
        <v>6366</v>
      </c>
      <c r="Q149" s="54" t="s">
        <v>6052</v>
      </c>
      <c r="R149" s="554" t="s">
        <v>6017</v>
      </c>
      <c r="W149" s="53" t="s">
        <v>29</v>
      </c>
      <c r="AC149" s="97" t="s">
        <v>141</v>
      </c>
      <c r="AE149" s="53" t="s">
        <v>208</v>
      </c>
      <c r="AF149" s="142">
        <v>44035</v>
      </c>
      <c r="AM149" s="53" t="s">
        <v>209</v>
      </c>
      <c r="AN149" s="142">
        <v>44049</v>
      </c>
      <c r="AO149" s="53" t="s">
        <v>59</v>
      </c>
      <c r="AP149" s="53"/>
      <c r="AQ149" s="54"/>
      <c r="AR149" s="53"/>
      <c r="AS149" s="142"/>
      <c r="AT149" s="53"/>
      <c r="AU149" s="53"/>
      <c r="AV149" s="53"/>
      <c r="AZ149" s="32">
        <f t="shared" si="7"/>
        <v>7</v>
      </c>
    </row>
    <row r="150" spans="8:52" ht="15.6" customHeight="1">
      <c r="H150" s="53" t="s">
        <v>5756</v>
      </c>
      <c r="I150" s="54" t="s">
        <v>6313</v>
      </c>
      <c r="J150" s="54" t="s">
        <v>6312</v>
      </c>
      <c r="N150" s="53" t="s">
        <v>5860</v>
      </c>
      <c r="P150" s="82" t="s">
        <v>6366</v>
      </c>
      <c r="Q150" s="54" t="s">
        <v>6053</v>
      </c>
      <c r="R150" s="554" t="s">
        <v>6017</v>
      </c>
      <c r="W150" s="53" t="s">
        <v>29</v>
      </c>
      <c r="AC150" s="97" t="s">
        <v>141</v>
      </c>
      <c r="AE150" s="53" t="s">
        <v>208</v>
      </c>
      <c r="AF150" s="142">
        <v>44035</v>
      </c>
      <c r="AM150" s="53" t="s">
        <v>209</v>
      </c>
      <c r="AN150" s="142">
        <v>44049</v>
      </c>
      <c r="AO150" s="53" t="s">
        <v>59</v>
      </c>
      <c r="AP150" s="53"/>
      <c r="AQ150" s="54"/>
      <c r="AR150" s="53"/>
      <c r="AS150" s="142"/>
      <c r="AT150" s="53"/>
      <c r="AU150" s="53"/>
      <c r="AV150" s="53"/>
      <c r="AZ150" s="32">
        <f t="shared" si="7"/>
        <v>7</v>
      </c>
    </row>
    <row r="151" spans="8:52" ht="15.6" customHeight="1">
      <c r="H151" s="53" t="s">
        <v>5757</v>
      </c>
      <c r="I151" s="54" t="s">
        <v>6314</v>
      </c>
      <c r="J151" s="54" t="s">
        <v>6315</v>
      </c>
      <c r="N151" s="53" t="s">
        <v>5861</v>
      </c>
      <c r="P151" s="82" t="s">
        <v>6366</v>
      </c>
      <c r="Q151" s="54" t="s">
        <v>6054</v>
      </c>
      <c r="R151" s="554" t="s">
        <v>6017</v>
      </c>
      <c r="W151" s="53" t="s">
        <v>29</v>
      </c>
      <c r="AC151" s="97" t="s">
        <v>141</v>
      </c>
      <c r="AE151" s="53" t="s">
        <v>208</v>
      </c>
      <c r="AF151" s="142">
        <v>44035</v>
      </c>
      <c r="AM151" s="53" t="s">
        <v>209</v>
      </c>
      <c r="AN151" s="142">
        <v>44049</v>
      </c>
      <c r="AO151" s="53" t="s">
        <v>59</v>
      </c>
      <c r="AP151" s="402" t="s">
        <v>56</v>
      </c>
      <c r="AQ151" s="54" t="s">
        <v>511</v>
      </c>
      <c r="AR151" s="53"/>
      <c r="AS151" s="142"/>
      <c r="AT151" s="53"/>
      <c r="AU151" s="53"/>
      <c r="AV151" s="53"/>
      <c r="AZ151" s="32">
        <f t="shared" si="7"/>
        <v>7</v>
      </c>
    </row>
    <row r="152" spans="8:52" ht="15.6" customHeight="1">
      <c r="H152" s="53" t="s">
        <v>5758</v>
      </c>
      <c r="I152" s="54" t="s">
        <v>6316</v>
      </c>
      <c r="J152" s="54" t="s">
        <v>6317</v>
      </c>
      <c r="N152" s="53" t="s">
        <v>5862</v>
      </c>
      <c r="P152" s="82" t="s">
        <v>6366</v>
      </c>
      <c r="Q152" s="54" t="s">
        <v>6055</v>
      </c>
      <c r="R152" s="554" t="s">
        <v>6017</v>
      </c>
      <c r="W152" s="53" t="s">
        <v>29</v>
      </c>
      <c r="AC152" s="97" t="s">
        <v>141</v>
      </c>
      <c r="AE152" s="53" t="s">
        <v>208</v>
      </c>
      <c r="AF152" s="142">
        <v>44035</v>
      </c>
      <c r="AM152" s="53" t="s">
        <v>209</v>
      </c>
      <c r="AN152" s="142">
        <v>44049</v>
      </c>
      <c r="AO152" s="53" t="s">
        <v>59</v>
      </c>
      <c r="AP152" s="402" t="s">
        <v>56</v>
      </c>
      <c r="AQ152" s="54"/>
      <c r="AR152" s="53"/>
      <c r="AS152" s="142"/>
      <c r="AT152" s="53"/>
      <c r="AU152" s="53"/>
      <c r="AV152" s="53"/>
      <c r="AZ152" s="32">
        <f t="shared" si="7"/>
        <v>7</v>
      </c>
    </row>
    <row r="153" spans="8:52" ht="15.6" customHeight="1">
      <c r="H153" s="53" t="s">
        <v>5759</v>
      </c>
      <c r="I153" s="54" t="s">
        <v>6318</v>
      </c>
      <c r="J153" s="54" t="s">
        <v>6319</v>
      </c>
      <c r="N153" s="53" t="s">
        <v>5863</v>
      </c>
      <c r="P153" s="82" t="s">
        <v>6366</v>
      </c>
      <c r="Q153" s="54" t="s">
        <v>6055</v>
      </c>
      <c r="R153" s="554" t="s">
        <v>6017</v>
      </c>
      <c r="W153" s="53" t="s">
        <v>29</v>
      </c>
      <c r="AC153" s="97" t="s">
        <v>141</v>
      </c>
      <c r="AE153" s="53" t="s">
        <v>208</v>
      </c>
      <c r="AF153" s="142">
        <v>44035</v>
      </c>
      <c r="AM153" s="53" t="s">
        <v>209</v>
      </c>
      <c r="AN153" s="142">
        <v>44049</v>
      </c>
      <c r="AO153" s="53" t="s">
        <v>59</v>
      </c>
      <c r="AP153" s="53" t="s">
        <v>56</v>
      </c>
      <c r="AQ153" s="54"/>
      <c r="AR153" s="53"/>
      <c r="AS153" s="142"/>
      <c r="AT153" s="53"/>
      <c r="AU153" s="53"/>
      <c r="AV153" s="53"/>
      <c r="AZ153" s="32">
        <f t="shared" si="7"/>
        <v>7</v>
      </c>
    </row>
    <row r="154" spans="8:52" ht="15.6" customHeight="1">
      <c r="H154" s="53" t="s">
        <v>5760</v>
      </c>
      <c r="I154" s="405" t="s">
        <v>6320</v>
      </c>
      <c r="J154" s="405" t="s">
        <v>6321</v>
      </c>
      <c r="N154" s="402" t="s">
        <v>5864</v>
      </c>
      <c r="P154" s="82" t="s">
        <v>6366</v>
      </c>
      <c r="Q154" s="405" t="s">
        <v>6056</v>
      </c>
      <c r="R154" s="561" t="s">
        <v>6057</v>
      </c>
      <c r="W154" s="402" t="s">
        <v>29</v>
      </c>
      <c r="AC154" s="97" t="s">
        <v>141</v>
      </c>
      <c r="AE154" s="402" t="s">
        <v>208</v>
      </c>
      <c r="AF154" s="403">
        <v>44035</v>
      </c>
      <c r="AM154" s="402" t="s">
        <v>209</v>
      </c>
      <c r="AN154" s="403">
        <v>44049</v>
      </c>
      <c r="AO154" s="402" t="s">
        <v>59</v>
      </c>
      <c r="AP154" s="402" t="s">
        <v>56</v>
      </c>
      <c r="AQ154" s="54" t="s">
        <v>512</v>
      </c>
      <c r="AR154" s="402"/>
      <c r="AS154" s="403"/>
      <c r="AT154" s="402"/>
      <c r="AU154" s="402"/>
      <c r="AV154" s="402"/>
      <c r="AZ154" s="32">
        <f t="shared" si="7"/>
        <v>7</v>
      </c>
    </row>
    <row r="155" spans="8:52" ht="15.6" customHeight="1">
      <c r="H155" s="53" t="s">
        <v>5761</v>
      </c>
      <c r="I155" s="54" t="s">
        <v>6322</v>
      </c>
      <c r="J155" s="54" t="s">
        <v>6321</v>
      </c>
      <c r="N155" s="53" t="s">
        <v>5865</v>
      </c>
      <c r="P155" s="82" t="s">
        <v>6366</v>
      </c>
      <c r="Q155" s="54" t="s">
        <v>6058</v>
      </c>
      <c r="R155" s="554" t="s">
        <v>6017</v>
      </c>
      <c r="W155" s="53" t="s">
        <v>29</v>
      </c>
      <c r="AC155" s="97" t="s">
        <v>141</v>
      </c>
      <c r="AE155" s="53" t="s">
        <v>208</v>
      </c>
      <c r="AF155" s="142">
        <v>44035</v>
      </c>
      <c r="AM155" s="402" t="s">
        <v>209</v>
      </c>
      <c r="AN155" s="403">
        <v>44049</v>
      </c>
      <c r="AO155" s="53" t="s">
        <v>56</v>
      </c>
      <c r="AP155" s="53" t="s">
        <v>56</v>
      </c>
      <c r="AQ155" s="54" t="s">
        <v>497</v>
      </c>
      <c r="AR155" s="53"/>
      <c r="AS155" s="142"/>
      <c r="AT155" s="53"/>
      <c r="AU155" s="53"/>
      <c r="AV155" s="53"/>
      <c r="AZ155" s="32">
        <f t="shared" si="7"/>
        <v>7</v>
      </c>
    </row>
    <row r="156" spans="8:52" ht="15.6" customHeight="1">
      <c r="H156" s="53" t="s">
        <v>5762</v>
      </c>
      <c r="I156" s="54" t="s">
        <v>6323</v>
      </c>
      <c r="J156" s="54" t="s">
        <v>6321</v>
      </c>
      <c r="N156" s="53" t="s">
        <v>5865</v>
      </c>
      <c r="P156" s="82" t="s">
        <v>6366</v>
      </c>
      <c r="Q156" s="54" t="s">
        <v>6058</v>
      </c>
      <c r="R156" s="554" t="s">
        <v>6017</v>
      </c>
      <c r="W156" s="53" t="s">
        <v>29</v>
      </c>
      <c r="AC156" s="97" t="s">
        <v>141</v>
      </c>
      <c r="AE156" s="53" t="s">
        <v>208</v>
      </c>
      <c r="AF156" s="142">
        <v>44035</v>
      </c>
      <c r="AM156" s="402" t="s">
        <v>209</v>
      </c>
      <c r="AN156" s="403">
        <v>44049</v>
      </c>
      <c r="AO156" s="53" t="s">
        <v>56</v>
      </c>
      <c r="AP156" s="53" t="s">
        <v>56</v>
      </c>
      <c r="AQ156" s="54" t="s">
        <v>497</v>
      </c>
      <c r="AR156" s="53"/>
      <c r="AS156" s="142"/>
      <c r="AT156" s="53"/>
      <c r="AU156" s="53"/>
      <c r="AV156" s="53"/>
      <c r="AZ156" s="32">
        <f t="shared" si="7"/>
        <v>7</v>
      </c>
    </row>
    <row r="157" spans="8:52" ht="15.6" customHeight="1">
      <c r="H157" s="53" t="s">
        <v>5763</v>
      </c>
      <c r="I157" s="54" t="s">
        <v>6324</v>
      </c>
      <c r="J157" s="54" t="s">
        <v>6325</v>
      </c>
      <c r="N157" s="53" t="s">
        <v>5866</v>
      </c>
      <c r="P157" s="82" t="s">
        <v>6366</v>
      </c>
      <c r="Q157" s="54" t="s">
        <v>6059</v>
      </c>
      <c r="R157" s="554" t="s">
        <v>6017</v>
      </c>
      <c r="W157" s="53" t="s">
        <v>29</v>
      </c>
      <c r="AC157" s="97" t="s">
        <v>141</v>
      </c>
      <c r="AE157" s="53" t="s">
        <v>208</v>
      </c>
      <c r="AF157" s="142">
        <v>44035</v>
      </c>
      <c r="AM157" s="402" t="s">
        <v>209</v>
      </c>
      <c r="AN157" s="403">
        <v>44049</v>
      </c>
      <c r="AO157" s="53" t="s">
        <v>59</v>
      </c>
      <c r="AP157" s="53" t="s">
        <v>56</v>
      </c>
      <c r="AQ157" s="54" t="s">
        <v>513</v>
      </c>
      <c r="AR157" s="53"/>
      <c r="AS157" s="142"/>
      <c r="AT157" s="53"/>
      <c r="AU157" s="53"/>
      <c r="AV157" s="53"/>
      <c r="AZ157" s="32">
        <f t="shared" si="7"/>
        <v>7</v>
      </c>
    </row>
    <row r="158" spans="8:52" ht="15.6" customHeight="1">
      <c r="H158" s="53" t="s">
        <v>5764</v>
      </c>
      <c r="I158" s="405" t="s">
        <v>6326</v>
      </c>
      <c r="J158" s="405" t="s">
        <v>6327</v>
      </c>
      <c r="N158" s="402" t="s">
        <v>5867</v>
      </c>
      <c r="P158" s="82" t="s">
        <v>6366</v>
      </c>
      <c r="Q158" s="405" t="s">
        <v>6059</v>
      </c>
      <c r="R158" s="561" t="s">
        <v>6017</v>
      </c>
      <c r="W158" s="402" t="s">
        <v>29</v>
      </c>
      <c r="AC158" s="97" t="s">
        <v>141</v>
      </c>
      <c r="AE158" s="402" t="s">
        <v>208</v>
      </c>
      <c r="AF158" s="403">
        <v>44035</v>
      </c>
      <c r="AM158" s="402" t="s">
        <v>209</v>
      </c>
      <c r="AN158" s="403">
        <v>44049</v>
      </c>
      <c r="AO158" s="449" t="s">
        <v>56</v>
      </c>
      <c r="AP158" s="449" t="s">
        <v>56</v>
      </c>
      <c r="AQ158" s="54" t="s">
        <v>497</v>
      </c>
      <c r="AR158" s="402"/>
      <c r="AS158" s="402"/>
      <c r="AT158" s="402"/>
      <c r="AU158" s="402"/>
      <c r="AV158" s="402"/>
      <c r="AZ158" s="32">
        <f t="shared" si="7"/>
        <v>7</v>
      </c>
    </row>
    <row r="159" spans="8:52" ht="15.6" customHeight="1">
      <c r="H159" s="53" t="s">
        <v>5765</v>
      </c>
      <c r="I159" s="54" t="s">
        <v>6328</v>
      </c>
      <c r="J159" s="54" t="s">
        <v>6329</v>
      </c>
      <c r="N159" s="53" t="s">
        <v>5868</v>
      </c>
      <c r="P159" s="82" t="s">
        <v>6366</v>
      </c>
      <c r="Q159" s="54" t="s">
        <v>6060</v>
      </c>
      <c r="R159" s="554" t="s">
        <v>6017</v>
      </c>
      <c r="W159" s="53" t="s">
        <v>29</v>
      </c>
      <c r="AC159" s="97" t="s">
        <v>141</v>
      </c>
      <c r="AE159" s="53" t="s">
        <v>208</v>
      </c>
      <c r="AF159" s="142">
        <v>44035</v>
      </c>
      <c r="AM159" s="402" t="s">
        <v>209</v>
      </c>
      <c r="AN159" s="403">
        <v>44049</v>
      </c>
      <c r="AO159" s="450" t="s">
        <v>63</v>
      </c>
      <c r="AP159" s="53" t="s">
        <v>56</v>
      </c>
      <c r="AQ159" s="54" t="s">
        <v>514</v>
      </c>
      <c r="AR159" s="53"/>
      <c r="AS159" s="53"/>
      <c r="AT159" s="53"/>
      <c r="AU159" s="53"/>
      <c r="AV159" s="53"/>
      <c r="AZ159" s="32">
        <f t="shared" si="7"/>
        <v>7</v>
      </c>
    </row>
    <row r="160" spans="8:52" ht="15.6" customHeight="1">
      <c r="H160" s="53" t="s">
        <v>5766</v>
      </c>
      <c r="I160" s="54" t="s">
        <v>6330</v>
      </c>
      <c r="J160" s="54" t="s">
        <v>6331</v>
      </c>
      <c r="N160" s="53" t="s">
        <v>5869</v>
      </c>
      <c r="P160" s="82" t="s">
        <v>6366</v>
      </c>
      <c r="Q160" s="54" t="s">
        <v>6061</v>
      </c>
      <c r="R160" s="554" t="s">
        <v>6017</v>
      </c>
      <c r="W160" s="53" t="s">
        <v>29</v>
      </c>
      <c r="AC160" s="97" t="s">
        <v>141</v>
      </c>
      <c r="AE160" s="53" t="s">
        <v>208</v>
      </c>
      <c r="AF160" s="142">
        <v>44035</v>
      </c>
      <c r="AM160" s="53" t="s">
        <v>209</v>
      </c>
      <c r="AN160" s="142">
        <v>44047</v>
      </c>
      <c r="AO160" s="450" t="s">
        <v>63</v>
      </c>
      <c r="AP160" s="53" t="s">
        <v>56</v>
      </c>
      <c r="AQ160" s="54" t="s">
        <v>515</v>
      </c>
      <c r="AR160" s="53"/>
      <c r="AS160" s="53"/>
      <c r="AT160" s="53"/>
      <c r="AU160" s="53"/>
      <c r="AV160" s="53"/>
      <c r="AZ160" s="32">
        <f t="shared" si="7"/>
        <v>7</v>
      </c>
    </row>
    <row r="161" spans="8:52" ht="15.6" customHeight="1">
      <c r="H161" s="53" t="s">
        <v>5767</v>
      </c>
      <c r="I161" s="54" t="s">
        <v>6332</v>
      </c>
      <c r="J161" s="54" t="s">
        <v>6331</v>
      </c>
      <c r="N161" s="53" t="s">
        <v>5869</v>
      </c>
      <c r="P161" s="82" t="s">
        <v>6366</v>
      </c>
      <c r="Q161" s="54" t="s">
        <v>6061</v>
      </c>
      <c r="R161" s="554" t="s">
        <v>6017</v>
      </c>
      <c r="W161" s="53" t="s">
        <v>29</v>
      </c>
      <c r="AC161" s="97" t="s">
        <v>141</v>
      </c>
      <c r="AE161" s="53" t="s">
        <v>208</v>
      </c>
      <c r="AF161" s="142">
        <v>44035</v>
      </c>
      <c r="AM161" s="53" t="s">
        <v>209</v>
      </c>
      <c r="AN161" s="142">
        <v>44047</v>
      </c>
      <c r="AO161" s="450" t="s">
        <v>63</v>
      </c>
      <c r="AP161" s="53" t="s">
        <v>56</v>
      </c>
      <c r="AQ161" s="54" t="s">
        <v>516</v>
      </c>
      <c r="AR161" s="53"/>
      <c r="AS161" s="53"/>
      <c r="AT161" s="53"/>
      <c r="AU161" s="53"/>
      <c r="AV161" s="53"/>
      <c r="AZ161" s="32">
        <f t="shared" si="7"/>
        <v>7</v>
      </c>
    </row>
    <row r="162" spans="8:52" ht="15.6" customHeight="1">
      <c r="H162" s="53" t="s">
        <v>5768</v>
      </c>
      <c r="I162" s="54" t="s">
        <v>6333</v>
      </c>
      <c r="J162" s="54" t="s">
        <v>6334</v>
      </c>
      <c r="N162" s="53" t="s">
        <v>5870</v>
      </c>
      <c r="P162" s="82" t="s">
        <v>6366</v>
      </c>
      <c r="Q162" s="54" t="s">
        <v>6062</v>
      </c>
      <c r="R162" s="554" t="s">
        <v>6063</v>
      </c>
      <c r="W162" s="53" t="s">
        <v>29</v>
      </c>
      <c r="AC162" s="97" t="s">
        <v>141</v>
      </c>
      <c r="AE162" s="53" t="s">
        <v>208</v>
      </c>
      <c r="AF162" s="142">
        <v>44035</v>
      </c>
      <c r="AM162" s="53" t="s">
        <v>209</v>
      </c>
      <c r="AN162" s="142">
        <v>44047</v>
      </c>
      <c r="AO162" s="450" t="s">
        <v>63</v>
      </c>
      <c r="AP162" s="53" t="s">
        <v>56</v>
      </c>
      <c r="AQ162" s="54" t="s">
        <v>517</v>
      </c>
      <c r="AR162" s="53"/>
      <c r="AS162" s="53"/>
      <c r="AT162" s="53"/>
      <c r="AU162" s="53"/>
      <c r="AV162" s="53"/>
      <c r="AZ162" s="32">
        <f t="shared" si="7"/>
        <v>7</v>
      </c>
    </row>
    <row r="163" spans="8:52" ht="15.6" customHeight="1">
      <c r="H163" s="53" t="s">
        <v>5769</v>
      </c>
      <c r="I163" s="54" t="s">
        <v>6335</v>
      </c>
      <c r="J163" s="54" t="s">
        <v>6334</v>
      </c>
      <c r="N163" s="53" t="s">
        <v>5871</v>
      </c>
      <c r="P163" s="82" t="s">
        <v>6366</v>
      </c>
      <c r="Q163" s="54" t="s">
        <v>6064</v>
      </c>
      <c r="R163" s="554" t="s">
        <v>6063</v>
      </c>
      <c r="W163" s="53" t="s">
        <v>29</v>
      </c>
      <c r="AC163" s="97" t="s">
        <v>141</v>
      </c>
      <c r="AE163" s="53" t="s">
        <v>208</v>
      </c>
      <c r="AF163" s="142">
        <v>44035</v>
      </c>
      <c r="AM163" s="53" t="s">
        <v>209</v>
      </c>
      <c r="AN163" s="142">
        <v>44047</v>
      </c>
      <c r="AO163" s="450" t="s">
        <v>63</v>
      </c>
      <c r="AP163" s="53" t="s">
        <v>56</v>
      </c>
      <c r="AQ163" s="54" t="s">
        <v>517</v>
      </c>
      <c r="AR163" s="53"/>
      <c r="AS163" s="53"/>
      <c r="AT163" s="53"/>
      <c r="AU163" s="53"/>
      <c r="AV163" s="53"/>
      <c r="AZ163" s="32">
        <f t="shared" si="7"/>
        <v>7</v>
      </c>
    </row>
    <row r="164" spans="8:52" ht="15.6" customHeight="1">
      <c r="H164" s="53" t="s">
        <v>5770</v>
      </c>
      <c r="I164" s="54" t="s">
        <v>6336</v>
      </c>
      <c r="J164" s="54" t="s">
        <v>6337</v>
      </c>
      <c r="N164" s="53" t="s">
        <v>5871</v>
      </c>
      <c r="P164" s="82" t="s">
        <v>6366</v>
      </c>
      <c r="Q164" s="54" t="s">
        <v>6065</v>
      </c>
      <c r="R164" s="554" t="s">
        <v>6063</v>
      </c>
      <c r="W164" s="53" t="s">
        <v>29</v>
      </c>
      <c r="AC164" s="97" t="s">
        <v>141</v>
      </c>
      <c r="AE164" s="53" t="s">
        <v>208</v>
      </c>
      <c r="AF164" s="142">
        <v>44035</v>
      </c>
      <c r="AM164" s="53" t="s">
        <v>209</v>
      </c>
      <c r="AN164" s="142">
        <v>44047</v>
      </c>
      <c r="AO164" s="450" t="s">
        <v>63</v>
      </c>
      <c r="AP164" s="53" t="s">
        <v>56</v>
      </c>
      <c r="AQ164" s="54" t="s">
        <v>517</v>
      </c>
      <c r="AR164" s="53"/>
      <c r="AS164" s="53"/>
      <c r="AT164" s="53"/>
      <c r="AU164" s="53"/>
      <c r="AV164" s="53"/>
      <c r="AZ164" s="32">
        <f t="shared" si="7"/>
        <v>7</v>
      </c>
    </row>
    <row r="165" spans="8:52" ht="15.6" customHeight="1">
      <c r="H165" s="53" t="s">
        <v>5771</v>
      </c>
      <c r="I165" s="54" t="s">
        <v>6338</v>
      </c>
      <c r="J165" s="54" t="s">
        <v>6337</v>
      </c>
      <c r="N165" s="53" t="s">
        <v>5870</v>
      </c>
      <c r="P165" s="82" t="s">
        <v>6366</v>
      </c>
      <c r="Q165" s="54" t="s">
        <v>6066</v>
      </c>
      <c r="R165" s="554" t="s">
        <v>6063</v>
      </c>
      <c r="W165" s="53" t="s">
        <v>29</v>
      </c>
      <c r="AC165" s="97" t="s">
        <v>141</v>
      </c>
      <c r="AE165" s="53" t="s">
        <v>208</v>
      </c>
      <c r="AF165" s="142">
        <v>44035</v>
      </c>
      <c r="AM165" s="53" t="s">
        <v>209</v>
      </c>
      <c r="AN165" s="142">
        <v>44047</v>
      </c>
      <c r="AO165" s="450" t="s">
        <v>63</v>
      </c>
      <c r="AP165" s="53" t="s">
        <v>56</v>
      </c>
      <c r="AQ165" s="54" t="s">
        <v>518</v>
      </c>
      <c r="AR165" s="53"/>
      <c r="AS165" s="53"/>
      <c r="AT165" s="53"/>
      <c r="AU165" s="53"/>
      <c r="AV165" s="53"/>
      <c r="AZ165" s="32">
        <f t="shared" si="7"/>
        <v>7</v>
      </c>
    </row>
    <row r="166" spans="8:52" ht="15.6" customHeight="1">
      <c r="H166" s="53" t="s">
        <v>5772</v>
      </c>
      <c r="I166" s="54" t="s">
        <v>6339</v>
      </c>
      <c r="J166" s="54" t="s">
        <v>6340</v>
      </c>
      <c r="N166" s="53" t="s">
        <v>5872</v>
      </c>
      <c r="P166" s="82" t="s">
        <v>6366</v>
      </c>
      <c r="Q166" s="54" t="s">
        <v>6067</v>
      </c>
      <c r="R166" s="554" t="s">
        <v>6063</v>
      </c>
      <c r="W166" s="53" t="s">
        <v>29</v>
      </c>
      <c r="AC166" s="97" t="s">
        <v>141</v>
      </c>
      <c r="AE166" s="53" t="s">
        <v>208</v>
      </c>
      <c r="AF166" s="142">
        <v>44035</v>
      </c>
      <c r="AM166" s="53" t="s">
        <v>209</v>
      </c>
      <c r="AN166" s="142">
        <v>44047</v>
      </c>
      <c r="AO166" s="450" t="s">
        <v>63</v>
      </c>
      <c r="AP166" s="53" t="s">
        <v>56</v>
      </c>
      <c r="AQ166" s="54" t="s">
        <v>517</v>
      </c>
      <c r="AR166" s="53"/>
      <c r="AS166" s="53"/>
      <c r="AT166" s="53"/>
      <c r="AU166" s="53"/>
      <c r="AV166" s="53"/>
      <c r="AZ166" s="32">
        <f t="shared" si="7"/>
        <v>7</v>
      </c>
    </row>
    <row r="167" spans="8:52" ht="15.6" customHeight="1">
      <c r="H167" s="53" t="s">
        <v>5773</v>
      </c>
      <c r="I167" s="54" t="s">
        <v>6341</v>
      </c>
      <c r="J167" s="54" t="s">
        <v>6340</v>
      </c>
      <c r="N167" s="53" t="s">
        <v>5872</v>
      </c>
      <c r="P167" s="82" t="s">
        <v>6366</v>
      </c>
      <c r="Q167" s="54" t="s">
        <v>6067</v>
      </c>
      <c r="R167" s="554" t="s">
        <v>6063</v>
      </c>
      <c r="W167" s="53" t="s">
        <v>29</v>
      </c>
      <c r="AC167" s="97" t="s">
        <v>141</v>
      </c>
      <c r="AE167" s="53" t="s">
        <v>208</v>
      </c>
      <c r="AF167" s="142">
        <v>44035</v>
      </c>
      <c r="AM167" s="53" t="s">
        <v>209</v>
      </c>
      <c r="AN167" s="142">
        <v>44047</v>
      </c>
      <c r="AO167" s="450" t="s">
        <v>63</v>
      </c>
      <c r="AP167" s="53" t="s">
        <v>56</v>
      </c>
      <c r="AQ167" s="54" t="s">
        <v>517</v>
      </c>
      <c r="AR167" s="53"/>
      <c r="AS167" s="53"/>
      <c r="AT167" s="53"/>
      <c r="AU167" s="53"/>
      <c r="AV167" s="53"/>
      <c r="AZ167" s="32">
        <f t="shared" si="7"/>
        <v>7</v>
      </c>
    </row>
    <row r="168" spans="8:52" ht="15.6" customHeight="1">
      <c r="H168" s="53" t="s">
        <v>5774</v>
      </c>
      <c r="I168" s="54" t="s">
        <v>6342</v>
      </c>
      <c r="J168" s="54" t="s">
        <v>6334</v>
      </c>
      <c r="N168" s="53" t="s">
        <v>5873</v>
      </c>
      <c r="P168" s="82" t="s">
        <v>6366</v>
      </c>
      <c r="Q168" s="54" t="s">
        <v>6068</v>
      </c>
      <c r="R168" s="554" t="s">
        <v>6063</v>
      </c>
      <c r="W168" s="53" t="s">
        <v>29</v>
      </c>
      <c r="AC168" s="97" t="s">
        <v>141</v>
      </c>
      <c r="AE168" s="53" t="s">
        <v>208</v>
      </c>
      <c r="AF168" s="142">
        <v>44035</v>
      </c>
      <c r="AM168" s="402" t="s">
        <v>209</v>
      </c>
      <c r="AN168" s="403">
        <v>44049</v>
      </c>
      <c r="AO168" s="450" t="s">
        <v>56</v>
      </c>
      <c r="AP168" s="450" t="s">
        <v>56</v>
      </c>
      <c r="AQ168" s="54" t="s">
        <v>497</v>
      </c>
      <c r="AR168" s="53"/>
      <c r="AS168" s="53"/>
      <c r="AT168" s="53"/>
      <c r="AU168" s="53"/>
      <c r="AV168" s="53"/>
      <c r="AZ168" s="32">
        <f t="shared" si="7"/>
        <v>7</v>
      </c>
    </row>
    <row r="169" spans="8:52" ht="15.6" customHeight="1">
      <c r="H169" s="53" t="s">
        <v>5775</v>
      </c>
      <c r="I169" s="54" t="s">
        <v>6343</v>
      </c>
      <c r="J169" s="54" t="s">
        <v>6344</v>
      </c>
      <c r="N169" s="53" t="s">
        <v>5873</v>
      </c>
      <c r="P169" s="82" t="s">
        <v>6366</v>
      </c>
      <c r="Q169" s="54" t="s">
        <v>6068</v>
      </c>
      <c r="R169" s="554" t="s">
        <v>6063</v>
      </c>
      <c r="W169" s="53" t="s">
        <v>29</v>
      </c>
      <c r="AC169" s="97" t="s">
        <v>141</v>
      </c>
      <c r="AE169" s="53" t="s">
        <v>208</v>
      </c>
      <c r="AF169" s="142">
        <v>44035</v>
      </c>
      <c r="AM169" s="402" t="s">
        <v>209</v>
      </c>
      <c r="AN169" s="403">
        <v>44049</v>
      </c>
      <c r="AO169" s="450" t="s">
        <v>56</v>
      </c>
      <c r="AP169" s="450" t="s">
        <v>56</v>
      </c>
      <c r="AQ169" s="54" t="s">
        <v>519</v>
      </c>
      <c r="AR169" s="53"/>
      <c r="AS169" s="53"/>
      <c r="AT169" s="53"/>
      <c r="AU169" s="53"/>
      <c r="AV169" s="53"/>
      <c r="AZ169" s="32">
        <f t="shared" si="7"/>
        <v>7</v>
      </c>
    </row>
    <row r="170" spans="8:52" ht="15.6" customHeight="1">
      <c r="H170" s="53" t="s">
        <v>5776</v>
      </c>
      <c r="I170" s="54" t="s">
        <v>6345</v>
      </c>
      <c r="J170" s="54" t="s">
        <v>6346</v>
      </c>
      <c r="N170" s="53" t="s">
        <v>5874</v>
      </c>
      <c r="P170" s="82" t="s">
        <v>6366</v>
      </c>
      <c r="Q170" s="54" t="s">
        <v>6069</v>
      </c>
      <c r="R170" s="554" t="s">
        <v>6070</v>
      </c>
      <c r="W170" s="53" t="s">
        <v>29</v>
      </c>
      <c r="AC170" s="97" t="s">
        <v>141</v>
      </c>
      <c r="AE170" s="53" t="s">
        <v>208</v>
      </c>
      <c r="AF170" s="142">
        <v>44042</v>
      </c>
      <c r="AM170" s="53" t="s">
        <v>209</v>
      </c>
      <c r="AN170" s="142">
        <v>44047</v>
      </c>
      <c r="AO170" s="450" t="s">
        <v>56</v>
      </c>
      <c r="AP170" s="450" t="s">
        <v>56</v>
      </c>
      <c r="AQ170" s="54"/>
      <c r="AR170" s="53"/>
      <c r="AS170" s="53"/>
      <c r="AT170" s="53"/>
      <c r="AU170" s="53"/>
      <c r="AV170" s="53"/>
      <c r="AZ170" s="32">
        <f t="shared" si="7"/>
        <v>7</v>
      </c>
    </row>
    <row r="171" spans="8:52" ht="15.6" customHeight="1">
      <c r="H171" s="53" t="s">
        <v>5777</v>
      </c>
      <c r="I171" s="54" t="s">
        <v>6347</v>
      </c>
      <c r="J171" s="54" t="s">
        <v>6348</v>
      </c>
      <c r="N171" s="53" t="s">
        <v>5875</v>
      </c>
      <c r="P171" s="82" t="s">
        <v>6366</v>
      </c>
      <c r="Q171" s="54" t="s">
        <v>6071</v>
      </c>
      <c r="R171" s="554" t="s">
        <v>6072</v>
      </c>
      <c r="W171" s="53" t="s">
        <v>29</v>
      </c>
      <c r="AC171" s="97" t="s">
        <v>141</v>
      </c>
      <c r="AE171" s="53" t="s">
        <v>208</v>
      </c>
      <c r="AF171" s="142">
        <v>44042</v>
      </c>
      <c r="AM171" s="53" t="s">
        <v>209</v>
      </c>
      <c r="AN171" s="142">
        <v>44047</v>
      </c>
      <c r="AO171" s="450" t="s">
        <v>56</v>
      </c>
      <c r="AP171" s="450" t="s">
        <v>56</v>
      </c>
      <c r="AQ171" s="54"/>
      <c r="AR171" s="53"/>
      <c r="AS171" s="53"/>
      <c r="AT171" s="53"/>
      <c r="AU171" s="53"/>
      <c r="AV171" s="53"/>
      <c r="AZ171" s="32">
        <f t="shared" si="7"/>
        <v>7</v>
      </c>
    </row>
    <row r="172" spans="8:52" ht="15.6" customHeight="1">
      <c r="H172" s="53" t="s">
        <v>5778</v>
      </c>
      <c r="I172" s="54" t="s">
        <v>6349</v>
      </c>
      <c r="J172" s="54" t="s">
        <v>6350</v>
      </c>
      <c r="N172" s="53" t="s">
        <v>5876</v>
      </c>
      <c r="P172" s="82" t="s">
        <v>6366</v>
      </c>
      <c r="Q172" s="54" t="s">
        <v>6071</v>
      </c>
      <c r="R172" s="554" t="s">
        <v>6073</v>
      </c>
      <c r="W172" s="53" t="s">
        <v>29</v>
      </c>
      <c r="AC172" s="97" t="s">
        <v>141</v>
      </c>
      <c r="AE172" s="53" t="s">
        <v>208</v>
      </c>
      <c r="AF172" s="142">
        <v>44042</v>
      </c>
      <c r="AM172" s="53" t="s">
        <v>209</v>
      </c>
      <c r="AN172" s="142">
        <v>44047</v>
      </c>
      <c r="AO172" s="450" t="s">
        <v>56</v>
      </c>
      <c r="AP172" s="450" t="s">
        <v>56</v>
      </c>
      <c r="AQ172" s="54"/>
      <c r="AR172" s="53"/>
      <c r="AS172" s="53"/>
      <c r="AT172" s="53"/>
      <c r="AU172" s="53"/>
      <c r="AV172" s="53"/>
      <c r="AZ172" s="32">
        <f t="shared" si="7"/>
        <v>7</v>
      </c>
    </row>
    <row r="173" spans="8:52" ht="15.6" customHeight="1">
      <c r="H173" s="53" t="s">
        <v>5779</v>
      </c>
      <c r="I173" s="54" t="s">
        <v>6351</v>
      </c>
      <c r="J173" s="54" t="s">
        <v>6352</v>
      </c>
      <c r="N173" s="53" t="s">
        <v>5877</v>
      </c>
      <c r="P173" s="82" t="s">
        <v>6366</v>
      </c>
      <c r="Q173" s="54" t="s">
        <v>6071</v>
      </c>
      <c r="R173" s="554" t="s">
        <v>6074</v>
      </c>
      <c r="W173" s="53" t="s">
        <v>29</v>
      </c>
      <c r="AC173" s="97" t="s">
        <v>141</v>
      </c>
      <c r="AE173" s="53" t="s">
        <v>208</v>
      </c>
      <c r="AF173" s="142">
        <v>44042</v>
      </c>
      <c r="AM173" s="53" t="s">
        <v>209</v>
      </c>
      <c r="AN173" s="142">
        <v>44047</v>
      </c>
      <c r="AO173" s="450" t="s">
        <v>56</v>
      </c>
      <c r="AP173" s="450" t="s">
        <v>56</v>
      </c>
      <c r="AQ173" s="54"/>
      <c r="AR173" s="53"/>
      <c r="AS173" s="53"/>
      <c r="AT173" s="53"/>
      <c r="AU173" s="53"/>
      <c r="AV173" s="53"/>
      <c r="AZ173" s="32">
        <f t="shared" si="7"/>
        <v>7</v>
      </c>
    </row>
    <row r="174" spans="8:52" ht="15.6" customHeight="1">
      <c r="H174" s="53" t="s">
        <v>5780</v>
      </c>
      <c r="I174" s="54" t="s">
        <v>6353</v>
      </c>
      <c r="J174" s="54" t="s">
        <v>6352</v>
      </c>
      <c r="N174" s="53" t="s">
        <v>5877</v>
      </c>
      <c r="P174" s="82" t="s">
        <v>6366</v>
      </c>
      <c r="Q174" s="54" t="s">
        <v>6071</v>
      </c>
      <c r="R174" s="554" t="s">
        <v>6074</v>
      </c>
      <c r="W174" s="53" t="s">
        <v>29</v>
      </c>
      <c r="AC174" s="97" t="s">
        <v>141</v>
      </c>
      <c r="AE174" s="53" t="s">
        <v>208</v>
      </c>
      <c r="AF174" s="142">
        <v>44042</v>
      </c>
      <c r="AM174" s="53" t="s">
        <v>209</v>
      </c>
      <c r="AN174" s="142">
        <v>44047</v>
      </c>
      <c r="AO174" s="450" t="s">
        <v>56</v>
      </c>
      <c r="AP174" s="450" t="s">
        <v>56</v>
      </c>
      <c r="AQ174" s="54"/>
      <c r="AR174" s="53"/>
      <c r="AS174" s="53"/>
      <c r="AT174" s="53"/>
      <c r="AU174" s="53"/>
      <c r="AV174" s="53"/>
      <c r="AZ174" s="32">
        <f t="shared" si="7"/>
        <v>7</v>
      </c>
    </row>
    <row r="175" spans="8:52" ht="15.6" customHeight="1">
      <c r="H175" s="53" t="s">
        <v>5781</v>
      </c>
      <c r="I175" s="54" t="s">
        <v>6354</v>
      </c>
      <c r="J175" s="54" t="s">
        <v>6352</v>
      </c>
      <c r="N175" s="53" t="s">
        <v>5877</v>
      </c>
      <c r="P175" s="82" t="s">
        <v>6366</v>
      </c>
      <c r="Q175" s="54" t="s">
        <v>6071</v>
      </c>
      <c r="R175" s="554" t="s">
        <v>6074</v>
      </c>
      <c r="W175" s="53" t="s">
        <v>29</v>
      </c>
      <c r="AC175" s="97" t="s">
        <v>141</v>
      </c>
      <c r="AE175" s="53" t="s">
        <v>208</v>
      </c>
      <c r="AF175" s="142">
        <v>44042</v>
      </c>
      <c r="AM175" s="53" t="s">
        <v>209</v>
      </c>
      <c r="AN175" s="142">
        <v>44047</v>
      </c>
      <c r="AO175" s="450" t="s">
        <v>56</v>
      </c>
      <c r="AP175" s="450" t="s">
        <v>56</v>
      </c>
      <c r="AQ175" s="54"/>
      <c r="AR175" s="53"/>
      <c r="AS175" s="53"/>
      <c r="AT175" s="53"/>
      <c r="AU175" s="53"/>
      <c r="AV175" s="53"/>
      <c r="AZ175" s="32">
        <f t="shared" si="7"/>
        <v>7</v>
      </c>
    </row>
    <row r="176" spans="8:52" ht="15.6" customHeight="1">
      <c r="H176" s="53" t="s">
        <v>5782</v>
      </c>
      <c r="I176" s="54" t="s">
        <v>6355</v>
      </c>
      <c r="J176" s="54" t="s">
        <v>6356</v>
      </c>
      <c r="N176" s="53" t="s">
        <v>5878</v>
      </c>
      <c r="P176" s="82" t="s">
        <v>6366</v>
      </c>
      <c r="Q176" s="54" t="s">
        <v>6075</v>
      </c>
      <c r="R176" s="554" t="s">
        <v>5939</v>
      </c>
      <c r="W176" s="53" t="s">
        <v>29</v>
      </c>
      <c r="AC176" s="97" t="s">
        <v>141</v>
      </c>
      <c r="AE176" s="53" t="s">
        <v>208</v>
      </c>
      <c r="AF176" s="142">
        <v>44042</v>
      </c>
      <c r="AM176" s="53" t="s">
        <v>209</v>
      </c>
      <c r="AN176" s="142">
        <v>44047</v>
      </c>
      <c r="AO176" s="450" t="s">
        <v>56</v>
      </c>
      <c r="AP176" s="450" t="s">
        <v>56</v>
      </c>
      <c r="AQ176" s="54"/>
      <c r="AR176" s="53"/>
      <c r="AS176" s="53"/>
      <c r="AT176" s="53"/>
      <c r="AU176" s="53"/>
      <c r="AV176" s="53"/>
      <c r="AZ176" s="32">
        <f t="shared" si="7"/>
        <v>7</v>
      </c>
    </row>
    <row r="177" spans="8:52" ht="15.6" customHeight="1">
      <c r="H177" s="53" t="s">
        <v>5783</v>
      </c>
      <c r="I177" s="54" t="s">
        <v>6357</v>
      </c>
      <c r="J177" s="54" t="s">
        <v>6358</v>
      </c>
      <c r="N177" s="53" t="s">
        <v>5878</v>
      </c>
      <c r="P177" s="82" t="s">
        <v>6366</v>
      </c>
      <c r="Q177" s="54" t="s">
        <v>6076</v>
      </c>
      <c r="R177" s="554" t="s">
        <v>5939</v>
      </c>
      <c r="W177" s="53" t="s">
        <v>29</v>
      </c>
      <c r="AC177" s="97" t="s">
        <v>141</v>
      </c>
      <c r="AE177" s="53" t="s">
        <v>208</v>
      </c>
      <c r="AF177" s="142">
        <v>44042</v>
      </c>
      <c r="AM177" s="53" t="s">
        <v>209</v>
      </c>
      <c r="AN177" s="142">
        <v>44047</v>
      </c>
      <c r="AO177" s="450" t="s">
        <v>56</v>
      </c>
      <c r="AP177" s="450" t="s">
        <v>56</v>
      </c>
      <c r="AQ177" s="54"/>
      <c r="AR177" s="53"/>
      <c r="AS177" s="53"/>
      <c r="AT177" s="53"/>
      <c r="AU177" s="53"/>
      <c r="AV177" s="53"/>
      <c r="AZ177" s="32">
        <f t="shared" si="7"/>
        <v>7</v>
      </c>
    </row>
    <row r="178" spans="8:52" ht="15.6" customHeight="1">
      <c r="H178" s="53" t="s">
        <v>5784</v>
      </c>
      <c r="I178" s="54" t="s">
        <v>6359</v>
      </c>
      <c r="J178" s="54" t="s">
        <v>6360</v>
      </c>
      <c r="N178" s="53" t="s">
        <v>5879</v>
      </c>
      <c r="P178" s="82" t="s">
        <v>6366</v>
      </c>
      <c r="Q178" s="54" t="s">
        <v>6077</v>
      </c>
      <c r="R178" s="554" t="s">
        <v>5939</v>
      </c>
      <c r="W178" s="53" t="s">
        <v>29</v>
      </c>
      <c r="AC178" s="97" t="s">
        <v>141</v>
      </c>
      <c r="AE178" s="53" t="s">
        <v>208</v>
      </c>
      <c r="AF178" s="142">
        <v>44042</v>
      </c>
      <c r="AM178" s="53" t="s">
        <v>209</v>
      </c>
      <c r="AN178" s="142">
        <v>44047</v>
      </c>
      <c r="AO178" s="450" t="s">
        <v>56</v>
      </c>
      <c r="AP178" s="450" t="s">
        <v>56</v>
      </c>
      <c r="AQ178" s="54"/>
      <c r="AR178" s="53"/>
      <c r="AS178" s="53"/>
      <c r="AT178" s="53"/>
      <c r="AU178" s="53"/>
      <c r="AV178" s="53"/>
      <c r="AZ178" s="32">
        <f t="shared" si="7"/>
        <v>7</v>
      </c>
    </row>
    <row r="179" spans="8:52" ht="15.6" customHeight="1">
      <c r="H179" s="53" t="s">
        <v>5785</v>
      </c>
      <c r="I179" s="54" t="s">
        <v>6361</v>
      </c>
      <c r="J179" s="54" t="s">
        <v>6360</v>
      </c>
      <c r="N179" s="53" t="s">
        <v>5879</v>
      </c>
      <c r="P179" s="82" t="s">
        <v>6366</v>
      </c>
      <c r="Q179" s="54" t="s">
        <v>6078</v>
      </c>
      <c r="R179" s="554" t="s">
        <v>5939</v>
      </c>
      <c r="W179" s="53" t="s">
        <v>29</v>
      </c>
      <c r="AC179" s="97" t="s">
        <v>141</v>
      </c>
      <c r="AE179" s="53" t="s">
        <v>208</v>
      </c>
      <c r="AF179" s="142">
        <v>44042</v>
      </c>
      <c r="AM179" s="53" t="s">
        <v>209</v>
      </c>
      <c r="AN179" s="142">
        <v>44047</v>
      </c>
      <c r="AO179" s="450" t="s">
        <v>56</v>
      </c>
      <c r="AP179" s="450" t="s">
        <v>56</v>
      </c>
      <c r="AQ179" s="54"/>
      <c r="AR179" s="53"/>
      <c r="AS179" s="53"/>
      <c r="AT179" s="53"/>
      <c r="AU179" s="53"/>
      <c r="AV179" s="53"/>
      <c r="AZ179" s="32">
        <f t="shared" si="7"/>
        <v>7</v>
      </c>
    </row>
    <row r="180" spans="8:52" ht="15.6" customHeight="1">
      <c r="H180" s="53" t="s">
        <v>5786</v>
      </c>
      <c r="I180" s="54" t="s">
        <v>6362</v>
      </c>
      <c r="J180" s="54" t="s">
        <v>6363</v>
      </c>
      <c r="N180" s="53" t="s">
        <v>5880</v>
      </c>
      <c r="P180" s="82" t="s">
        <v>6366</v>
      </c>
      <c r="Q180" s="54" t="s">
        <v>6079</v>
      </c>
      <c r="R180" s="554" t="s">
        <v>5939</v>
      </c>
      <c r="W180" s="53" t="s">
        <v>29</v>
      </c>
      <c r="AC180" s="97" t="s">
        <v>141</v>
      </c>
      <c r="AE180" s="53" t="s">
        <v>208</v>
      </c>
      <c r="AF180" s="142">
        <v>44042</v>
      </c>
      <c r="AM180" s="53" t="s">
        <v>209</v>
      </c>
      <c r="AN180" s="142">
        <v>44047</v>
      </c>
      <c r="AO180" s="450" t="s">
        <v>56</v>
      </c>
      <c r="AP180" s="450" t="s">
        <v>56</v>
      </c>
      <c r="AQ180" s="54"/>
      <c r="AR180" s="53"/>
      <c r="AS180" s="53"/>
      <c r="AT180" s="53"/>
      <c r="AU180" s="53"/>
      <c r="AV180" s="53"/>
      <c r="AZ180" s="32">
        <f t="shared" si="7"/>
        <v>7</v>
      </c>
    </row>
    <row r="181" spans="8:52" ht="15.6" customHeight="1">
      <c r="H181" s="53" t="s">
        <v>5787</v>
      </c>
      <c r="I181" s="54" t="s">
        <v>6364</v>
      </c>
      <c r="J181" s="54" t="s">
        <v>6365</v>
      </c>
      <c r="N181" s="53" t="s">
        <v>5881</v>
      </c>
      <c r="P181" s="82" t="s">
        <v>6366</v>
      </c>
      <c r="Q181" s="54" t="s">
        <v>6080</v>
      </c>
      <c r="R181" s="554" t="s">
        <v>6081</v>
      </c>
      <c r="W181" s="53" t="s">
        <v>29</v>
      </c>
      <c r="AC181" s="97" t="s">
        <v>141</v>
      </c>
      <c r="AE181" s="53" t="s">
        <v>208</v>
      </c>
      <c r="AF181" s="142">
        <v>44042</v>
      </c>
      <c r="AM181" s="53" t="s">
        <v>209</v>
      </c>
      <c r="AN181" s="142">
        <v>44047</v>
      </c>
      <c r="AO181" s="450" t="s">
        <v>56</v>
      </c>
      <c r="AP181" s="450" t="s">
        <v>56</v>
      </c>
      <c r="AQ181" s="54"/>
      <c r="AR181" s="53"/>
      <c r="AS181" s="53"/>
      <c r="AT181" s="53"/>
      <c r="AU181" s="53"/>
      <c r="AV181" s="53"/>
      <c r="AZ181" s="32">
        <f t="shared" si="7"/>
        <v>7</v>
      </c>
    </row>
  </sheetData>
  <mergeCells count="2">
    <mergeCell ref="AM14:AQ14"/>
    <mergeCell ref="AR14:AV14"/>
  </mergeCells>
  <conditionalFormatting sqref="H141:H169">
    <cfRule type="duplicateValues" dxfId="210" priority="156"/>
    <cfRule type="duplicateValues" dxfId="209" priority="157"/>
  </conditionalFormatting>
  <conditionalFormatting sqref="H170:H181">
    <cfRule type="duplicateValues" dxfId="208" priority="154"/>
    <cfRule type="duplicateValues" dxfId="207" priority="155"/>
  </conditionalFormatting>
  <conditionalFormatting sqref="H95:H140">
    <cfRule type="duplicateValues" dxfId="206" priority="158"/>
    <cfRule type="duplicateValues" dxfId="205" priority="159"/>
  </conditionalFormatting>
  <conditionalFormatting sqref="H16:H94">
    <cfRule type="duplicateValues" dxfId="204" priority="160"/>
    <cfRule type="duplicateValues" dxfId="203" priority="161"/>
  </conditionalFormatting>
  <conditionalFormatting sqref="N20:N21">
    <cfRule type="duplicateValues" dxfId="202" priority="151"/>
  </conditionalFormatting>
  <conditionalFormatting sqref="N22:N23">
    <cfRule type="duplicateValues" dxfId="201" priority="150"/>
  </conditionalFormatting>
  <conditionalFormatting sqref="N24:N25">
    <cfRule type="duplicateValues" dxfId="200" priority="149"/>
  </conditionalFormatting>
  <conditionalFormatting sqref="N26:N27">
    <cfRule type="duplicateValues" dxfId="199" priority="148"/>
  </conditionalFormatting>
  <conditionalFormatting sqref="N28">
    <cfRule type="duplicateValues" dxfId="198" priority="147"/>
  </conditionalFormatting>
  <conditionalFormatting sqref="N29:N30">
    <cfRule type="duplicateValues" dxfId="197" priority="146"/>
  </conditionalFormatting>
  <conditionalFormatting sqref="N31:N34">
    <cfRule type="duplicateValues" dxfId="196" priority="145"/>
  </conditionalFormatting>
  <conditionalFormatting sqref="N35:N36">
    <cfRule type="duplicateValues" dxfId="195" priority="144"/>
  </conditionalFormatting>
  <conditionalFormatting sqref="N37">
    <cfRule type="duplicateValues" dxfId="194" priority="143"/>
  </conditionalFormatting>
  <conditionalFormatting sqref="N38">
    <cfRule type="duplicateValues" dxfId="193" priority="142"/>
  </conditionalFormatting>
  <conditionalFormatting sqref="N39">
    <cfRule type="duplicateValues" dxfId="192" priority="141"/>
  </conditionalFormatting>
  <conditionalFormatting sqref="N40:N41">
    <cfRule type="duplicateValues" dxfId="191" priority="140"/>
  </conditionalFormatting>
  <conditionalFormatting sqref="N42 N44">
    <cfRule type="duplicateValues" dxfId="190" priority="139"/>
  </conditionalFormatting>
  <conditionalFormatting sqref="N43">
    <cfRule type="duplicateValues" dxfId="189" priority="138"/>
  </conditionalFormatting>
  <conditionalFormatting sqref="N45:N46">
    <cfRule type="duplicateValues" dxfId="188" priority="137"/>
  </conditionalFormatting>
  <conditionalFormatting sqref="N47">
    <cfRule type="duplicateValues" dxfId="187" priority="136"/>
  </conditionalFormatting>
  <conditionalFormatting sqref="N48">
    <cfRule type="duplicateValues" dxfId="186" priority="135"/>
  </conditionalFormatting>
  <conditionalFormatting sqref="N49">
    <cfRule type="duplicateValues" dxfId="185" priority="134"/>
  </conditionalFormatting>
  <conditionalFormatting sqref="N50">
    <cfRule type="duplicateValues" dxfId="184" priority="133"/>
  </conditionalFormatting>
  <conditionalFormatting sqref="N52">
    <cfRule type="duplicateValues" dxfId="183" priority="132"/>
  </conditionalFormatting>
  <conditionalFormatting sqref="N53">
    <cfRule type="duplicateValues" dxfId="182" priority="131"/>
  </conditionalFormatting>
  <conditionalFormatting sqref="N54:N55">
    <cfRule type="duplicateValues" dxfId="181" priority="130"/>
  </conditionalFormatting>
  <conditionalFormatting sqref="N56">
    <cfRule type="duplicateValues" dxfId="180" priority="129"/>
  </conditionalFormatting>
  <conditionalFormatting sqref="N57">
    <cfRule type="duplicateValues" dxfId="179" priority="128"/>
  </conditionalFormatting>
  <conditionalFormatting sqref="N51">
    <cfRule type="duplicateValues" dxfId="178" priority="152"/>
  </conditionalFormatting>
  <conditionalFormatting sqref="N58">
    <cfRule type="duplicateValues" dxfId="177" priority="127"/>
  </conditionalFormatting>
  <conditionalFormatting sqref="N59">
    <cfRule type="duplicateValues" dxfId="176" priority="126"/>
  </conditionalFormatting>
  <conditionalFormatting sqref="N65">
    <cfRule type="duplicateValues" dxfId="175" priority="125"/>
  </conditionalFormatting>
  <conditionalFormatting sqref="N66">
    <cfRule type="duplicateValues" dxfId="174" priority="124"/>
  </conditionalFormatting>
  <conditionalFormatting sqref="N16:N19">
    <cfRule type="duplicateValues" dxfId="173" priority="123"/>
  </conditionalFormatting>
  <conditionalFormatting sqref="N86">
    <cfRule type="duplicateValues" dxfId="172" priority="122"/>
  </conditionalFormatting>
  <conditionalFormatting sqref="N71">
    <cfRule type="duplicateValues" dxfId="171" priority="121"/>
  </conditionalFormatting>
  <conditionalFormatting sqref="N95:N99">
    <cfRule type="duplicateValues" dxfId="170" priority="119"/>
  </conditionalFormatting>
  <conditionalFormatting sqref="N100:N103">
    <cfRule type="duplicateValues" dxfId="169" priority="120"/>
  </conditionalFormatting>
  <conditionalFormatting sqref="N104">
    <cfRule type="duplicateValues" dxfId="168" priority="118"/>
  </conditionalFormatting>
  <conditionalFormatting sqref="N105">
    <cfRule type="duplicateValues" dxfId="167" priority="117"/>
  </conditionalFormatting>
  <conditionalFormatting sqref="N106">
    <cfRule type="duplicateValues" dxfId="166" priority="116"/>
  </conditionalFormatting>
  <conditionalFormatting sqref="N107">
    <cfRule type="duplicateValues" dxfId="165" priority="115"/>
  </conditionalFormatting>
  <conditionalFormatting sqref="N108">
    <cfRule type="duplicateValues" dxfId="164" priority="114"/>
  </conditionalFormatting>
  <conditionalFormatting sqref="N109">
    <cfRule type="duplicateValues" dxfId="163" priority="113"/>
  </conditionalFormatting>
  <conditionalFormatting sqref="N110">
    <cfRule type="duplicateValues" dxfId="162" priority="112"/>
  </conditionalFormatting>
  <conditionalFormatting sqref="N111">
    <cfRule type="duplicateValues" dxfId="161" priority="111"/>
  </conditionalFormatting>
  <conditionalFormatting sqref="N112">
    <cfRule type="duplicateValues" dxfId="160" priority="110"/>
  </conditionalFormatting>
  <conditionalFormatting sqref="N113">
    <cfRule type="duplicateValues" dxfId="159" priority="109"/>
  </conditionalFormatting>
  <conditionalFormatting sqref="N114">
    <cfRule type="duplicateValues" dxfId="158" priority="108"/>
  </conditionalFormatting>
  <conditionalFormatting sqref="N115 N117">
    <cfRule type="duplicateValues" dxfId="157" priority="107"/>
  </conditionalFormatting>
  <conditionalFormatting sqref="N116">
    <cfRule type="duplicateValues" dxfId="156" priority="106"/>
  </conditionalFormatting>
  <conditionalFormatting sqref="N118">
    <cfRule type="duplicateValues" dxfId="155" priority="105"/>
  </conditionalFormatting>
  <conditionalFormatting sqref="N119">
    <cfRule type="duplicateValues" dxfId="154" priority="104"/>
  </conditionalFormatting>
  <conditionalFormatting sqref="N121">
    <cfRule type="duplicateValues" dxfId="153" priority="103"/>
  </conditionalFormatting>
  <conditionalFormatting sqref="N120">
    <cfRule type="duplicateValues" dxfId="152" priority="102"/>
  </conditionalFormatting>
  <conditionalFormatting sqref="N122:N124">
    <cfRule type="duplicateValues" dxfId="151" priority="101"/>
  </conditionalFormatting>
  <conditionalFormatting sqref="N125 N127">
    <cfRule type="duplicateValues" dxfId="150" priority="100"/>
  </conditionalFormatting>
  <conditionalFormatting sqref="N126">
    <cfRule type="duplicateValues" dxfId="149" priority="99"/>
  </conditionalFormatting>
  <conditionalFormatting sqref="N128">
    <cfRule type="duplicateValues" dxfId="148" priority="98"/>
  </conditionalFormatting>
  <conditionalFormatting sqref="N129">
    <cfRule type="duplicateValues" dxfId="147" priority="97"/>
  </conditionalFormatting>
  <conditionalFormatting sqref="N130">
    <cfRule type="duplicateValues" dxfId="146" priority="96"/>
  </conditionalFormatting>
  <conditionalFormatting sqref="N131">
    <cfRule type="duplicateValues" dxfId="145" priority="95"/>
  </conditionalFormatting>
  <conditionalFormatting sqref="N132">
    <cfRule type="duplicateValues" dxfId="144" priority="94"/>
  </conditionalFormatting>
  <conditionalFormatting sqref="N133">
    <cfRule type="duplicateValues" dxfId="143" priority="93"/>
  </conditionalFormatting>
  <conditionalFormatting sqref="N134">
    <cfRule type="duplicateValues" dxfId="142" priority="92"/>
  </conditionalFormatting>
  <conditionalFormatting sqref="N135">
    <cfRule type="duplicateValues" dxfId="141" priority="91"/>
  </conditionalFormatting>
  <conditionalFormatting sqref="N136">
    <cfRule type="duplicateValues" dxfId="140" priority="90"/>
  </conditionalFormatting>
  <conditionalFormatting sqref="N137">
    <cfRule type="duplicateValues" dxfId="139" priority="89"/>
  </conditionalFormatting>
  <conditionalFormatting sqref="N141">
    <cfRule type="duplicateValues" dxfId="138" priority="88"/>
  </conditionalFormatting>
  <conditionalFormatting sqref="N142">
    <cfRule type="duplicateValues" dxfId="137" priority="87"/>
  </conditionalFormatting>
  <conditionalFormatting sqref="N143">
    <cfRule type="duplicateValues" dxfId="136" priority="86"/>
  </conditionalFormatting>
  <conditionalFormatting sqref="N144:N146">
    <cfRule type="duplicateValues" dxfId="135" priority="85"/>
  </conditionalFormatting>
  <conditionalFormatting sqref="N147">
    <cfRule type="duplicateValues" dxfId="134" priority="84"/>
  </conditionalFormatting>
  <conditionalFormatting sqref="N148">
    <cfRule type="duplicateValues" dxfId="133" priority="83"/>
  </conditionalFormatting>
  <conditionalFormatting sqref="N149">
    <cfRule type="duplicateValues" dxfId="132" priority="82"/>
  </conditionalFormatting>
  <conditionalFormatting sqref="N150">
    <cfRule type="duplicateValues" dxfId="131" priority="81"/>
  </conditionalFormatting>
  <conditionalFormatting sqref="N151">
    <cfRule type="duplicateValues" dxfId="130" priority="80"/>
  </conditionalFormatting>
  <conditionalFormatting sqref="N152">
    <cfRule type="duplicateValues" dxfId="129" priority="79"/>
  </conditionalFormatting>
  <conditionalFormatting sqref="N153">
    <cfRule type="duplicateValues" dxfId="128" priority="78"/>
  </conditionalFormatting>
  <conditionalFormatting sqref="N154">
    <cfRule type="duplicateValues" dxfId="127" priority="77"/>
  </conditionalFormatting>
  <conditionalFormatting sqref="N155">
    <cfRule type="duplicateValues" dxfId="126" priority="76"/>
  </conditionalFormatting>
  <conditionalFormatting sqref="N156">
    <cfRule type="duplicateValues" dxfId="125" priority="75"/>
  </conditionalFormatting>
  <conditionalFormatting sqref="N157">
    <cfRule type="duplicateValues" dxfId="124" priority="74"/>
  </conditionalFormatting>
  <conditionalFormatting sqref="N158">
    <cfRule type="duplicateValues" dxfId="123" priority="73"/>
  </conditionalFormatting>
  <conditionalFormatting sqref="N159">
    <cfRule type="duplicateValues" dxfId="122" priority="72"/>
  </conditionalFormatting>
  <conditionalFormatting sqref="N160">
    <cfRule type="duplicateValues" dxfId="121" priority="71"/>
  </conditionalFormatting>
  <conditionalFormatting sqref="N161">
    <cfRule type="duplicateValues" dxfId="120" priority="70"/>
  </conditionalFormatting>
  <conditionalFormatting sqref="N162">
    <cfRule type="duplicateValues" dxfId="119" priority="69"/>
  </conditionalFormatting>
  <conditionalFormatting sqref="N163">
    <cfRule type="duplicateValues" dxfId="118" priority="68"/>
  </conditionalFormatting>
  <conditionalFormatting sqref="N164">
    <cfRule type="duplicateValues" dxfId="117" priority="67"/>
  </conditionalFormatting>
  <conditionalFormatting sqref="N165">
    <cfRule type="duplicateValues" dxfId="116" priority="66"/>
  </conditionalFormatting>
  <conditionalFormatting sqref="N166">
    <cfRule type="duplicateValues" dxfId="115" priority="65"/>
  </conditionalFormatting>
  <conditionalFormatting sqref="N167">
    <cfRule type="duplicateValues" dxfId="114" priority="64"/>
  </conditionalFormatting>
  <conditionalFormatting sqref="N168">
    <cfRule type="duplicateValues" dxfId="113" priority="63"/>
  </conditionalFormatting>
  <conditionalFormatting sqref="N169">
    <cfRule type="duplicateValues" dxfId="112" priority="62"/>
  </conditionalFormatting>
  <conditionalFormatting sqref="N170">
    <cfRule type="duplicateValues" dxfId="111" priority="61"/>
  </conditionalFormatting>
  <conditionalFormatting sqref="N171">
    <cfRule type="duplicateValues" dxfId="110" priority="60"/>
  </conditionalFormatting>
  <conditionalFormatting sqref="N172">
    <cfRule type="duplicateValues" dxfId="109" priority="59"/>
  </conditionalFormatting>
  <conditionalFormatting sqref="N173">
    <cfRule type="duplicateValues" dxfId="108" priority="58"/>
  </conditionalFormatting>
  <conditionalFormatting sqref="N174">
    <cfRule type="duplicateValues" dxfId="107" priority="57"/>
  </conditionalFormatting>
  <conditionalFormatting sqref="N175">
    <cfRule type="duplicateValues" dxfId="106" priority="56"/>
  </conditionalFormatting>
  <conditionalFormatting sqref="N176">
    <cfRule type="duplicateValues" dxfId="105" priority="55"/>
  </conditionalFormatting>
  <conditionalFormatting sqref="N177">
    <cfRule type="duplicateValues" dxfId="104" priority="54"/>
  </conditionalFormatting>
  <conditionalFormatting sqref="N178">
    <cfRule type="duplicateValues" dxfId="103" priority="53"/>
  </conditionalFormatting>
  <conditionalFormatting sqref="N179">
    <cfRule type="duplicateValues" dxfId="102" priority="52"/>
  </conditionalFormatting>
  <conditionalFormatting sqref="N180">
    <cfRule type="duplicateValues" dxfId="101" priority="51"/>
  </conditionalFormatting>
  <conditionalFormatting sqref="N181">
    <cfRule type="duplicateValues" dxfId="100" priority="50"/>
  </conditionalFormatting>
  <conditionalFormatting sqref="N138">
    <cfRule type="duplicateValues" dxfId="99" priority="49"/>
  </conditionalFormatting>
  <conditionalFormatting sqref="N139">
    <cfRule type="duplicateValues" dxfId="98" priority="48"/>
  </conditionalFormatting>
  <conditionalFormatting sqref="N140">
    <cfRule type="duplicateValues" dxfId="97" priority="47"/>
  </conditionalFormatting>
  <conditionalFormatting sqref="N87:N94 N60:N64 N67:N70 N72:N85">
    <cfRule type="duplicateValues" dxfId="96" priority="153"/>
  </conditionalFormatting>
  <conditionalFormatting sqref="Q64:Q66">
    <cfRule type="duplicateValues" dxfId="95" priority="45"/>
  </conditionalFormatting>
  <conditionalFormatting sqref="Q68:Q69">
    <cfRule type="duplicateValues" dxfId="94" priority="44"/>
  </conditionalFormatting>
  <conditionalFormatting sqref="Q67">
    <cfRule type="duplicateValues" dxfId="93" priority="43"/>
  </conditionalFormatting>
  <conditionalFormatting sqref="Q72:Q77">
    <cfRule type="duplicateValues" dxfId="92" priority="42"/>
  </conditionalFormatting>
  <conditionalFormatting sqref="Q78:Q80">
    <cfRule type="duplicateValues" dxfId="91" priority="41"/>
  </conditionalFormatting>
  <conditionalFormatting sqref="Q81:Q83">
    <cfRule type="duplicateValues" dxfId="90" priority="40"/>
  </conditionalFormatting>
  <conditionalFormatting sqref="Q20:Q21">
    <cfRule type="duplicateValues" dxfId="89" priority="39"/>
  </conditionalFormatting>
  <conditionalFormatting sqref="Q22:Q23">
    <cfRule type="duplicateValues" dxfId="88" priority="38"/>
  </conditionalFormatting>
  <conditionalFormatting sqref="Q24:Q25">
    <cfRule type="duplicateValues" dxfId="87" priority="37"/>
  </conditionalFormatting>
  <conditionalFormatting sqref="Q26:Q27">
    <cfRule type="duplicateValues" dxfId="86" priority="36"/>
  </conditionalFormatting>
  <conditionalFormatting sqref="Q29:Q30">
    <cfRule type="duplicateValues" dxfId="85" priority="35"/>
  </conditionalFormatting>
  <conditionalFormatting sqref="Q16:Q19">
    <cfRule type="duplicateValues" dxfId="84" priority="34"/>
  </conditionalFormatting>
  <conditionalFormatting sqref="Q31:Q34">
    <cfRule type="duplicateValues" dxfId="83" priority="33"/>
  </conditionalFormatting>
  <conditionalFormatting sqref="Q35:Q36">
    <cfRule type="duplicateValues" dxfId="82" priority="32"/>
  </conditionalFormatting>
  <conditionalFormatting sqref="Q37:Q38">
    <cfRule type="duplicateValues" dxfId="81" priority="31"/>
  </conditionalFormatting>
  <conditionalFormatting sqref="Q43:Q44">
    <cfRule type="duplicateValues" dxfId="80" priority="30"/>
  </conditionalFormatting>
  <conditionalFormatting sqref="Q87:Q90">
    <cfRule type="duplicateValues" dxfId="79" priority="29"/>
  </conditionalFormatting>
  <conditionalFormatting sqref="Q144:Q146">
    <cfRule type="duplicateValues" dxfId="78" priority="28"/>
  </conditionalFormatting>
  <conditionalFormatting sqref="Q147">
    <cfRule type="duplicateValues" dxfId="77" priority="27"/>
  </conditionalFormatting>
  <conditionalFormatting sqref="Q148">
    <cfRule type="duplicateValues" dxfId="76" priority="26"/>
  </conditionalFormatting>
  <conditionalFormatting sqref="Q149:Q150">
    <cfRule type="duplicateValues" dxfId="75" priority="25"/>
  </conditionalFormatting>
  <conditionalFormatting sqref="Q151">
    <cfRule type="duplicateValues" dxfId="74" priority="24"/>
  </conditionalFormatting>
  <conditionalFormatting sqref="Q152">
    <cfRule type="duplicateValues" dxfId="73" priority="23"/>
  </conditionalFormatting>
  <conditionalFormatting sqref="Q153">
    <cfRule type="duplicateValues" dxfId="72" priority="22"/>
  </conditionalFormatting>
  <conditionalFormatting sqref="Q154">
    <cfRule type="duplicateValues" dxfId="71" priority="21"/>
  </conditionalFormatting>
  <conditionalFormatting sqref="Q155">
    <cfRule type="duplicateValues" dxfId="70" priority="20"/>
  </conditionalFormatting>
  <conditionalFormatting sqref="Q156">
    <cfRule type="duplicateValues" dxfId="69" priority="19"/>
  </conditionalFormatting>
  <conditionalFormatting sqref="Q157">
    <cfRule type="duplicateValues" dxfId="68" priority="18"/>
  </conditionalFormatting>
  <conditionalFormatting sqref="Q158">
    <cfRule type="duplicateValues" dxfId="67" priority="17"/>
  </conditionalFormatting>
  <conditionalFormatting sqref="Q159">
    <cfRule type="duplicateValues" dxfId="66" priority="16"/>
  </conditionalFormatting>
  <conditionalFormatting sqref="Q160">
    <cfRule type="duplicateValues" dxfId="65" priority="15"/>
  </conditionalFormatting>
  <conditionalFormatting sqref="Q161">
    <cfRule type="duplicateValues" dxfId="64" priority="14"/>
  </conditionalFormatting>
  <conditionalFormatting sqref="Q162">
    <cfRule type="duplicateValues" dxfId="63" priority="13"/>
  </conditionalFormatting>
  <conditionalFormatting sqref="Q163">
    <cfRule type="duplicateValues" dxfId="62" priority="12"/>
  </conditionalFormatting>
  <conditionalFormatting sqref="Q164">
    <cfRule type="duplicateValues" dxfId="61" priority="11"/>
  </conditionalFormatting>
  <conditionalFormatting sqref="Q165">
    <cfRule type="duplicateValues" dxfId="60" priority="10"/>
  </conditionalFormatting>
  <conditionalFormatting sqref="Q166:Q167">
    <cfRule type="duplicateValues" dxfId="59" priority="9"/>
  </conditionalFormatting>
  <conditionalFormatting sqref="Q168">
    <cfRule type="duplicateValues" dxfId="58" priority="8"/>
  </conditionalFormatting>
  <conditionalFormatting sqref="Q169">
    <cfRule type="duplicateValues" dxfId="57" priority="7"/>
  </conditionalFormatting>
  <conditionalFormatting sqref="Q170">
    <cfRule type="duplicateValues" dxfId="56" priority="6"/>
  </conditionalFormatting>
  <conditionalFormatting sqref="Q171">
    <cfRule type="duplicateValues" dxfId="55" priority="5"/>
  </conditionalFormatting>
  <conditionalFormatting sqref="Q172">
    <cfRule type="duplicateValues" dxfId="54" priority="4"/>
  </conditionalFormatting>
  <conditionalFormatting sqref="Q173">
    <cfRule type="duplicateValues" dxfId="53" priority="3"/>
  </conditionalFormatting>
  <conditionalFormatting sqref="Q174">
    <cfRule type="duplicateValues" dxfId="52" priority="2"/>
  </conditionalFormatting>
  <conditionalFormatting sqref="Q175">
    <cfRule type="duplicateValues" dxfId="51" priority="1"/>
  </conditionalFormatting>
  <conditionalFormatting sqref="Q91:Q92">
    <cfRule type="duplicateValues" dxfId="50" priority="46"/>
  </conditionalFormatting>
  <dataValidations count="10">
    <dataValidation type="list" allowBlank="1" showErrorMessage="1" sqref="AC15:AF15 AB15:AB23">
      <formula1>"Spec out,Spec changed,Test Case Error,Environment updated,"</formula1>
    </dataValidation>
    <dataValidation type="whole" allowBlank="1" showErrorMessage="1" sqref="AA15:AA54 E16:E56 G15">
      <formula1>-2147483648</formula1>
      <formula2>2147483647</formula2>
    </dataValidation>
    <dataValidation type="list" showErrorMessage="1" sqref="X15:X54 Y15:Z15">
      <formula1>"TestCase,Folder,Information"</formula1>
    </dataValidation>
    <dataValidation type="list" allowBlank="1" showErrorMessage="1" sqref="W15">
      <formula1>"New,Design,Review (Validation),Review (Dev),Confirmed,Approved,Deprecated,"</formula1>
    </dataValidation>
    <dataValidation type="list" showErrorMessage="1" sqref="S15:S54">
      <formula1>"P1,P2,P3,P4"</formula1>
    </dataValidation>
    <dataValidation type="list" allowBlank="1" showInputMessage="1" showErrorMessage="1" sqref="AL16:AL30">
      <formula1>"Replied, Not Replied, In discussion"</formula1>
    </dataValidation>
    <dataValidation type="list" allowBlank="1" showInputMessage="1" showErrorMessage="1" sqref="AX16:AX56">
      <formula1>"Updated, Not updated, No change RS"</formula1>
    </dataValidation>
    <dataValidation type="list" allowBlank="1" showErrorMessage="1" sqref="K15">
      <formula1>"true,false"</formula1>
    </dataValidation>
    <dataValidation type="list" allowBlank="1" showErrorMessage="1" sqref="O15">
      <formula1>"Home Screen,Diagnostic,Phone,Alert,Alert On Cluster,Gauge,Infotainment,PRNDL,Telltale,"</formula1>
    </dataValidation>
    <dataValidation type="list" allowBlank="1" showInputMessage="1" showErrorMessage="1" sqref="AC16:AC181">
      <formula1>"New_TC, Reuse_Org, Reuse_Modify"</formula1>
    </dataValidation>
  </dataValidations>
  <hyperlinks>
    <hyperlink ref="A1" location="TC_Summary!A1" display="Ho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[10]Categories!#REF!</xm:f>
          </x14:formula1>
          <xm:sqref>AO14:AP14 AT14:AU14</xm:sqref>
        </x14:dataValidation>
        <x14:dataValidation type="list" allowBlank="1" showInputMessage="1" showErrorMessage="1">
          <x14:formula1>
            <xm:f>[1]Categories!#REF!</xm:f>
          </x14:formula1>
          <xm:sqref>AP15</xm:sqref>
        </x14:dataValidation>
        <x14:dataValidation type="list" allowBlank="1" showErrorMessage="1">
          <x14:formula1>
            <xm:f>[2]ChoiceValues!#REF!</xm:f>
          </x14:formula1>
          <xm:sqref>P15 T15:T24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TC_Summary</vt:lpstr>
      <vt:lpstr>Template</vt:lpstr>
      <vt:lpstr>WarningMasterTable</vt:lpstr>
      <vt:lpstr>WarningMessage</vt:lpstr>
      <vt:lpstr>WarningStatusLight</vt:lpstr>
      <vt:lpstr>WarningLight</vt:lpstr>
      <vt:lpstr>Diagnostics</vt:lpstr>
      <vt:lpstr>BeltWarning</vt:lpstr>
      <vt:lpstr>DiagramTC</vt:lpstr>
      <vt:lpstr>YYY</vt:lpstr>
      <vt:lpstr>ZZZ</vt:lpstr>
      <vt:lpstr>Ipod_Iphone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ANH TO/LGEVH VC VALIDATION TEST(anh.to@lge.com)</cp:lastModifiedBy>
  <dcterms:created xsi:type="dcterms:W3CDTF">2018-07-05T12:04:35Z</dcterms:created>
  <dcterms:modified xsi:type="dcterms:W3CDTF">2020-11-03T07:25:52Z</dcterms:modified>
</cp:coreProperties>
</file>