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gamba24/Desktop/"/>
    </mc:Choice>
  </mc:AlternateContent>
  <xr:revisionPtr revIDLastSave="0" documentId="13_ncr:1_{BA86F085-3F8D-764D-B5A5-BDA10F092DB0}" xr6:coauthVersionLast="47" xr6:coauthVersionMax="47" xr10:uidLastSave="{00000000-0000-0000-0000-000000000000}"/>
  <bookViews>
    <workbookView xWindow="600" yWindow="1180" windowWidth="31120" windowHeight="17240" xr2:uid="{DC28DD0F-70D5-8C42-852B-91E5405877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C20" i="1"/>
  <c r="C18" i="1"/>
  <c r="C16" i="1"/>
  <c r="C17" i="1"/>
  <c r="C15" i="1"/>
  <c r="C14" i="1"/>
  <c r="E18" i="1"/>
  <c r="E17" i="1"/>
  <c r="E16" i="1"/>
  <c r="E15" i="1"/>
  <c r="E14" i="1"/>
  <c r="G18" i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</calcChain>
</file>

<file path=xl/sharedStrings.xml><?xml version="1.0" encoding="utf-8"?>
<sst xmlns="http://schemas.openxmlformats.org/spreadsheetml/2006/main" count="44" uniqueCount="27">
  <si>
    <t>Walz</t>
  </si>
  <si>
    <t>Pete Buttigieg</t>
  </si>
  <si>
    <t>Tim Walz</t>
  </si>
  <si>
    <t>Josh Shapiro</t>
  </si>
  <si>
    <t>5d</t>
  </si>
  <si>
    <t>4d</t>
  </si>
  <si>
    <t>3d</t>
  </si>
  <si>
    <t>2d</t>
  </si>
  <si>
    <t>1d</t>
  </si>
  <si>
    <t>Showcasing</t>
  </si>
  <si>
    <t>today</t>
  </si>
  <si>
    <t>Buttigieg</t>
  </si>
  <si>
    <t>Pritzker</t>
  </si>
  <si>
    <t>Shapiro</t>
  </si>
  <si>
    <t>Whitmer</t>
  </si>
  <si>
    <t>Num days ago</t>
  </si>
  <si>
    <t>Date</t>
  </si>
  <si>
    <t>Likes (k)</t>
  </si>
  <si>
    <t>Views (k)</t>
  </si>
  <si>
    <t>Posts by KamalaHQ</t>
  </si>
  <si>
    <t>Reposts (k)</t>
  </si>
  <si>
    <t>Bookmarks</t>
  </si>
  <si>
    <t>Views (M)</t>
  </si>
  <si>
    <t>Gretchen Whitmer</t>
  </si>
  <si>
    <t>JB Pritzker</t>
  </si>
  <si>
    <t>Andy Bashear</t>
  </si>
  <si>
    <t>Non-Pete,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</si>
</sst>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Likes (thousands)</a:t>
            </a:r>
          </a:p>
          <a:p>
            <a:pPr>
              <a:defRPr/>
            </a:pPr>
            <a:r>
              <a:rPr lang="en-US" baseline="0"/>
              <a:t>aggregate total from the </a:t>
            </a:r>
          </a:p>
          <a:p>
            <a:pPr>
              <a:defRPr/>
            </a:pPr>
            <a:r>
              <a:rPr lang="en-US" baseline="0"/>
              <a:t>posts by @KamalaHQ since July 25</a:t>
            </a:r>
          </a:p>
          <a:p>
            <a:pPr>
              <a:defRPr/>
            </a:pPr>
            <a:r>
              <a:rPr lang="en-US" baseline="0"/>
              <a:t>(as of July 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Pete Buttigieg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Sheet1!$D$13</c:f>
              <c:strCache>
                <c:ptCount val="1"/>
                <c:pt idx="0">
                  <c:v>Likes (k)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200.6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6-7F4C-9743-78AFE82010C5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Tim Walz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Sheet1!$D$13</c:f>
              <c:strCache>
                <c:ptCount val="1"/>
                <c:pt idx="0">
                  <c:v>Likes (k)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6-7F4C-9743-78AFE82010C5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Josh Shapiro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Sheet1!$D$13</c:f>
              <c:strCache>
                <c:ptCount val="1"/>
                <c:pt idx="0">
                  <c:v>Likes (k)</c:v>
                </c:pt>
              </c:strCache>
            </c:strRef>
          </c:cat>
          <c:val>
            <c:numRef>
              <c:f>Sheet1!$D$16</c:f>
              <c:numCache>
                <c:formatCode>General</c:formatCode>
                <c:ptCount val="1"/>
                <c:pt idx="0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D6-7F4C-9743-78AFE82010C5}"/>
            </c:ext>
          </c:extLst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Gretchen Whitmer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Sheet1!$D$13</c:f>
              <c:strCache>
                <c:ptCount val="1"/>
                <c:pt idx="0">
                  <c:v>Likes (k)</c:v>
                </c:pt>
              </c:strCache>
            </c:strRef>
          </c:cat>
          <c:val>
            <c:numRef>
              <c:f>Sheet1!$D$17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D6-7F4C-9743-78AFE82010C5}"/>
            </c:ext>
          </c:extLst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JB Pritzker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Sheet1!$D$13</c:f>
              <c:strCache>
                <c:ptCount val="1"/>
                <c:pt idx="0">
                  <c:v>Likes (k)</c:v>
                </c:pt>
              </c:strCache>
            </c:strRef>
          </c:cat>
          <c:val>
            <c:numRef>
              <c:f>Sheet1!$D$18</c:f>
              <c:numCache>
                <c:formatCode>General</c:formatCode>
                <c:ptCount val="1"/>
                <c:pt idx="0">
                  <c:v>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D6-7F4C-9743-78AFE82010C5}"/>
            </c:ext>
          </c:extLst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Andy Bashear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Sheet1!$D$13</c:f>
              <c:strCache>
                <c:ptCount val="1"/>
                <c:pt idx="0">
                  <c:v>Likes (k)</c:v>
                </c:pt>
              </c:strCache>
            </c:strRef>
          </c:cat>
          <c:val>
            <c:numRef>
              <c:f>Sheet1!$D$19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D6-7F4C-9743-78AFE82010C5}"/>
            </c:ext>
          </c:extLst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Non-Pete, combined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Sheet1!$D$13</c:f>
              <c:strCache>
                <c:ptCount val="1"/>
                <c:pt idx="0">
                  <c:v>Likes (k)</c:v>
                </c:pt>
              </c:strCache>
            </c:strRef>
          </c:cat>
          <c:val>
            <c:numRef>
              <c:f>Sheet1!$D$20</c:f>
              <c:numCache>
                <c:formatCode>General</c:formatCode>
                <c:ptCount val="1"/>
                <c:pt idx="0">
                  <c:v>154.1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D6-7F4C-9743-78AFE8201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97840"/>
        <c:axId val="915599568"/>
      </c:barChart>
      <c:catAx>
        <c:axId val="9155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9568"/>
        <c:crosses val="autoZero"/>
        <c:auto val="1"/>
        <c:lblAlgn val="ctr"/>
        <c:lblOffset val="100"/>
        <c:noMultiLvlLbl val="0"/>
      </c:catAx>
      <c:valAx>
        <c:axId val="915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Posts by @KamalaHQ</a:t>
            </a:r>
          </a:p>
          <a:p>
            <a:pPr>
              <a:defRPr/>
            </a:pPr>
            <a:r>
              <a:rPr lang="en-US" baseline="0"/>
              <a:t>since July 25, showcasing VP candidate</a:t>
            </a:r>
          </a:p>
          <a:p>
            <a:pPr>
              <a:defRPr/>
            </a:pPr>
            <a:r>
              <a:rPr lang="en-US" baseline="0"/>
              <a:t>(as of July 30, 5 pm PT)</a:t>
            </a:r>
            <a:endParaRPr lang="en-US"/>
          </a:p>
        </c:rich>
      </c:tx>
      <c:layout>
        <c:manualLayout>
          <c:xMode val="edge"/>
          <c:yMode val="edge"/>
          <c:x val="0.24777077865266842"/>
          <c:y val="2.1367521367521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Pete Buttigieg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</c:f>
              <c:strCache>
                <c:ptCount val="1"/>
                <c:pt idx="0">
                  <c:v>Posts by KamalaHQ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5-C448-86BE-09678E3C890F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Tim Walz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Sheet1!$C$13</c:f>
              <c:strCache>
                <c:ptCount val="1"/>
                <c:pt idx="0">
                  <c:v>Posts by KamalaHQ</c:v>
                </c:pt>
              </c:strCache>
            </c:strRef>
          </c:cat>
          <c:val>
            <c:numRef>
              <c:f>Sheet1!$C$15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5-C448-86BE-09678E3C890F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Josh Shapiro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Sheet1!$C$13</c:f>
              <c:strCache>
                <c:ptCount val="1"/>
                <c:pt idx="0">
                  <c:v>Posts by KamalaHQ</c:v>
                </c:pt>
              </c:strCache>
            </c:strRef>
          </c:cat>
          <c:val>
            <c:numRef>
              <c:f>Sheet1!$C$16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5-C448-86BE-09678E3C890F}"/>
            </c:ext>
          </c:extLst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Gretchen Whitmer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Sheet1!$C$13</c:f>
              <c:strCache>
                <c:ptCount val="1"/>
                <c:pt idx="0">
                  <c:v>Posts by KamalaHQ</c:v>
                </c:pt>
              </c:strCache>
            </c:strRef>
          </c:cat>
          <c:val>
            <c:numRef>
              <c:f>Sheet1!$C$17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5-C448-86BE-09678E3C890F}"/>
            </c:ext>
          </c:extLst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JB Pritzker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Sheet1!$C$13</c:f>
              <c:strCache>
                <c:ptCount val="1"/>
                <c:pt idx="0">
                  <c:v>Posts by KamalaHQ</c:v>
                </c:pt>
              </c:strCache>
            </c:strRef>
          </c:cat>
          <c:val>
            <c:numRef>
              <c:f>Sheet1!$C$18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25-C448-86BE-09678E3C890F}"/>
            </c:ext>
          </c:extLst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Andy Bashear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Sheet1!$C$13</c:f>
              <c:strCache>
                <c:ptCount val="1"/>
                <c:pt idx="0">
                  <c:v>Posts by KamalaHQ</c:v>
                </c:pt>
              </c:strCache>
            </c:strRef>
          </c:cat>
          <c:val>
            <c:numRef>
              <c:f>Sheet1!$C$19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5-C448-86BE-09678E3C890F}"/>
            </c:ext>
          </c:extLst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Non-Pete, combined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Sheet1!$C$13</c:f>
              <c:strCache>
                <c:ptCount val="1"/>
                <c:pt idx="0">
                  <c:v>Posts by KamalaHQ</c:v>
                </c:pt>
              </c:strCache>
            </c:strRef>
          </c:cat>
          <c:val>
            <c:numRef>
              <c:f>Sheet1!$C$20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5-C448-86BE-09678E3C8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97840"/>
        <c:axId val="915599568"/>
      </c:barChart>
      <c:catAx>
        <c:axId val="9155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9568"/>
        <c:crosses val="autoZero"/>
        <c:auto val="1"/>
        <c:lblAlgn val="ctr"/>
        <c:lblOffset val="100"/>
        <c:noMultiLvlLbl val="0"/>
      </c:catAx>
      <c:valAx>
        <c:axId val="915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Views(millions)</a:t>
            </a:r>
          </a:p>
          <a:p>
            <a:pPr>
              <a:defRPr/>
            </a:pPr>
            <a:r>
              <a:rPr lang="en-US" baseline="0"/>
              <a:t>aggregate total from the </a:t>
            </a:r>
          </a:p>
          <a:p>
            <a:pPr>
              <a:defRPr/>
            </a:pPr>
            <a:r>
              <a:rPr lang="en-US" baseline="0"/>
              <a:t>posts by @KamalaHQ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since July 25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(as of July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Pete Buttigieg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Sheet1!$E$13</c:f>
              <c:strCache>
                <c:ptCount val="1"/>
                <c:pt idx="0">
                  <c:v>Views (M)</c:v>
                </c:pt>
              </c:strCache>
            </c:strRef>
          </c:cat>
          <c:val>
            <c:numRef>
              <c:f>Sheet1!$E$14</c:f>
              <c:numCache>
                <c:formatCode>General</c:formatCode>
                <c:ptCount val="1"/>
                <c:pt idx="0">
                  <c:v>7.234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2643-AF08-69C70227D286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Tim Walz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Sheet1!$E$13</c:f>
              <c:strCache>
                <c:ptCount val="1"/>
                <c:pt idx="0">
                  <c:v>Views (M)</c:v>
                </c:pt>
              </c:strCache>
            </c:strRef>
          </c:cat>
          <c:val>
            <c:numRef>
              <c:f>Sheet1!$E$15</c:f>
              <c:numCache>
                <c:formatCode>General</c:formatCode>
                <c:ptCount val="1"/>
                <c:pt idx="0">
                  <c:v>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2643-AF08-69C70227D286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Josh Shapiro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Sheet1!$E$13</c:f>
              <c:strCache>
                <c:ptCount val="1"/>
                <c:pt idx="0">
                  <c:v>Views (M)</c:v>
                </c:pt>
              </c:strCache>
            </c:strRef>
          </c:cat>
          <c:val>
            <c:numRef>
              <c:f>Sheet1!$E$16</c:f>
              <c:numCache>
                <c:formatCode>General</c:formatCode>
                <c:ptCount val="1"/>
                <c:pt idx="0">
                  <c:v>1.899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0-2643-AF08-69C70227D286}"/>
            </c:ext>
          </c:extLst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Gretchen Whitmer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Sheet1!$E$13</c:f>
              <c:strCache>
                <c:ptCount val="1"/>
                <c:pt idx="0">
                  <c:v>Views (M)</c:v>
                </c:pt>
              </c:strCache>
            </c:strRef>
          </c:cat>
          <c:val>
            <c:numRef>
              <c:f>Sheet1!$E$17</c:f>
              <c:numCache>
                <c:formatCode>General</c:formatCode>
                <c:ptCount val="1"/>
                <c:pt idx="0">
                  <c:v>1.353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0-2643-AF08-69C70227D286}"/>
            </c:ext>
          </c:extLst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JB Pritzker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Sheet1!$E$13</c:f>
              <c:strCache>
                <c:ptCount val="1"/>
                <c:pt idx="0">
                  <c:v>Views (M)</c:v>
                </c:pt>
              </c:strCache>
            </c:strRef>
          </c:cat>
          <c:val>
            <c:numRef>
              <c:f>Sheet1!$E$18</c:f>
              <c:numCache>
                <c:formatCode>General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0-2643-AF08-69C70227D286}"/>
            </c:ext>
          </c:extLst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Andy Bashear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Sheet1!$E$13</c:f>
              <c:strCache>
                <c:ptCount val="1"/>
                <c:pt idx="0">
                  <c:v>Views (M)</c:v>
                </c:pt>
              </c:strCache>
            </c:strRef>
          </c:cat>
          <c:val>
            <c:numRef>
              <c:f>Sheet1!$E$19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0-2643-AF08-69C70227D286}"/>
            </c:ext>
          </c:extLst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Non-Pete, combined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Sheet1!$E$13</c:f>
              <c:strCache>
                <c:ptCount val="1"/>
                <c:pt idx="0">
                  <c:v>Views (M)</c:v>
                </c:pt>
              </c:strCache>
            </c:strRef>
          </c:cat>
          <c:val>
            <c:numRef>
              <c:f>Sheet1!$E$20</c:f>
              <c:numCache>
                <c:formatCode>General</c:formatCode>
                <c:ptCount val="1"/>
                <c:pt idx="0">
                  <c:v>6.7319999999999993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0-2643-AF08-69C70227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97840"/>
        <c:axId val="915599568"/>
      </c:barChart>
      <c:catAx>
        <c:axId val="9155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9568"/>
        <c:crosses val="autoZero"/>
        <c:auto val="1"/>
        <c:lblAlgn val="ctr"/>
        <c:lblOffset val="100"/>
        <c:noMultiLvlLbl val="0"/>
      </c:catAx>
      <c:valAx>
        <c:axId val="915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Reposts (thousands)</a:t>
            </a:r>
          </a:p>
          <a:p>
            <a:pPr>
              <a:defRPr/>
            </a:pPr>
            <a:r>
              <a:rPr lang="en-US" baseline="0"/>
              <a:t>aggregate total from the </a:t>
            </a:r>
          </a:p>
          <a:p>
            <a:pPr>
              <a:defRPr/>
            </a:pPr>
            <a:r>
              <a:rPr lang="en-US" baseline="0"/>
              <a:t>posts by @KamalaHQ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since July 25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(as of July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Pete Buttigieg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Sheet1!$F$13</c:f>
              <c:strCache>
                <c:ptCount val="1"/>
                <c:pt idx="0">
                  <c:v>Reposts (k)</c:v>
                </c:pt>
              </c:strCache>
            </c:strRef>
          </c:cat>
          <c:val>
            <c:numRef>
              <c:f>Sheet1!$F$14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2-6846-A0D5-9993F31A4A25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Tim Walz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Sheet1!$F$13</c:f>
              <c:strCache>
                <c:ptCount val="1"/>
                <c:pt idx="0">
                  <c:v>Reposts (k)</c:v>
                </c:pt>
              </c:strCache>
            </c:strRef>
          </c:cat>
          <c:val>
            <c:numRef>
              <c:f>Sheet1!$F$15</c:f>
              <c:numCache>
                <c:formatCode>General</c:formatCode>
                <c:ptCount val="1"/>
                <c:pt idx="0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2-6846-A0D5-9993F31A4A25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Josh Shapiro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Sheet1!$F$13</c:f>
              <c:strCache>
                <c:ptCount val="1"/>
                <c:pt idx="0">
                  <c:v>Reposts (k)</c:v>
                </c:pt>
              </c:strCache>
            </c:strRef>
          </c:cat>
          <c:val>
            <c:numRef>
              <c:f>Sheet1!$F$16</c:f>
              <c:numCache>
                <c:formatCode>General</c:formatCode>
                <c:ptCount val="1"/>
                <c:pt idx="0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2-6846-A0D5-9993F31A4A25}"/>
            </c:ext>
          </c:extLst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Gretchen Whitmer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Sheet1!$F$13</c:f>
              <c:strCache>
                <c:ptCount val="1"/>
                <c:pt idx="0">
                  <c:v>Reposts (k)</c:v>
                </c:pt>
              </c:strCache>
            </c:strRef>
          </c:cat>
          <c:val>
            <c:numRef>
              <c:f>Sheet1!$F$17</c:f>
              <c:numCache>
                <c:formatCode>General</c:formatCode>
                <c:ptCount val="1"/>
                <c:pt idx="0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E2-6846-A0D5-9993F31A4A25}"/>
            </c:ext>
          </c:extLst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JB Pritzker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Sheet1!$F$13</c:f>
              <c:strCache>
                <c:ptCount val="1"/>
                <c:pt idx="0">
                  <c:v>Reposts (k)</c:v>
                </c:pt>
              </c:strCache>
            </c:strRef>
          </c:cat>
          <c:val>
            <c:numRef>
              <c:f>Sheet1!$F$18</c:f>
              <c:numCache>
                <c:formatCode>General</c:formatCode>
                <c:ptCount val="1"/>
                <c:pt idx="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E2-6846-A0D5-9993F31A4A25}"/>
            </c:ext>
          </c:extLst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Andy Bashear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Sheet1!$F$13</c:f>
              <c:strCache>
                <c:ptCount val="1"/>
                <c:pt idx="0">
                  <c:v>Reposts (k)</c:v>
                </c:pt>
              </c:strCache>
            </c:strRef>
          </c:cat>
          <c:val>
            <c:numRef>
              <c:f>Sheet1!$F$19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E2-6846-A0D5-9993F31A4A25}"/>
            </c:ext>
          </c:extLst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Non-Pete, combined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Sheet1!$F$13</c:f>
              <c:strCache>
                <c:ptCount val="1"/>
                <c:pt idx="0">
                  <c:v>Reposts (k)</c:v>
                </c:pt>
              </c:strCache>
            </c:strRef>
          </c:cat>
          <c:val>
            <c:numRef>
              <c:f>Sheet1!$F$20</c:f>
              <c:numCache>
                <c:formatCode>General</c:formatCode>
                <c:ptCount val="1"/>
                <c:pt idx="0">
                  <c:v>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E2-6846-A0D5-9993F31A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97840"/>
        <c:axId val="915599568"/>
      </c:barChart>
      <c:catAx>
        <c:axId val="9155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9568"/>
        <c:crosses val="autoZero"/>
        <c:auto val="1"/>
        <c:lblAlgn val="ctr"/>
        <c:lblOffset val="100"/>
        <c:noMultiLvlLbl val="0"/>
      </c:catAx>
      <c:valAx>
        <c:axId val="915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of Bookmarks</a:t>
            </a:r>
          </a:p>
          <a:p>
            <a:pPr>
              <a:defRPr/>
            </a:pPr>
            <a:r>
              <a:rPr lang="en-US" baseline="0"/>
              <a:t>aggregate total from the </a:t>
            </a:r>
          </a:p>
          <a:p>
            <a:pPr>
              <a:defRPr/>
            </a:pPr>
            <a:r>
              <a:rPr lang="en-US" baseline="0"/>
              <a:t>posts by @KamalaHQ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since July 25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(as of July 30)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Pete Buttigieg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Sheet1!$G$13</c:f>
              <c:strCache>
                <c:ptCount val="1"/>
                <c:pt idx="0">
                  <c:v>Bookmarks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2-4842-B837-B62AEBD257E3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Tim Walz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Sheet1!$G$13</c:f>
              <c:strCache>
                <c:ptCount val="1"/>
                <c:pt idx="0">
                  <c:v>Bookmarks</c:v>
                </c:pt>
              </c:strCache>
            </c:strRef>
          </c:cat>
          <c:val>
            <c:numRef>
              <c:f>Sheet1!$G$15</c:f>
              <c:numCache>
                <c:formatCode>General</c:formatCode>
                <c:ptCount val="1"/>
                <c:pt idx="0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2-4842-B837-B62AEBD257E3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Josh Shapiro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Sheet1!$G$13</c:f>
              <c:strCache>
                <c:ptCount val="1"/>
                <c:pt idx="0">
                  <c:v>Bookmarks</c:v>
                </c:pt>
              </c:strCache>
            </c:strRef>
          </c:cat>
          <c:val>
            <c:numRef>
              <c:f>Sheet1!$G$16</c:f>
              <c:numCache>
                <c:formatCode>General</c:formatCode>
                <c:ptCount val="1"/>
                <c:pt idx="0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2-4842-B837-B62AEBD257E3}"/>
            </c:ext>
          </c:extLst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Gretchen Whitmer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Sheet1!$G$13</c:f>
              <c:strCache>
                <c:ptCount val="1"/>
                <c:pt idx="0">
                  <c:v>Bookmarks</c:v>
                </c:pt>
              </c:strCache>
            </c:strRef>
          </c:cat>
          <c:val>
            <c:numRef>
              <c:f>Sheet1!$G$17</c:f>
              <c:numCache>
                <c:formatCode>General</c:formatCode>
                <c:ptCount val="1"/>
                <c:pt idx="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2-4842-B837-B62AEBD257E3}"/>
            </c:ext>
          </c:extLst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JB Pritzker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Sheet1!$G$13</c:f>
              <c:strCache>
                <c:ptCount val="1"/>
                <c:pt idx="0">
                  <c:v>Bookmarks</c:v>
                </c:pt>
              </c:strCache>
            </c:strRef>
          </c:cat>
          <c:val>
            <c:numRef>
              <c:f>Sheet1!$G$18</c:f>
              <c:numCache>
                <c:formatCode>General</c:formatCode>
                <c:ptCount val="1"/>
                <c:pt idx="0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A2-4842-B837-B62AEBD257E3}"/>
            </c:ext>
          </c:extLst>
        </c:ser>
        <c:ser>
          <c:idx val="5"/>
          <c:order val="5"/>
          <c:tx>
            <c:strRef>
              <c:f>Sheet1!$B$19</c:f>
              <c:strCache>
                <c:ptCount val="1"/>
                <c:pt idx="0">
                  <c:v>Andy Bashear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Sheet1!$G$13</c:f>
              <c:strCache>
                <c:ptCount val="1"/>
                <c:pt idx="0">
                  <c:v>Bookmarks</c:v>
                </c:pt>
              </c:strCache>
            </c:strRef>
          </c:cat>
          <c:val>
            <c:numRef>
              <c:f>Sheet1!$G$19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A2-4842-B837-B62AEBD257E3}"/>
            </c:ext>
          </c:extLst>
        </c:ser>
        <c:ser>
          <c:idx val="6"/>
          <c:order val="6"/>
          <c:tx>
            <c:strRef>
              <c:f>Sheet1!$B$20</c:f>
              <c:strCache>
                <c:ptCount val="1"/>
                <c:pt idx="0">
                  <c:v>Non-Pete, combined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Sheet1!$G$13</c:f>
              <c:strCache>
                <c:ptCount val="1"/>
                <c:pt idx="0">
                  <c:v>Bookmarks</c:v>
                </c:pt>
              </c:strCache>
            </c:strRef>
          </c:cat>
          <c:val>
            <c:numRef>
              <c:f>Sheet1!$G$20</c:f>
              <c:numCache>
                <c:formatCode>General</c:formatCode>
                <c:ptCount val="1"/>
                <c:pt idx="0">
                  <c:v>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A2-4842-B837-B62AEBD2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597840"/>
        <c:axId val="915599568"/>
      </c:barChart>
      <c:catAx>
        <c:axId val="91559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9568"/>
        <c:crosses val="autoZero"/>
        <c:auto val="1"/>
        <c:lblAlgn val="ctr"/>
        <c:lblOffset val="100"/>
        <c:noMultiLvlLbl val="0"/>
      </c:catAx>
      <c:valAx>
        <c:axId val="9155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59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317500</xdr:colOff>
      <xdr:row>6</xdr:row>
      <xdr:rowOff>152400</xdr:rowOff>
    </xdr:from>
    <xdr:to>
      <xdr:col>20</xdr:col>
      <xdr:colOff>762000</xdr:colOff>
      <xdr:row>20</xdr:row>
      <xdr:rowOff>279400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3BFE66-62B7-D2BB-067E-0B3FBAD1A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6</xdr:row>
      <xdr:rowOff>165100</xdr:rowOff>
    </xdr:from>
    <xdr:to>
      <xdr:col>15</xdr:col>
      <xdr:colOff>177800</xdr:colOff>
      <xdr:row>20</xdr:row>
      <xdr:rowOff>292100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3EB0E6-6ED3-DB44-B87E-7CA3FD6BE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546100</xdr:colOff>
      <xdr:row>20</xdr:row>
      <xdr:rowOff>406400</xdr:rowOff>
    </xdr:from>
    <xdr:to>
      <xdr:col>15</xdr:col>
      <xdr:colOff>165100</xdr:colOff>
      <xdr:row>35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73568C-6E2F-B84D-988A-9173F530A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330200</xdr:colOff>
      <xdr:row>20</xdr:row>
      <xdr:rowOff>393700</xdr:rowOff>
    </xdr:from>
    <xdr:to>
      <xdr:col>20</xdr:col>
      <xdr:colOff>774700</xdr:colOff>
      <xdr:row>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C26E1A-6D13-1947-8C61-1D3E2FE08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558800</xdr:colOff>
      <xdr:row>36</xdr:row>
      <xdr:rowOff>88900</xdr:rowOff>
    </xdr:from>
    <xdr:to>
      <xdr:col>15</xdr:col>
      <xdr:colOff>177800</xdr:colOff>
      <xdr:row>51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2F0BBF-B32E-DD4E-8DC7-47677B164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48AC-7BC1-6D45-A821-0C648584584A}">
  <dimension ref="A13:H38"/>
  <sheetViews>
    <sheetView tabSelected="1" topLeftCell="A14" workbookViewId="0">
      <selection activeCell="H43" sqref="H43"/>
    </sheetView>
  </sheetViews>
  <sheetFormatPr baseColWidth="10" defaultRowHeight="16" x14ac:dyDescent="0.2"/>
  <cols>
    <col min="1" max="1" width="9" customWidth="1"/>
    <col min="2" max="2" width="14.6640625" customWidth="1"/>
  </cols>
  <sheetData>
    <row r="13" spans="2:7" ht="34" x14ac:dyDescent="0.2">
      <c r="B13" s="1"/>
      <c r="C13" s="2" t="s">
        <v>19</v>
      </c>
      <c r="D13" s="1" t="s">
        <v>17</v>
      </c>
      <c r="E13" s="1" t="s">
        <v>22</v>
      </c>
      <c r="F13" s="1" t="s">
        <v>20</v>
      </c>
      <c r="G13" s="1" t="s">
        <v>21</v>
      </c>
    </row>
    <row r="14" spans="2:7" x14ac:dyDescent="0.2">
      <c r="B14" s="4" t="s">
        <v>1</v>
      </c>
      <c r="C14" s="1">
        <f>SUMIF(C23:C38, "Buttigieg", B23:B38)</f>
        <v>7</v>
      </c>
      <c r="D14" s="1">
        <f>SUMIF(C23:C38,"Buttigieg",D23:D38)</f>
        <v>200.6</v>
      </c>
      <c r="E14" s="1">
        <f>SUMIF(C23:C38, "Buttigieg", E23:E38)/1000</f>
        <v>7.234</v>
      </c>
      <c r="F14" s="1">
        <f>SUMIF(C23:C38, "Buttigieg", F23:F38)</f>
        <v>51</v>
      </c>
      <c r="G14" s="1">
        <f>SUMIF(C23:C38, "Buttigieg", G23:G38)</f>
        <v>4507</v>
      </c>
    </row>
    <row r="15" spans="2:7" x14ac:dyDescent="0.2">
      <c r="B15" s="4" t="s">
        <v>2</v>
      </c>
      <c r="C15" s="1">
        <f>SUMIF(C23:C38, "Walz", B23:B38)</f>
        <v>2</v>
      </c>
      <c r="D15" s="1">
        <f>SUMIF(C23:C38,"Walz",D23:D38)</f>
        <v>28</v>
      </c>
      <c r="E15" s="1">
        <f>SUMIF(C23:C38, "Walz", E23:E38)/1000</f>
        <v>1.08</v>
      </c>
      <c r="F15" s="1">
        <f>SUMIF(C23:C38, "Walz", F23:F38)</f>
        <v>7.7</v>
      </c>
      <c r="G15" s="1">
        <f>SUMIF(C23:C38, "Walz", G23:G38)</f>
        <v>610</v>
      </c>
    </row>
    <row r="16" spans="2:7" x14ac:dyDescent="0.2">
      <c r="B16" s="4" t="s">
        <v>3</v>
      </c>
      <c r="C16" s="1">
        <f>SUMIF(C23:C38, "Shapiro", B23:B38)</f>
        <v>3</v>
      </c>
      <c r="D16" s="1">
        <f>SUMIF(C23:C38,"Shapiro",D23:D38)</f>
        <v>44.7</v>
      </c>
      <c r="E16" s="1">
        <f>SUMIF(C23:C38, "Shapiro", E23:E38)/1000</f>
        <v>1.899</v>
      </c>
      <c r="F16" s="1">
        <f>SUMIF(C23:C38, "Shapiro", F23:F38)</f>
        <v>12.3</v>
      </c>
      <c r="G16" s="1">
        <f>SUMIF(C23:C38, "Shapiro", G23:G38)</f>
        <v>898</v>
      </c>
    </row>
    <row r="17" spans="1:8" x14ac:dyDescent="0.2">
      <c r="B17" s="4" t="s">
        <v>23</v>
      </c>
      <c r="C17" s="1">
        <f>SUMIF(C23:C38, "Whitmer", B23:B38)</f>
        <v>2</v>
      </c>
      <c r="D17" s="1">
        <f>SUMIF(C23:C38,"Whitmer",D23:D38)</f>
        <v>50</v>
      </c>
      <c r="E17" s="1">
        <f>SUMIF(C23:C38, "Whitmer", E23:E38)/1000</f>
        <v>1.353</v>
      </c>
      <c r="F17" s="1">
        <f>SUMIF(C23:C38, "Whitmer", F23:F38)</f>
        <v>10.8</v>
      </c>
      <c r="G17" s="1">
        <f>SUMIF(C23:C38, "Whitmer", G23:G38)</f>
        <v>563</v>
      </c>
    </row>
    <row r="18" spans="1:8" x14ac:dyDescent="0.2">
      <c r="B18" s="4" t="s">
        <v>24</v>
      </c>
      <c r="C18" s="1">
        <f>SUMIF(C23:C38, "Pritzker", B23:B38)</f>
        <v>2</v>
      </c>
      <c r="D18" s="1">
        <f>SUMIF(C23:C38,"Pritzker",D23:D38)</f>
        <v>31.4</v>
      </c>
      <c r="E18" s="1">
        <f>SUMIF(C23:C38, "Pritzker", E23:E38)/1000</f>
        <v>2.4</v>
      </c>
      <c r="F18" s="1">
        <f>SUMIF(C23:C38, "Pritzker", F23:F38)</f>
        <v>8.3000000000000007</v>
      </c>
      <c r="G18" s="1">
        <f>SUMIF(C23:C38, "Pritzker", G23:G38)</f>
        <v>408</v>
      </c>
    </row>
    <row r="19" spans="1:8" x14ac:dyDescent="0.2">
      <c r="B19" s="4" t="s">
        <v>25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8" x14ac:dyDescent="0.2">
      <c r="B20" s="4" t="s">
        <v>26</v>
      </c>
      <c r="C20" s="1">
        <f>SUM(C15:C19)</f>
        <v>9</v>
      </c>
      <c r="D20" s="1">
        <f t="shared" ref="D20:G20" si="0">SUM(D15:D19)</f>
        <v>154.1</v>
      </c>
      <c r="E20" s="1">
        <f t="shared" si="0"/>
        <v>6.7319999999999993</v>
      </c>
      <c r="F20" s="1">
        <f t="shared" si="0"/>
        <v>39.1</v>
      </c>
      <c r="G20" s="1">
        <f t="shared" si="0"/>
        <v>2479</v>
      </c>
    </row>
    <row r="22" spans="1:8" ht="34" x14ac:dyDescent="0.2">
      <c r="A22" s="1" t="s">
        <v>16</v>
      </c>
      <c r="B22" s="2" t="s">
        <v>19</v>
      </c>
      <c r="C22" s="1" t="s">
        <v>9</v>
      </c>
      <c r="D22" s="1" t="s">
        <v>17</v>
      </c>
      <c r="E22" s="1" t="s">
        <v>18</v>
      </c>
      <c r="F22" s="1" t="s">
        <v>20</v>
      </c>
      <c r="G22" s="1" t="s">
        <v>21</v>
      </c>
      <c r="H22" s="2" t="s">
        <v>15</v>
      </c>
    </row>
    <row r="23" spans="1:8" x14ac:dyDescent="0.2">
      <c r="A23" s="3">
        <v>45498</v>
      </c>
      <c r="B23" s="1">
        <v>1</v>
      </c>
      <c r="C23" s="1" t="s">
        <v>11</v>
      </c>
      <c r="D23" s="1">
        <v>15</v>
      </c>
      <c r="E23" s="1">
        <v>605</v>
      </c>
      <c r="F23" s="1">
        <v>3.3</v>
      </c>
      <c r="G23" s="1">
        <v>235</v>
      </c>
      <c r="H23" s="1" t="s">
        <v>4</v>
      </c>
    </row>
    <row r="24" spans="1:8" x14ac:dyDescent="0.2">
      <c r="A24" s="3">
        <v>45498</v>
      </c>
      <c r="B24" s="1">
        <v>1</v>
      </c>
      <c r="C24" s="1" t="s">
        <v>12</v>
      </c>
      <c r="D24" s="1">
        <v>5.4</v>
      </c>
      <c r="E24" s="1">
        <v>300</v>
      </c>
      <c r="F24" s="1">
        <v>1.4</v>
      </c>
      <c r="G24" s="1">
        <v>71</v>
      </c>
      <c r="H24" s="1"/>
    </row>
    <row r="25" spans="1:8" x14ac:dyDescent="0.2">
      <c r="A25" s="3">
        <v>45498</v>
      </c>
      <c r="B25" s="1">
        <v>1</v>
      </c>
      <c r="C25" s="1" t="s">
        <v>11</v>
      </c>
      <c r="D25" s="1">
        <v>29</v>
      </c>
      <c r="E25" s="1">
        <v>1100</v>
      </c>
      <c r="F25" s="1">
        <v>6.3</v>
      </c>
      <c r="G25" s="1">
        <v>469</v>
      </c>
      <c r="H25" s="1"/>
    </row>
    <row r="26" spans="1:8" x14ac:dyDescent="0.2">
      <c r="A26" s="3">
        <v>45499</v>
      </c>
      <c r="B26" s="1">
        <v>1</v>
      </c>
      <c r="C26" s="1" t="s">
        <v>11</v>
      </c>
      <c r="D26" s="1">
        <v>9.6</v>
      </c>
      <c r="E26" s="1">
        <v>290</v>
      </c>
      <c r="F26" s="1">
        <v>2</v>
      </c>
      <c r="G26" s="1">
        <v>126</v>
      </c>
      <c r="H26" s="1" t="s">
        <v>5</v>
      </c>
    </row>
    <row r="27" spans="1:8" x14ac:dyDescent="0.2">
      <c r="A27" s="3">
        <v>45499</v>
      </c>
      <c r="B27" s="1">
        <v>1</v>
      </c>
      <c r="C27" s="1" t="s">
        <v>13</v>
      </c>
      <c r="D27" s="1">
        <v>17</v>
      </c>
      <c r="E27" s="1">
        <v>786</v>
      </c>
      <c r="F27" s="1">
        <v>3.7</v>
      </c>
      <c r="G27" s="1">
        <v>329</v>
      </c>
      <c r="H27" s="1" t="s">
        <v>6</v>
      </c>
    </row>
    <row r="28" spans="1:8" x14ac:dyDescent="0.2">
      <c r="A28" s="3">
        <v>45501</v>
      </c>
      <c r="B28" s="1">
        <v>1</v>
      </c>
      <c r="C28" s="1" t="s">
        <v>11</v>
      </c>
      <c r="D28" s="1">
        <v>63</v>
      </c>
      <c r="E28" s="1">
        <v>2600</v>
      </c>
      <c r="F28" s="1">
        <v>17</v>
      </c>
      <c r="G28" s="1">
        <v>1400</v>
      </c>
      <c r="H28" s="1" t="s">
        <v>7</v>
      </c>
    </row>
    <row r="29" spans="1:8" x14ac:dyDescent="0.2">
      <c r="A29" s="3">
        <v>45501</v>
      </c>
      <c r="B29" s="1">
        <v>1</v>
      </c>
      <c r="C29" s="1" t="s">
        <v>11</v>
      </c>
      <c r="D29" s="1">
        <v>56</v>
      </c>
      <c r="E29" s="1">
        <v>1700</v>
      </c>
      <c r="F29" s="1">
        <v>16</v>
      </c>
      <c r="G29" s="1">
        <v>1600</v>
      </c>
      <c r="H29" s="1"/>
    </row>
    <row r="30" spans="1:8" x14ac:dyDescent="0.2">
      <c r="A30" s="3">
        <v>45501</v>
      </c>
      <c r="B30" s="1">
        <v>1</v>
      </c>
      <c r="C30" s="1" t="s">
        <v>0</v>
      </c>
      <c r="D30" s="1">
        <v>19</v>
      </c>
      <c r="E30" s="1">
        <v>812</v>
      </c>
      <c r="F30" s="1">
        <v>5</v>
      </c>
      <c r="G30" s="1">
        <v>374</v>
      </c>
      <c r="H30" s="1"/>
    </row>
    <row r="31" spans="1:8" x14ac:dyDescent="0.2">
      <c r="A31" s="3">
        <v>45502</v>
      </c>
      <c r="B31" s="1">
        <v>1</v>
      </c>
      <c r="C31" s="1" t="s">
        <v>12</v>
      </c>
      <c r="D31" s="1">
        <v>26</v>
      </c>
      <c r="E31" s="1">
        <v>2100</v>
      </c>
      <c r="F31" s="1">
        <v>6.9</v>
      </c>
      <c r="G31" s="1">
        <v>337</v>
      </c>
      <c r="H31" s="1" t="s">
        <v>8</v>
      </c>
    </row>
    <row r="32" spans="1:8" x14ac:dyDescent="0.2">
      <c r="A32" s="3">
        <v>45502</v>
      </c>
      <c r="B32" s="1">
        <v>1</v>
      </c>
      <c r="C32" s="1" t="s">
        <v>14</v>
      </c>
      <c r="D32" s="1">
        <v>14</v>
      </c>
      <c r="E32" s="1">
        <v>363</v>
      </c>
      <c r="F32" s="1">
        <v>2.8</v>
      </c>
      <c r="G32" s="1">
        <v>170</v>
      </c>
      <c r="H32" s="1"/>
    </row>
    <row r="33" spans="1:8" x14ac:dyDescent="0.2">
      <c r="A33" s="3">
        <v>45502</v>
      </c>
      <c r="B33" s="1">
        <v>1</v>
      </c>
      <c r="C33" s="1" t="s">
        <v>14</v>
      </c>
      <c r="D33" s="1">
        <v>36</v>
      </c>
      <c r="E33" s="1">
        <v>990</v>
      </c>
      <c r="F33" s="1">
        <v>8</v>
      </c>
      <c r="G33" s="1">
        <v>393</v>
      </c>
      <c r="H33" s="1"/>
    </row>
    <row r="34" spans="1:8" x14ac:dyDescent="0.2">
      <c r="A34" s="3">
        <v>45502</v>
      </c>
      <c r="B34" s="1">
        <v>1</v>
      </c>
      <c r="C34" s="1" t="s">
        <v>13</v>
      </c>
      <c r="D34" s="1">
        <v>9.6999999999999993</v>
      </c>
      <c r="E34" s="1">
        <v>407</v>
      </c>
      <c r="F34" s="1">
        <v>2.5</v>
      </c>
      <c r="G34" s="1">
        <v>125</v>
      </c>
      <c r="H34" s="1"/>
    </row>
    <row r="35" spans="1:8" x14ac:dyDescent="0.2">
      <c r="A35" s="3">
        <v>45502</v>
      </c>
      <c r="B35" s="1">
        <v>1</v>
      </c>
      <c r="C35" s="1" t="s">
        <v>13</v>
      </c>
      <c r="D35" s="1">
        <v>18</v>
      </c>
      <c r="E35" s="1">
        <v>706</v>
      </c>
      <c r="F35" s="1">
        <v>6.1</v>
      </c>
      <c r="G35" s="1">
        <v>444</v>
      </c>
      <c r="H35" s="1"/>
    </row>
    <row r="36" spans="1:8" x14ac:dyDescent="0.2">
      <c r="A36" s="3">
        <v>45503</v>
      </c>
      <c r="B36" s="1">
        <v>1</v>
      </c>
      <c r="C36" s="1" t="s">
        <v>11</v>
      </c>
      <c r="D36" s="1">
        <v>12</v>
      </c>
      <c r="E36" s="1">
        <v>425</v>
      </c>
      <c r="F36" s="1">
        <v>2.5</v>
      </c>
      <c r="G36" s="1">
        <v>310</v>
      </c>
      <c r="H36" s="1" t="s">
        <v>10</v>
      </c>
    </row>
    <row r="37" spans="1:8" x14ac:dyDescent="0.2">
      <c r="A37" s="3">
        <v>45503</v>
      </c>
      <c r="B37" s="1">
        <v>1</v>
      </c>
      <c r="C37" s="1" t="s">
        <v>0</v>
      </c>
      <c r="D37" s="1">
        <v>9</v>
      </c>
      <c r="E37" s="1">
        <v>268</v>
      </c>
      <c r="F37" s="1">
        <v>2.7</v>
      </c>
      <c r="G37" s="1">
        <v>236</v>
      </c>
      <c r="H37" s="1" t="s">
        <v>10</v>
      </c>
    </row>
    <row r="38" spans="1:8" x14ac:dyDescent="0.2">
      <c r="A38" s="3">
        <v>45503</v>
      </c>
      <c r="B38" s="1">
        <v>1</v>
      </c>
      <c r="C38" s="1" t="s">
        <v>11</v>
      </c>
      <c r="D38" s="1">
        <v>16</v>
      </c>
      <c r="E38" s="1">
        <v>514</v>
      </c>
      <c r="F38" s="1">
        <v>3.9</v>
      </c>
      <c r="G38" s="1">
        <v>367</v>
      </c>
      <c r="H38" s="1" t="s">
        <v>10</v>
      </c>
    </row>
  </sheetData>
  <pageMargins left="0.7" right="0.7" top="0.75" bottom="0.75" header="0.3" footer="0.3"/>
  <pageSetup orientation="portrait" horizontalDpi="0" verticalDpi="0"/>
  <ignoredErrors>
    <ignoredError sqref="D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Yiparaki</dc:creator>
  <cp:lastModifiedBy>Olga Yiparaki</cp:lastModifiedBy>
  <dcterms:created xsi:type="dcterms:W3CDTF">2024-07-30T22:24:01Z</dcterms:created>
  <dcterms:modified xsi:type="dcterms:W3CDTF">2024-07-31T02:02:04Z</dcterms:modified>
</cp:coreProperties>
</file>