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hagit\"/>
    </mc:Choice>
  </mc:AlternateContent>
  <bookViews>
    <workbookView xWindow="0" yWindow="0" windowWidth="24000" windowHeight="9780"/>
  </bookViews>
  <sheets>
    <sheet name="דצמבר תחנות  2014NL  " sheetId="1" r:id="rId1"/>
    <sheet name="נובמבר תחנות  2014NL  " sheetId="3" r:id="rId2"/>
    <sheet name="אוקטובר תחנות  NL 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HTML_CodePage" hidden="1">1255</definedName>
    <definedName name="HTML_Control" localSheetId="2" hidden="1">{"'ינואר'!$A$1:$H$57"}</definedName>
    <definedName name="HTML_Control" localSheetId="0" hidden="1">{"'ינואר'!$A$1:$H$57"}</definedName>
    <definedName name="HTML_Control" localSheetId="1" hidden="1">{"'ינואר'!$A$1:$H$57"}</definedName>
    <definedName name="HTML_Description" hidden="1">""</definedName>
    <definedName name="HTML_Email" hidden="1">""</definedName>
    <definedName name="HTML_Header" hidden="1">"פברואר"</definedName>
    <definedName name="HTML_LastUpdate" hidden="1">"06/03/02"</definedName>
    <definedName name="HTML_LineAfter" hidden="1">FALSE</definedName>
    <definedName name="HTML_LineBefore" hidden="1">FALSE</definedName>
    <definedName name="HTML_Name" hidden="1">"railways"</definedName>
    <definedName name="HTML_OBDlg2" hidden="1">TRUE</definedName>
    <definedName name="HTML_OBDlg4" hidden="1">TRUE</definedName>
    <definedName name="HTML_OS" hidden="1">0</definedName>
    <definedName name="HTML_PathFile" hidden="1">"C:\My Documents\MyHTML22002.htm"</definedName>
    <definedName name="HTML_Title" hidden="1">"data2002"</definedName>
    <definedName name="KEY" localSheetId="2">#REF!</definedName>
    <definedName name="KEY" localSheetId="0">#REF!</definedName>
    <definedName name="KEY" localSheetId="1">#REF!</definedName>
    <definedName name="KM" localSheetId="2">#REF!</definedName>
    <definedName name="KM" localSheetId="0">#REF!</definedName>
    <definedName name="KM" localSheetId="1">#REF!</definedName>
    <definedName name="KOD" localSheetId="2">#REF!</definedName>
    <definedName name="KOD" localSheetId="0">#REF!</definedName>
    <definedName name="KOD" localSheetId="1">#REF!</definedName>
    <definedName name="macro">[3]XL_Matrice!$A$1:$AF$33</definedName>
    <definedName name="PRSNT" localSheetId="2">#REF!</definedName>
    <definedName name="PRSNT" localSheetId="0">#REF!</definedName>
    <definedName name="PRSNT" localSheetId="1">#REF!</definedName>
    <definedName name="SEKEL\KM" localSheetId="2">#REF!</definedName>
    <definedName name="SEKEL\KM" localSheetId="0">#REF!</definedName>
    <definedName name="SEKEL\KM" localSheetId="1">#REF!</definedName>
    <definedName name="TAARIF" localSheetId="2">#REF!</definedName>
    <definedName name="TAARIF" localSheetId="0">#REF!</definedName>
    <definedName name="TAARIF" localSheetId="1">#REF!</definedName>
    <definedName name="אחוז">'[4]גיליון1 (2)'!$F$44:$I$56</definedName>
    <definedName name="התפלגות">[5]data1996!$B$77:$C$88</definedName>
    <definedName name="מטריצה">'[6]מטריצת סכומים נוספים'!$A$1:$AF$36</definedName>
    <definedName name="קוד">'[7]אינדקס קוד_מחיר'!$C$14:$D$34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7" i="3"/>
  <c r="I8" i="3"/>
  <c r="I10" i="3"/>
  <c r="F59" i="3"/>
  <c r="G59" i="3" s="1"/>
  <c r="E59" i="3"/>
  <c r="F58" i="3"/>
  <c r="E58" i="3"/>
  <c r="F57" i="3"/>
  <c r="G57" i="3" s="1"/>
  <c r="E57" i="3"/>
  <c r="F56" i="3"/>
  <c r="G56" i="3" s="1"/>
  <c r="E56" i="3"/>
  <c r="F55" i="3"/>
  <c r="E55" i="3"/>
  <c r="F54" i="3"/>
  <c r="E54" i="3"/>
  <c r="F53" i="3"/>
  <c r="E53" i="3"/>
  <c r="F52" i="3"/>
  <c r="E52" i="3"/>
  <c r="G52" i="3" s="1"/>
  <c r="F51" i="3"/>
  <c r="E51" i="3"/>
  <c r="F50" i="3"/>
  <c r="G50" i="3" s="1"/>
  <c r="E50" i="3"/>
  <c r="F49" i="3"/>
  <c r="E49" i="3"/>
  <c r="G48" i="3"/>
  <c r="F48" i="3"/>
  <c r="E48" i="3"/>
  <c r="F47" i="3"/>
  <c r="G47" i="3" s="1"/>
  <c r="E47" i="3"/>
  <c r="F46" i="3"/>
  <c r="E46" i="3"/>
  <c r="F45" i="3"/>
  <c r="E45" i="3"/>
  <c r="F44" i="3"/>
  <c r="E44" i="3"/>
  <c r="G44" i="3" s="1"/>
  <c r="F43" i="3"/>
  <c r="G43" i="3" s="1"/>
  <c r="E43" i="3"/>
  <c r="F42" i="3"/>
  <c r="E42" i="3"/>
  <c r="G42" i="3" s="1"/>
  <c r="G41" i="3"/>
  <c r="F41" i="3"/>
  <c r="E41" i="3"/>
  <c r="F40" i="3"/>
  <c r="E40" i="3"/>
  <c r="G40" i="3" s="1"/>
  <c r="F39" i="3"/>
  <c r="G39" i="3" s="1"/>
  <c r="E39" i="3"/>
  <c r="F38" i="3"/>
  <c r="E38" i="3"/>
  <c r="F37" i="3"/>
  <c r="E37" i="3"/>
  <c r="G37" i="3" s="1"/>
  <c r="F36" i="3"/>
  <c r="G36" i="3" s="1"/>
  <c r="E36" i="3"/>
  <c r="F35" i="3"/>
  <c r="E35" i="3"/>
  <c r="F34" i="3"/>
  <c r="G34" i="3" s="1"/>
  <c r="E34" i="3"/>
  <c r="F33" i="3"/>
  <c r="G33" i="3" s="1"/>
  <c r="E33" i="3"/>
  <c r="F32" i="3"/>
  <c r="E32" i="3"/>
  <c r="F31" i="3"/>
  <c r="E31" i="3"/>
  <c r="G31" i="3" s="1"/>
  <c r="F30" i="3"/>
  <c r="G30" i="3" s="1"/>
  <c r="E30" i="3"/>
  <c r="F29" i="3"/>
  <c r="E29" i="3"/>
  <c r="F28" i="3"/>
  <c r="E28" i="3"/>
  <c r="G28" i="3" s="1"/>
  <c r="G27" i="3"/>
  <c r="F27" i="3"/>
  <c r="E27" i="3"/>
  <c r="F26" i="3"/>
  <c r="E26" i="3"/>
  <c r="G26" i="3" s="1"/>
  <c r="F25" i="3"/>
  <c r="E25" i="3"/>
  <c r="G25" i="3" s="1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G13" i="3" s="1"/>
  <c r="E13" i="3"/>
  <c r="F12" i="3"/>
  <c r="E12" i="3"/>
  <c r="F11" i="3"/>
  <c r="G11" i="3" s="1"/>
  <c r="E11" i="3"/>
  <c r="F10" i="3"/>
  <c r="E10" i="3"/>
  <c r="F9" i="3"/>
  <c r="G9" i="3" s="1"/>
  <c r="E9" i="3"/>
  <c r="F8" i="3"/>
  <c r="E8" i="3"/>
  <c r="F7" i="3"/>
  <c r="G7" i="3" s="1"/>
  <c r="E7" i="3"/>
  <c r="E60" i="3" s="1"/>
  <c r="F6" i="3"/>
  <c r="E6" i="3"/>
  <c r="D1" i="3"/>
  <c r="D1" i="2"/>
  <c r="I63" i="1"/>
  <c r="I64" i="1" s="1"/>
  <c r="D59" i="1"/>
  <c r="J10" i="1"/>
  <c r="J8" i="1"/>
  <c r="J7" i="1"/>
  <c r="J6" i="1"/>
  <c r="G8" i="3" l="1"/>
  <c r="G14" i="3"/>
  <c r="G16" i="3"/>
  <c r="G18" i="3"/>
  <c r="G20" i="3"/>
  <c r="G22" i="3"/>
  <c r="G24" i="3"/>
  <c r="G54" i="3"/>
  <c r="G6" i="3"/>
  <c r="G60" i="3" s="1"/>
  <c r="H63" i="3" s="1"/>
  <c r="H64" i="3" s="1"/>
  <c r="G10" i="3"/>
  <c r="G35" i="3"/>
  <c r="G46" i="3"/>
  <c r="G49" i="3"/>
  <c r="G58" i="3"/>
  <c r="G12" i="3"/>
  <c r="G15" i="3"/>
  <c r="G17" i="3"/>
  <c r="G19" i="3"/>
  <c r="G21" i="3"/>
  <c r="G23" i="3"/>
  <c r="G29" i="3"/>
  <c r="G32" i="3"/>
  <c r="G38" i="3"/>
  <c r="G45" i="3"/>
  <c r="G51" i="3"/>
  <c r="G53" i="3"/>
  <c r="G55" i="3"/>
  <c r="F60" i="3"/>
</calcChain>
</file>

<file path=xl/sharedStrings.xml><?xml version="1.0" encoding="utf-8"?>
<sst xmlns="http://schemas.openxmlformats.org/spreadsheetml/2006/main" count="310" uniqueCount="79">
  <si>
    <t xml:space="preserve">תוספת פקחים </t>
  </si>
  <si>
    <t>נתוני בסיס</t>
  </si>
  <si>
    <t>אומדן עולים ויורדים בתחנות רכבת דצמבר 2014</t>
  </si>
  <si>
    <t>עפ"י נתוני מכירות כרטיסים  -  ממויין בסדר יורד של סה"כ</t>
  </si>
  <si>
    <t>תחנה</t>
  </si>
  <si>
    <t>עולים</t>
  </si>
  <si>
    <t>יורדים</t>
  </si>
  <si>
    <t>סה"כ</t>
  </si>
  <si>
    <t>ליום ממוצע</t>
  </si>
  <si>
    <t xml:space="preserve">עולים </t>
  </si>
  <si>
    <t xml:space="preserve">יורדים </t>
  </si>
  <si>
    <t xml:space="preserve">סה"כ </t>
  </si>
  <si>
    <t>אשדוד</t>
  </si>
  <si>
    <t>ת"א מרכז</t>
  </si>
  <si>
    <t>אשקלון</t>
  </si>
  <si>
    <t>ת"א השלום</t>
  </si>
  <si>
    <t>באר יעקב</t>
  </si>
  <si>
    <t>חוף הכרמל</t>
  </si>
  <si>
    <t>בית יהושע</t>
  </si>
  <si>
    <t>ת"א אוניברסיטה</t>
  </si>
  <si>
    <t>בית שמש</t>
  </si>
  <si>
    <t>רחובות</t>
  </si>
  <si>
    <t>בני ברק</t>
  </si>
  <si>
    <t>ת"א ההגנה</t>
  </si>
  <si>
    <t>בנימינה</t>
  </si>
  <si>
    <t>נתניה</t>
  </si>
  <si>
    <t>דימונה</t>
  </si>
  <si>
    <t>הוד השרון</t>
  </si>
  <si>
    <t>באר שבע מרכז</t>
  </si>
  <si>
    <t>הרצליה</t>
  </si>
  <si>
    <t>לוד</t>
  </si>
  <si>
    <t>חדרה</t>
  </si>
  <si>
    <t>חוצות המפרץ</t>
  </si>
  <si>
    <t>נהריה</t>
  </si>
  <si>
    <t>יבנה</t>
  </si>
  <si>
    <t>יבנה מערב</t>
  </si>
  <si>
    <t>נת"בג</t>
  </si>
  <si>
    <t>כפר חב"ד</t>
  </si>
  <si>
    <t>עכו</t>
  </si>
  <si>
    <t>כפר סבא</t>
  </si>
  <si>
    <t>לב המפרץ</t>
  </si>
  <si>
    <t>קרית מוצקין</t>
  </si>
  <si>
    <t>להבים</t>
  </si>
  <si>
    <t>לוד - גני אביב</t>
  </si>
  <si>
    <t>מודיעין מרכז</t>
  </si>
  <si>
    <t>ראשל"צ משה דיין</t>
  </si>
  <si>
    <t>חיפה מרכז</t>
  </si>
  <si>
    <t>חיפה ב"ג</t>
  </si>
  <si>
    <t>עתלית</t>
  </si>
  <si>
    <t>ראש העין צפון</t>
  </si>
  <si>
    <t>פ"ת סגולה</t>
  </si>
  <si>
    <t>בת-ים יוספטל</t>
  </si>
  <si>
    <t>פאתי מודיעין</t>
  </si>
  <si>
    <t>קרית אריה</t>
  </si>
  <si>
    <t>פרדס חנה</t>
  </si>
  <si>
    <t xml:space="preserve">פרדס חנה </t>
  </si>
  <si>
    <t>באר שבע</t>
  </si>
  <si>
    <t>שדרות</t>
  </si>
  <si>
    <t>קרית גת</t>
  </si>
  <si>
    <t>קרית חיים</t>
  </si>
  <si>
    <t>ראשונים</t>
  </si>
  <si>
    <t>רמלה</t>
  </si>
  <si>
    <t>בת-ים קוממיות</t>
  </si>
  <si>
    <t>חולון וולפסון</t>
  </si>
  <si>
    <t>ירושלים גן חיות</t>
  </si>
  <si>
    <t>ירושלים מלחה</t>
  </si>
  <si>
    <t>צומת חולון</t>
  </si>
  <si>
    <t>Total</t>
  </si>
  <si>
    <t>נתב"ג</t>
  </si>
  <si>
    <t>אומדן עולים ויורדים בתחנות רכבת אוקטובר 2014</t>
  </si>
  <si>
    <t>ת"א הגנה</t>
  </si>
  <si>
    <t xml:space="preserve">נתב"ג </t>
  </si>
  <si>
    <t xml:space="preserve">לוד </t>
  </si>
  <si>
    <t>נהרייה</t>
  </si>
  <si>
    <t>בת - ים יוספטל</t>
  </si>
  <si>
    <t xml:space="preserve">קרית גת </t>
  </si>
  <si>
    <t>בת - ים קוממיות</t>
  </si>
  <si>
    <t>לוד- גני אביב</t>
  </si>
  <si>
    <t>אומדן עולים ויורדים בתחנות רכבת נובמבר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</si>
</sst>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00"/>
    <numFmt numFmtId="165" formatCode="#,##0.0"/>
    <numFmt numFmtId="166" formatCode="#,##0.0000"/>
  </numFmts>
  <fonts count="19" x14ac:knownFonts="1">
    <font>
      <sz val="10"/>
      <name val="Arial"/>
      <charset val="177"/>
    </font>
    <font>
      <sz val="10"/>
      <name val="Arial"/>
      <family val="2"/>
    </font>
    <font>
      <b/>
      <sz val="8"/>
      <color theme="1"/>
      <name val="Tahoma"/>
      <family val="2"/>
    </font>
    <font>
      <sz val="10"/>
      <color rgb="FF000000"/>
      <name val="Tahoma"/>
      <family val="2"/>
    </font>
    <font>
      <b/>
      <u/>
      <sz val="12"/>
      <color indexed="61"/>
      <name val="Arial"/>
      <family val="2"/>
    </font>
    <font>
      <b/>
      <u/>
      <sz val="11"/>
      <color indexed="62"/>
      <name val="Arial"/>
      <family val="2"/>
      <charset val="177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sz val="8"/>
      <color indexed="8"/>
      <name val="Tahoma"/>
      <family val="2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  <font>
      <sz val="10"/>
      <name val="MS Sans Serif"/>
      <family val="2"/>
      <charset val="177"/>
    </font>
    <font>
      <sz val="8"/>
      <color rgb="FF000000"/>
      <name val="Tahoma"/>
      <family val="2"/>
    </font>
    <font>
      <b/>
      <sz val="8"/>
      <color indexed="8"/>
      <name val="Tahoma"/>
      <family val="2"/>
    </font>
    <font>
      <sz val="8"/>
      <color theme="1"/>
      <name val="Tahoma"/>
      <family val="2"/>
    </font>
    <font>
      <sz val="10"/>
      <color indexed="10"/>
      <name val="Arial"/>
      <family val="2"/>
      <charset val="177"/>
    </font>
    <font>
      <sz val="10"/>
      <color indexed="8"/>
      <name val="Tahoma"/>
      <family val="2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FD2E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BFD2E2"/>
      </patternFill>
    </fill>
  </fills>
  <borders count="7">
    <border>
      <left/>
      <right/>
      <top/>
      <bottom/>
      <diagonal/>
    </border>
    <border>
      <left style="medium">
        <color rgb="FFA2C4E0"/>
      </left>
      <right style="medium">
        <color rgb="FFA2C4E0"/>
      </right>
      <top style="medium">
        <color rgb="FFA2C4E0"/>
      </top>
      <bottom style="medium">
        <color rgb="FFA2C4E0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 style="thin">
        <color rgb="FF93B1CD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</borders>
  <cellStyleXfs count="57">
    <xf numFmtId="0" fontId="0" fillId="0" borderId="0"/>
    <xf numFmtId="0" fontId="1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40">
    <xf numFmtId="0" fontId="0" fillId="0" borderId="0" xfId="0"/>
    <xf numFmtId="0" fontId="1" fillId="0" borderId="0" xfId="1"/>
    <xf numFmtId="3" fontId="2" fillId="2" borderId="1" xfId="0" applyNumberFormat="1" applyFont="1" applyFill="1" applyBorder="1" applyAlignment="1">
      <alignment horizontal="right" vertical="top"/>
    </xf>
    <xf numFmtId="3" fontId="3" fillId="0" borderId="0" xfId="0" applyNumberFormat="1" applyFont="1"/>
    <xf numFmtId="164" fontId="1" fillId="3" borderId="0" xfId="1" applyNumberFormat="1" applyFill="1"/>
    <xf numFmtId="0" fontId="1" fillId="0" borderId="0" xfId="1" applyFont="1"/>
    <xf numFmtId="0" fontId="4" fillId="0" borderId="0" xfId="1" applyFont="1"/>
    <xf numFmtId="165" fontId="5" fillId="0" borderId="0" xfId="1" applyNumberFormat="1" applyFont="1" applyFill="1" applyBorder="1" applyAlignment="1">
      <alignment horizontal="right"/>
    </xf>
    <xf numFmtId="0" fontId="6" fillId="0" borderId="0" xfId="1" applyFont="1"/>
    <xf numFmtId="0" fontId="7" fillId="0" borderId="0" xfId="1" applyFont="1" applyAlignment="1">
      <alignment horizontal="center"/>
    </xf>
    <xf numFmtId="166" fontId="8" fillId="0" borderId="0" xfId="1" applyNumberFormat="1" applyFont="1" applyAlignment="1">
      <alignment horizontal="center"/>
    </xf>
    <xf numFmtId="0" fontId="7" fillId="0" borderId="0" xfId="1" applyFont="1"/>
    <xf numFmtId="166" fontId="8" fillId="0" borderId="0" xfId="1" applyNumberFormat="1" applyFont="1"/>
    <xf numFmtId="166" fontId="1" fillId="0" borderId="0" xfId="1" applyNumberFormat="1"/>
    <xf numFmtId="0" fontId="0" fillId="0" borderId="0" xfId="0" applyAlignment="1">
      <alignment vertical="center" wrapText="1"/>
    </xf>
    <xf numFmtId="165" fontId="10" fillId="0" borderId="0" xfId="1" applyNumberFormat="1" applyFont="1" applyFill="1" applyBorder="1" applyAlignment="1">
      <alignment horizontal="right"/>
    </xf>
    <xf numFmtId="49" fontId="9" fillId="4" borderId="2" xfId="0" applyNumberFormat="1" applyFont="1" applyFill="1" applyBorder="1" applyAlignment="1">
      <alignment vertical="top" wrapText="1"/>
    </xf>
    <xf numFmtId="0" fontId="11" fillId="0" borderId="0" xfId="1" applyFont="1" applyAlignment="1">
      <alignment horizontal="right"/>
    </xf>
    <xf numFmtId="3" fontId="1" fillId="0" borderId="0" xfId="1" applyNumberFormat="1"/>
    <xf numFmtId="49" fontId="9" fillId="4" borderId="3" xfId="0" applyNumberFormat="1" applyFont="1" applyFill="1" applyBorder="1" applyAlignment="1">
      <alignment vertical="top" wrapText="1"/>
    </xf>
    <xf numFmtId="0" fontId="1" fillId="0" borderId="0" xfId="1" applyFill="1"/>
    <xf numFmtId="0" fontId="7" fillId="0" borderId="0" xfId="1" applyFont="1" applyAlignment="1">
      <alignment horizontal="center"/>
    </xf>
    <xf numFmtId="166" fontId="8" fillId="0" borderId="0" xfId="1" applyNumberFormat="1" applyFont="1" applyAlignment="1">
      <alignment horizontal="center"/>
    </xf>
    <xf numFmtId="0" fontId="11" fillId="0" borderId="0" xfId="0" applyFont="1" applyAlignment="1">
      <alignment horizontal="right"/>
    </xf>
    <xf numFmtId="49" fontId="13" fillId="6" borderId="4" xfId="0" applyNumberFormat="1" applyFont="1" applyFill="1" applyBorder="1" applyAlignment="1">
      <alignment vertical="top" wrapText="1"/>
    </xf>
    <xf numFmtId="3" fontId="6" fillId="0" borderId="0" xfId="1" applyNumberFormat="1" applyFont="1"/>
    <xf numFmtId="3" fontId="1" fillId="0" borderId="0" xfId="1" applyNumberFormat="1" applyFill="1"/>
    <xf numFmtId="3" fontId="6" fillId="0" borderId="0" xfId="1" applyNumberFormat="1" applyFont="1" applyFill="1"/>
    <xf numFmtId="49" fontId="13" fillId="6" borderId="0" xfId="0" applyNumberFormat="1" applyFont="1" applyFill="1" applyBorder="1" applyAlignment="1">
      <alignment vertical="top" wrapText="1"/>
    </xf>
    <xf numFmtId="49" fontId="14" fillId="5" borderId="3" xfId="0" applyNumberFormat="1" applyFont="1" applyFill="1" applyBorder="1" applyAlignment="1">
      <alignment vertical="top" wrapText="1"/>
    </xf>
    <xf numFmtId="49" fontId="14" fillId="0" borderId="0" xfId="0" applyNumberFormat="1" applyFont="1" applyFill="1" applyBorder="1" applyAlignment="1">
      <alignment vertical="top" wrapText="1"/>
    </xf>
    <xf numFmtId="0" fontId="1" fillId="0" borderId="0" xfId="1" applyFont="1" applyAlignment="1">
      <alignment horizontal="right" readingOrder="2"/>
    </xf>
    <xf numFmtId="3" fontId="1" fillId="7" borderId="0" xfId="1" applyNumberFormat="1" applyFill="1"/>
    <xf numFmtId="0" fontId="15" fillId="8" borderId="5" xfId="0" applyFont="1" applyFill="1" applyBorder="1" applyAlignment="1">
      <alignment vertical="top"/>
    </xf>
    <xf numFmtId="0" fontId="16" fillId="0" borderId="0" xfId="1" applyFont="1"/>
    <xf numFmtId="0" fontId="2" fillId="2" borderId="5" xfId="0" applyFont="1" applyFill="1" applyBorder="1" applyAlignment="1">
      <alignment vertical="top"/>
    </xf>
    <xf numFmtId="0" fontId="12" fillId="0" borderId="0" xfId="2"/>
    <xf numFmtId="3" fontId="9" fillId="0" borderId="3" xfId="0" applyNumberFormat="1" applyFont="1" applyBorder="1" applyAlignment="1">
      <alignment horizontal="right" vertical="top" wrapText="1"/>
    </xf>
    <xf numFmtId="3" fontId="14" fillId="5" borderId="6" xfId="0" applyNumberFormat="1" applyFont="1" applyFill="1" applyBorder="1" applyAlignment="1">
      <alignment horizontal="right" vertical="top" wrapText="1"/>
    </xf>
    <xf numFmtId="49" fontId="17" fillId="0" borderId="0" xfId="0" applyNumberFormat="1" applyFont="1" applyAlignment="1">
      <alignment horizontal="center" vertical="top" wrapText="1"/>
    </xf>
  </cellXfs>
  <cellStyles count="57">
    <cellStyle name="Normal" xfId="0" builtinId="0"/>
    <cellStyle name="Normal 25" xfId="34"/>
    <cellStyle name="Normal 26" xfId="35"/>
    <cellStyle name="Normal 27" xfId="41"/>
    <cellStyle name="Normal 28" xfId="40"/>
    <cellStyle name="Normal 29" xfId="31"/>
    <cellStyle name="Normal 30" xfId="33"/>
    <cellStyle name="Normal 31" xfId="5"/>
    <cellStyle name="Normal 32" xfId="8"/>
    <cellStyle name="Normal 33" xfId="9"/>
    <cellStyle name="Normal 34" xfId="10"/>
    <cellStyle name="Normal 35" xfId="6"/>
    <cellStyle name="Normal 36" xfId="7"/>
    <cellStyle name="Normal 37" xfId="12"/>
    <cellStyle name="Normal 38" xfId="4"/>
    <cellStyle name="Normal 39" xfId="3"/>
    <cellStyle name="Normal 40" xfId="13"/>
    <cellStyle name="Normal 41" xfId="14"/>
    <cellStyle name="Normal 42" xfId="24"/>
    <cellStyle name="Normal 43" xfId="25"/>
    <cellStyle name="Normal 44" xfId="26"/>
    <cellStyle name="Normal 45" xfId="15"/>
    <cellStyle name="Normal 46" xfId="17"/>
    <cellStyle name="Normal 47" xfId="19"/>
    <cellStyle name="Normal 48" xfId="20"/>
    <cellStyle name="Normal 49" xfId="36"/>
    <cellStyle name="Normal 50" xfId="37"/>
    <cellStyle name="Normal 51" xfId="38"/>
    <cellStyle name="Normal 52" xfId="27"/>
    <cellStyle name="Normal 53" xfId="28"/>
    <cellStyle name="Normal 54" xfId="56"/>
    <cellStyle name="Normal 55" xfId="53"/>
    <cellStyle name="Normal 56" xfId="52"/>
    <cellStyle name="Normal 57" xfId="16"/>
    <cellStyle name="Normal 58" xfId="51"/>
    <cellStyle name="Normal 59" xfId="54"/>
    <cellStyle name="Normal 60" xfId="55"/>
    <cellStyle name="Normal 61" xfId="43"/>
    <cellStyle name="Normal 62" xfId="42"/>
    <cellStyle name="Normal 63" xfId="44"/>
    <cellStyle name="Normal 64" xfId="45"/>
    <cellStyle name="Normal 65" xfId="46"/>
    <cellStyle name="Normal 66" xfId="18"/>
    <cellStyle name="Normal 67" xfId="11"/>
    <cellStyle name="Normal 68" xfId="21"/>
    <cellStyle name="Normal 69" xfId="22"/>
    <cellStyle name="Normal 70" xfId="39"/>
    <cellStyle name="Normal 71" xfId="23"/>
    <cellStyle name="Normal 72" xfId="30"/>
    <cellStyle name="Normal 73" xfId="32"/>
    <cellStyle name="Normal 74" xfId="29"/>
    <cellStyle name="Normal 75" xfId="48"/>
    <cellStyle name="Normal 76" xfId="47"/>
    <cellStyle name="Normal 77" xfId="49"/>
    <cellStyle name="Normal 78" xfId="50"/>
    <cellStyle name="Normal_data2002b" xfId="1"/>
    <cellStyle name="Normal_יוניתחנות (2)_data200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rk-cognos:80/cognos8/common/images/filter.gi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rk-cognos:80/cognos8/common/images/filter.gif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rk-cognos:80/cognos8/common/images/filter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2" name="Picture 1" descr="http://rk-cognos:80/cognos8/common/images/filter.gif"/>
        <xdr:cNvPicPr>
          <a:picLocks noChangeAspect="1" noChangeArrowheads="1"/>
        </xdr:cNvPicPr>
      </xdr:nvPicPr>
      <xdr:blipFill>
        <a:blip xmlns:r="http://schemas.openxmlformats.org/officeDocument/2006/relationships" r:link="rId1" cstate="print"/>
        <a:srcRect/>
        <a:stretch>
          <a:fillRect/>
        </a:stretch>
      </xdr:blipFill>
      <xdr:spPr bwMode="auto">
        <a:xfrm>
          <a:off x="9993782400" y="13077825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2" name="Picture 1" descr="http://rk-cognos:80/cognos8/common/images/filter.gif"/>
        <xdr:cNvPicPr>
          <a:picLocks noChangeAspect="1" noChangeArrowheads="1"/>
        </xdr:cNvPicPr>
      </xdr:nvPicPr>
      <xdr:blipFill>
        <a:blip xmlns:r="http://schemas.openxmlformats.org/officeDocument/2006/relationships" r:link="rId1" cstate="print"/>
        <a:srcRect/>
        <a:stretch>
          <a:fillRect/>
        </a:stretch>
      </xdr:blipFill>
      <xdr:spPr bwMode="auto">
        <a:xfrm>
          <a:off x="9993782400" y="13077825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2" name="Picture 1" descr="http://rk-cognos:80/cognos8/common/images/filter.gif"/>
        <xdr:cNvPicPr>
          <a:picLocks noChangeAspect="1" noChangeArrowheads="1"/>
        </xdr:cNvPicPr>
      </xdr:nvPicPr>
      <xdr:blipFill>
        <a:blip xmlns:r="http://schemas.openxmlformats.org/officeDocument/2006/relationships" r:link="rId1" cstate="print"/>
        <a:srcRect/>
        <a:stretch>
          <a:fillRect/>
        </a:stretch>
      </xdr:blipFill>
      <xdr:spPr bwMode="auto">
        <a:xfrm>
          <a:off x="9993782400" y="13077825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491;&#1493;&#1495;&#1493;&#1514;%202011/DATABASE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NL%202014%20(4)%20(2)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i-laptop\d\Xl\_Matri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K-TEL-AVIV\KALKALA-PUB\STAT\month98\Report98m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TAT\STR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k-tel-aviv\kalkala-pub\STAT\KM%20Passenger\Matrice%2012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K-TEL-AVIV\KALKALA-PUB\TAARIFIM\NOSIM\&#1492;&#1506;&#1500;&#1488;&#1492;3.99\TRNOS3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נתונים 2004"/>
      <sheetName val="נתונים 2005"/>
      <sheetName val="נתונים 2006"/>
      <sheetName val="נתונים 2007"/>
      <sheetName val="נתונים 2008 "/>
      <sheetName val="נתונים 2009  "/>
      <sheetName val="נתונים 2010 "/>
      <sheetName val="נתונים 2011 "/>
      <sheetName val="סדרה חדש (2)"/>
      <sheetName val="ינואר מ מידע "/>
      <sheetName val="ינואר 2011 "/>
      <sheetName val="סיכום ינואר"/>
      <sheetName val="ינואר תחנות 2011"/>
      <sheetName val="פברואר מ מידע "/>
      <sheetName val="פברואר 2011 "/>
      <sheetName val="סיכום פברואר"/>
      <sheetName val="פברואר תחנות 2011"/>
      <sheetName val="מרץ מ מידע "/>
      <sheetName val="מרץ 2011 "/>
      <sheetName val="סיכום מרץ"/>
      <sheetName val="מרץ תחנות 2011"/>
      <sheetName val="אפריל מ מידע "/>
      <sheetName val="אפריל 2011 "/>
      <sheetName val="סיכום אפריל"/>
      <sheetName val="אפריל תחנות 2011"/>
      <sheetName val="מאי מ מידע"/>
      <sheetName val="מאי 2011 "/>
      <sheetName val="סיכום מאי"/>
      <sheetName val="מאי תחנות 2011"/>
      <sheetName val="יוני מ מידע "/>
      <sheetName val="יוני 2011 "/>
      <sheetName val="סיכום יוני"/>
      <sheetName val="יוני תחנות 2011"/>
      <sheetName val="יולי מ מידע "/>
      <sheetName val="יולי 2011 "/>
      <sheetName val="סיכום יולי"/>
      <sheetName val="יולי תחנות 2011"/>
      <sheetName val="אוגוסט מ מידע "/>
      <sheetName val="אוגוסט 2011"/>
      <sheetName val="סיכום אוגוסט"/>
      <sheetName val="אוגוסט תחנות 2011"/>
      <sheetName val="ספטמבר מ מידע "/>
      <sheetName val="ספטמבר 2011 "/>
      <sheetName val="ספטמבר תחנות 2011"/>
      <sheetName val="סיכום ספטמבר "/>
      <sheetName val="אוקטובר מ מידע "/>
      <sheetName val="אוקטובר 2011 "/>
      <sheetName val="אוקטובר תחנות 2011"/>
      <sheetName val="סיכום אוקטובר"/>
      <sheetName val="נובמבר מ מידע "/>
      <sheetName val="נובמבר 2011 "/>
      <sheetName val="סיכום נובמבר"/>
      <sheetName val="נובמבר תחנות 2011 "/>
      <sheetName val="דצמבר מ מידע "/>
      <sheetName val="דצמבר 2011 "/>
      <sheetName val="סיכום דצמבר"/>
      <sheetName val="דצמבר תחנות 2011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0">
          <cell r="CH100">
            <v>25.507319988048998</v>
          </cell>
        </row>
      </sheetData>
      <sheetData sheetId="9">
        <row r="75">
          <cell r="AB75" t="str">
            <v xml:space="preserve">מבוגר </v>
          </cell>
        </row>
      </sheetData>
      <sheetData sheetId="10"/>
      <sheetData sheetId="11"/>
      <sheetData sheetId="12">
        <row r="5">
          <cell r="M5" t="str">
            <v>תחנה</v>
          </cell>
        </row>
      </sheetData>
      <sheetData sheetId="13"/>
      <sheetData sheetId="14"/>
      <sheetData sheetId="15"/>
      <sheetData sheetId="16">
        <row r="5">
          <cell r="M5" t="str">
            <v>תחנה</v>
          </cell>
        </row>
      </sheetData>
      <sheetData sheetId="17"/>
      <sheetData sheetId="18"/>
      <sheetData sheetId="19"/>
      <sheetData sheetId="20">
        <row r="5">
          <cell r="M5" t="str">
            <v>תחנה</v>
          </cell>
        </row>
      </sheetData>
      <sheetData sheetId="21"/>
      <sheetData sheetId="22"/>
      <sheetData sheetId="23"/>
      <sheetData sheetId="24">
        <row r="5">
          <cell r="M5" t="str">
            <v>תחנה</v>
          </cell>
        </row>
      </sheetData>
      <sheetData sheetId="25"/>
      <sheetData sheetId="26"/>
      <sheetData sheetId="27">
        <row r="25">
          <cell r="D25">
            <v>3222545.4709749296</v>
          </cell>
        </row>
      </sheetData>
      <sheetData sheetId="28">
        <row r="5">
          <cell r="M5" t="str">
            <v>תחנה</v>
          </cell>
        </row>
      </sheetData>
      <sheetData sheetId="29"/>
      <sheetData sheetId="30"/>
      <sheetData sheetId="31"/>
      <sheetData sheetId="32">
        <row r="5">
          <cell r="M5" t="str">
            <v>תחנה</v>
          </cell>
        </row>
      </sheetData>
      <sheetData sheetId="33"/>
      <sheetData sheetId="34"/>
      <sheetData sheetId="35"/>
      <sheetData sheetId="36">
        <row r="5">
          <cell r="M5" t="str">
            <v>תחנה</v>
          </cell>
        </row>
      </sheetData>
      <sheetData sheetId="37"/>
      <sheetData sheetId="38"/>
      <sheetData sheetId="39"/>
      <sheetData sheetId="40">
        <row r="5">
          <cell r="M5" t="str">
            <v>תחנה</v>
          </cell>
        </row>
      </sheetData>
      <sheetData sheetId="41"/>
      <sheetData sheetId="42"/>
      <sheetData sheetId="43">
        <row r="5">
          <cell r="M5" t="str">
            <v>תחנה</v>
          </cell>
        </row>
      </sheetData>
      <sheetData sheetId="44"/>
      <sheetData sheetId="45"/>
      <sheetData sheetId="46"/>
      <sheetData sheetId="47">
        <row r="5">
          <cell r="M5" t="str">
            <v>תחנה</v>
          </cell>
        </row>
      </sheetData>
      <sheetData sheetId="48"/>
      <sheetData sheetId="49"/>
      <sheetData sheetId="50"/>
      <sheetData sheetId="51"/>
      <sheetData sheetId="52">
        <row r="5">
          <cell r="M5" t="str">
            <v>תחנה</v>
          </cell>
        </row>
      </sheetData>
      <sheetData sheetId="53"/>
      <sheetData sheetId="54"/>
      <sheetData sheetId="55"/>
      <sheetData sheetId="56">
        <row r="5">
          <cell r="M5" t="str">
            <v>תחנה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חנות יומי"/>
      <sheetName val="נתונים 2004"/>
      <sheetName val="נתונים 2005"/>
      <sheetName val="נתונים 2006"/>
      <sheetName val="נתונים 2007"/>
      <sheetName val="נתונים 2008 "/>
      <sheetName val="נתונים 2009  "/>
      <sheetName val="נתונים 2010 "/>
      <sheetName val="נתונים 2011 "/>
      <sheetName val="נתונים 2012 "/>
      <sheetName val="נתונים 2013 "/>
      <sheetName val="נתונים 2013  NL"/>
      <sheetName val="נתונים 2014  NL "/>
      <sheetName val="סדרה חדש (2)"/>
      <sheetName val="סדרה חדש NL"/>
      <sheetName val="ינואר מ מידע  NL2013"/>
      <sheetName val="פברואר מ מידע NL 2013 "/>
      <sheetName val="מרץ מ מידע NL 2013 "/>
      <sheetName val="אפריל מ מידע NL 2013 "/>
      <sheetName val="מאי מ מידע NL 2013 "/>
      <sheetName val="ינואר מ מידע NL 2014"/>
      <sheetName val="סיכום ינואר 2014 NL"/>
      <sheetName val="ינואר תחנות 2014 NL "/>
      <sheetName val="פברואר מ מידע NL 2014 "/>
      <sheetName val="סיכום פברואר 2014 NL "/>
      <sheetName val="פברואר תחנות 2014 NL "/>
      <sheetName val="מרץ מ מידע NL 2014  "/>
      <sheetName val="סיכום מרץ 2014 NL  "/>
      <sheetName val="מרץ תחנות 2014 NL  "/>
      <sheetName val="אפריל מ מידע NL 2014"/>
      <sheetName val="מאי מ מידע NL 2014"/>
      <sheetName val="יוני מ מידע NL 2014"/>
      <sheetName val="ספטמבר מ מידע NL 2014 "/>
      <sheetName val="אוקטובר מ מידע NL 2014 "/>
      <sheetName val="נובמבר מ מידע NL 2014  )"/>
      <sheetName val="דצמבר מ מידע NL 2014  "/>
      <sheetName val="יולי מ מידע NL 2014 "/>
      <sheetName val="אוגוסט מ מידע NL 2014  "/>
      <sheetName val="פברואר 1 מ מידע "/>
      <sheetName val="פברואר תחנות 2013 "/>
      <sheetName val="סיכום פברואר 1 (2)"/>
      <sheetName val="פברואר 2013  (2)"/>
      <sheetName val="מרץ 1 מ מידע "/>
      <sheetName val="סיכום מרץ 1"/>
      <sheetName val="מרץ 2013  (3)"/>
      <sheetName val="מרץ תחנות 2013 "/>
      <sheetName val="אפריל מ מידע "/>
      <sheetName val="אפריל תחנות 2013 "/>
      <sheetName val="אפריל 2013 "/>
      <sheetName val="סיכום אפריל 2013"/>
      <sheetName val="סיכום מאי 2013 "/>
      <sheetName val="מאי מ מידע  2013"/>
      <sheetName val="מאי תחנות 2013"/>
      <sheetName val="מאי 2013 "/>
      <sheetName val="יוני מ מידע  2013"/>
      <sheetName val="סיכום יוני 2013 "/>
      <sheetName val="יוני 2013"/>
      <sheetName val="יוני תחנות 2013 "/>
      <sheetName val="יולי מ מידע  2013"/>
      <sheetName val="יולי 2013 "/>
      <sheetName val="סיכום יולי 2013 "/>
      <sheetName val="יולי תחנות 2013 "/>
      <sheetName val="אוגוסט תחנות 2013"/>
      <sheetName val="ספטמבר תחנות 2013"/>
      <sheetName val="אוקטובר תחנות 2013"/>
      <sheetName val="נובמבר תחנות 2013"/>
      <sheetName val="דצמבר תחנות 2013 "/>
      <sheetName val="גיליון1"/>
      <sheetName val="גיליון2"/>
      <sheetName val="גיליון3"/>
      <sheetName val="יוני תחנות 2014 NL"/>
      <sheetName val="ספטמבר תחנות  NL"/>
      <sheetName val="אוקטובר תחנות  NL "/>
      <sheetName val="נובמבר תחנות  2014NL  "/>
      <sheetName val="דצמבר תחנות  2014NL  "/>
      <sheetName val="מאי תחנות 2014 NL   (2)"/>
      <sheetName val="אפריל תחנות 2014"/>
      <sheetName val="יולי תחנות 2014 NL "/>
      <sheetName val="אוג תחנות 2014 NL 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L9">
            <v>3976790.5395646654</v>
          </cell>
          <cell r="M9">
            <v>4356586.0492270766</v>
          </cell>
        </row>
        <row r="66">
          <cell r="L66">
            <v>3972477.7800000003</v>
          </cell>
          <cell r="M66">
            <v>4351308.42</v>
          </cell>
        </row>
      </sheetData>
      <sheetData sheetId="13"/>
      <sheetData sheetId="14">
        <row r="39">
          <cell r="CJ39">
            <v>24.507319988048998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_Matrice"/>
      <sheetName val="_Matrice"/>
      <sheetName val="XL_Matrice (3)"/>
      <sheetName val="XL_Matrice (2)"/>
    </sheetNames>
    <sheetDataSet>
      <sheetData sheetId="0"/>
      <sheetData sheetId="1" refreshError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98"/>
      <sheetName val="11.98"/>
      <sheetName val="סכום"/>
      <sheetName val="נטו 1298"/>
      <sheetName val="נטו 1198"/>
      <sheetName val="נטו 1098"/>
      <sheetName val="Sheet1"/>
      <sheetName val="10.98"/>
      <sheetName val="נטו 998"/>
      <sheetName val="9.98"/>
      <sheetName val="גיליון1 (2)"/>
      <sheetName val="מקדים98"/>
      <sheetName val="נטו 898"/>
      <sheetName val="8.98"/>
      <sheetName val="7.98"/>
      <sheetName val="נטו 798"/>
      <sheetName val="נטו 698"/>
      <sheetName val="6.98"/>
      <sheetName val="פרוט 598"/>
      <sheetName val="5.98"/>
      <sheetName val="פרוט 498"/>
      <sheetName val="4.98"/>
      <sheetName val="פרוט 398"/>
      <sheetName val="3.98"/>
      <sheetName val="פרוט 298"/>
      <sheetName val="2.98"/>
      <sheetName val="פרוט 198"/>
      <sheetName val="1.98"/>
      <sheetName val="אזרחים חיילי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4">
          <cell r="F44" t="str">
            <v>חודש</v>
          </cell>
          <cell r="H44" t="str">
            <v>ביצוע 97</v>
          </cell>
          <cell r="I44" t="str">
            <v>צפי 98</v>
          </cell>
        </row>
        <row r="45">
          <cell r="F45">
            <v>1</v>
          </cell>
          <cell r="G45">
            <v>8.5618150553869399E-2</v>
          </cell>
          <cell r="H45">
            <v>506727</v>
          </cell>
          <cell r="I45">
            <v>559.71453225107985</v>
          </cell>
        </row>
        <row r="46">
          <cell r="F46">
            <v>2</v>
          </cell>
          <cell r="G46">
            <v>6.82734153671576E-2</v>
          </cell>
          <cell r="H46">
            <v>404073</v>
          </cell>
          <cell r="I46">
            <v>446.32618784925722</v>
          </cell>
        </row>
        <row r="47">
          <cell r="F47">
            <v>3</v>
          </cell>
          <cell r="G47">
            <v>8.1511841016562947E-2</v>
          </cell>
          <cell r="H47">
            <v>482424</v>
          </cell>
          <cell r="I47">
            <v>532.87021119201256</v>
          </cell>
        </row>
        <row r="48">
          <cell r="F48">
            <v>4</v>
          </cell>
          <cell r="G48">
            <v>7.3960036516299107E-2</v>
          </cell>
          <cell r="H48">
            <v>437729</v>
          </cell>
          <cell r="I48">
            <v>483.50153531928021</v>
          </cell>
        </row>
        <row r="49">
          <cell r="F49">
            <v>5</v>
          </cell>
          <cell r="G49">
            <v>7.7283709104389267E-2</v>
          </cell>
          <cell r="H49">
            <v>457400</v>
          </cell>
          <cell r="I49">
            <v>505.22949645794262</v>
          </cell>
        </row>
        <row r="50">
          <cell r="F50">
            <v>6</v>
          </cell>
          <cell r="G50">
            <v>8.2700834153789857E-2</v>
          </cell>
          <cell r="H50">
            <v>489461</v>
          </cell>
          <cell r="I50">
            <v>540.64305764276583</v>
          </cell>
        </row>
        <row r="51">
          <cell r="F51">
            <v>7</v>
          </cell>
          <cell r="G51">
            <v>9.8012436695873062E-2</v>
          </cell>
          <cell r="H51">
            <v>580082</v>
          </cell>
          <cell r="I51">
            <v>640.74013284721536</v>
          </cell>
        </row>
        <row r="52">
          <cell r="F52">
            <v>8</v>
          </cell>
          <cell r="G52">
            <v>0.10924780512745476</v>
          </cell>
          <cell r="H52">
            <v>646578</v>
          </cell>
          <cell r="I52">
            <v>714.18950013288941</v>
          </cell>
        </row>
        <row r="53">
          <cell r="F53">
            <v>9</v>
          </cell>
          <cell r="G53">
            <v>7.7867983407150482E-2</v>
          </cell>
          <cell r="H53">
            <v>460858</v>
          </cell>
          <cell r="I53">
            <v>509.0490933069841</v>
          </cell>
        </row>
        <row r="54">
          <cell r="F54">
            <v>10</v>
          </cell>
          <cell r="G54">
            <v>7.1554002371903611E-2</v>
          </cell>
          <cell r="H54">
            <v>423489</v>
          </cell>
          <cell r="I54">
            <v>467.77248409592852</v>
          </cell>
        </row>
        <row r="55">
          <cell r="F55">
            <v>11</v>
          </cell>
          <cell r="G55">
            <v>8.9457498437513994E-2</v>
          </cell>
          <cell r="H55">
            <v>529450</v>
          </cell>
          <cell r="I55">
            <v>584.81363554800555</v>
          </cell>
        </row>
        <row r="56">
          <cell r="F56">
            <v>12</v>
          </cell>
          <cell r="G56">
            <v>8.4512287248035931E-2</v>
          </cell>
          <cell r="H56">
            <v>500182</v>
          </cell>
          <cell r="I56">
            <v>552.48513335663893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996"/>
      <sheetName val="1.97"/>
      <sheetName val="2.97"/>
      <sheetName val="3.97"/>
      <sheetName val="4.97"/>
      <sheetName val="5.97"/>
      <sheetName val="תפעול"/>
      <sheetName val="6.97"/>
      <sheetName val="7.97"/>
      <sheetName val="8.97"/>
      <sheetName val="9.97"/>
      <sheetName val="10.97"/>
      <sheetName val="11.97"/>
      <sheetName val="12.97"/>
      <sheetName val="נוסע ק&quot;מ"/>
      <sheetName val="Chart1"/>
      <sheetName val="תרשים3"/>
      <sheetName val="תרשים1"/>
      <sheetName val="ממוצענוס"/>
      <sheetName val="תרשים4"/>
      <sheetName val="רבעונים"/>
      <sheetName val="התפלגות מטען חודש"/>
      <sheetName val="DATA 1997"/>
      <sheetName val="התפלגות97"/>
      <sheetName val="הובלה לנמל"/>
      <sheetName val="Chart1 (2)"/>
    </sheetNames>
    <sheetDataSet>
      <sheetData sheetId="0" refreshError="1">
        <row r="77">
          <cell r="B77">
            <v>1</v>
          </cell>
          <cell r="C77">
            <v>7.3969113536571998E-2</v>
          </cell>
        </row>
        <row r="78">
          <cell r="B78">
            <v>2</v>
          </cell>
          <cell r="C78">
            <v>6.9473402143598831E-2</v>
          </cell>
        </row>
        <row r="79">
          <cell r="B79">
            <v>3</v>
          </cell>
          <cell r="C79">
            <v>7.6132223920179071E-2</v>
          </cell>
        </row>
        <row r="80">
          <cell r="B80">
            <v>4</v>
          </cell>
          <cell r="C80">
            <v>7.1270075990737689E-2</v>
          </cell>
        </row>
        <row r="81">
          <cell r="B81">
            <v>5</v>
          </cell>
          <cell r="C81">
            <v>8.0080110860779929E-2</v>
          </cell>
        </row>
        <row r="82">
          <cell r="B82">
            <v>6</v>
          </cell>
          <cell r="C82">
            <v>7.807441077755381E-2</v>
          </cell>
        </row>
        <row r="83">
          <cell r="B83">
            <v>7</v>
          </cell>
          <cell r="C83">
            <v>9.3607695826192674E-2</v>
          </cell>
        </row>
        <row r="84">
          <cell r="B84">
            <v>8</v>
          </cell>
          <cell r="C84">
            <v>0.10422923039724685</v>
          </cell>
        </row>
        <row r="85">
          <cell r="B85">
            <v>9</v>
          </cell>
          <cell r="C85">
            <v>7.6622941379855036E-2</v>
          </cell>
        </row>
        <row r="86">
          <cell r="B86">
            <v>10</v>
          </cell>
          <cell r="C86">
            <v>9.3242906606821468E-2</v>
          </cell>
        </row>
        <row r="87">
          <cell r="B87">
            <v>11</v>
          </cell>
          <cell r="C87">
            <v>8.6410750464589181E-2</v>
          </cell>
        </row>
        <row r="88">
          <cell r="B88">
            <v>12</v>
          </cell>
          <cell r="C88">
            <v>9.6887138095873487E-2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מטריצה מקורית"/>
      <sheetName val="נוסע ק&quot;מ"/>
      <sheetName val="מטריצת סכומים נוספים"/>
      <sheetName val="ק&quot;מ בקטע "/>
      <sheetName val="XL_Matrice"/>
    </sheetNames>
    <sheetDataSet>
      <sheetData sheetId="0" refreshError="1"/>
      <sheetData sheetId="1" refreshError="1"/>
      <sheetData sheetId="2" refreshError="1">
        <row r="1">
          <cell r="A1" t="str">
            <v>דו''ח נוסעים</v>
          </cell>
        </row>
        <row r="2">
          <cell r="A2" t="str">
            <v>סוג נוסע: הכול</v>
          </cell>
        </row>
        <row r="3">
          <cell r="A3" t="str">
            <v>סוג כרטיס: הכול</v>
          </cell>
        </row>
        <row r="4">
          <cell r="A4" t="str">
            <v>תקופה: דצמבר 1999</v>
          </cell>
        </row>
        <row r="5">
          <cell r="A5" t="str">
            <v>יעד/מוצא</v>
          </cell>
          <cell r="B5" t="str">
            <v>באר שבע</v>
          </cell>
          <cell r="C5" t="str">
            <v>קרית גת</v>
          </cell>
          <cell r="D5" t="str">
            <v>אשדוד</v>
          </cell>
          <cell r="E5" t="str">
            <v>יבנה</v>
          </cell>
          <cell r="F5" t="str">
            <v>רחובות</v>
          </cell>
          <cell r="G5" t="str">
            <v>באר יעקב</v>
          </cell>
          <cell r="H5" t="str">
            <v>ירושלים</v>
          </cell>
          <cell r="I5" t="str">
            <v>בית שמש</v>
          </cell>
          <cell r="J5" t="str">
            <v>רמלה</v>
          </cell>
          <cell r="K5" t="str">
            <v>לוד</v>
          </cell>
          <cell r="L5" t="str">
            <v>כפר חב''ד</v>
          </cell>
          <cell r="M5" t="str">
            <v>ת''א השלום</v>
          </cell>
          <cell r="N5" t="str">
            <v>ת''א מרכז</v>
          </cell>
          <cell r="O5" t="str">
            <v>הרצליה</v>
          </cell>
          <cell r="P5" t="str">
            <v>בית יהושע</v>
          </cell>
          <cell r="Q5" t="str">
            <v>נתניה</v>
          </cell>
          <cell r="R5" t="str">
            <v>חדרה</v>
          </cell>
          <cell r="S5" t="str">
            <v>בנימינה</v>
          </cell>
          <cell r="T5" t="str">
            <v>זכרון יעקב</v>
          </cell>
          <cell r="U5" t="str">
            <v>עתלית</v>
          </cell>
          <cell r="V5" t="str">
            <v>חוף הכרמל</v>
          </cell>
          <cell r="W5" t="str">
            <v>חיפה ב''ג</v>
          </cell>
          <cell r="X5" t="str">
            <v>חיפה מרכז</v>
          </cell>
          <cell r="Y5" t="str">
            <v>קישון</v>
          </cell>
          <cell r="Z5" t="str">
            <v>קרית חיים</v>
          </cell>
          <cell r="AA5" t="str">
            <v>קרית מוצקין</v>
          </cell>
          <cell r="AB5" t="str">
            <v>עכו</v>
          </cell>
          <cell r="AC5" t="str">
            <v>אתר יסף</v>
          </cell>
          <cell r="AD5" t="str">
            <v>שבי ציון</v>
          </cell>
          <cell r="AE5" t="str">
            <v>נהריה</v>
          </cell>
          <cell r="AF5" t="str">
            <v>סה''כ</v>
          </cell>
        </row>
        <row r="6">
          <cell r="A6" t="str">
            <v>באר שבע</v>
          </cell>
          <cell r="B6" t="str">
            <v>XXXXXXX</v>
          </cell>
          <cell r="F6">
            <v>79</v>
          </cell>
          <cell r="K6">
            <v>853</v>
          </cell>
          <cell r="M6">
            <v>2704</v>
          </cell>
          <cell r="N6">
            <v>3497</v>
          </cell>
          <cell r="O6">
            <v>188</v>
          </cell>
          <cell r="P6">
            <v>157</v>
          </cell>
          <cell r="Q6">
            <v>440</v>
          </cell>
          <cell r="R6">
            <v>177</v>
          </cell>
          <cell r="S6">
            <v>519</v>
          </cell>
          <cell r="V6">
            <v>398</v>
          </cell>
          <cell r="W6">
            <v>806</v>
          </cell>
          <cell r="X6">
            <v>740</v>
          </cell>
          <cell r="Z6">
            <v>155</v>
          </cell>
          <cell r="AA6">
            <v>339</v>
          </cell>
          <cell r="AB6">
            <v>158</v>
          </cell>
          <cell r="AE6">
            <v>331</v>
          </cell>
          <cell r="AF6">
            <v>11541</v>
          </cell>
        </row>
        <row r="7">
          <cell r="A7" t="str">
            <v>קרית גת</v>
          </cell>
          <cell r="B7">
            <v>14</v>
          </cell>
          <cell r="C7" t="str">
            <v>XXXXXXX</v>
          </cell>
          <cell r="F7">
            <v>3</v>
          </cell>
          <cell r="K7">
            <v>58</v>
          </cell>
          <cell r="M7">
            <v>874</v>
          </cell>
          <cell r="N7">
            <v>449</v>
          </cell>
          <cell r="O7">
            <v>4</v>
          </cell>
          <cell r="P7">
            <v>5</v>
          </cell>
          <cell r="Q7">
            <v>6</v>
          </cell>
          <cell r="R7">
            <v>2</v>
          </cell>
          <cell r="S7">
            <v>16</v>
          </cell>
          <cell r="V7">
            <v>14</v>
          </cell>
          <cell r="W7">
            <v>106</v>
          </cell>
          <cell r="X7">
            <v>33</v>
          </cell>
          <cell r="Z7">
            <v>8</v>
          </cell>
          <cell r="AA7">
            <v>30</v>
          </cell>
          <cell r="AB7">
            <v>17</v>
          </cell>
          <cell r="AE7">
            <v>30</v>
          </cell>
          <cell r="AF7">
            <v>1669</v>
          </cell>
        </row>
        <row r="8">
          <cell r="A8" t="str">
            <v>אשדוד</v>
          </cell>
          <cell r="D8" t="str">
            <v>XXXXXXX</v>
          </cell>
          <cell r="F8">
            <v>353</v>
          </cell>
          <cell r="K8">
            <v>76</v>
          </cell>
          <cell r="L8">
            <v>12</v>
          </cell>
          <cell r="M8">
            <v>4252</v>
          </cell>
          <cell r="N8">
            <v>1849</v>
          </cell>
          <cell r="O8">
            <v>103</v>
          </cell>
          <cell r="P8">
            <v>55</v>
          </cell>
          <cell r="Q8">
            <v>203</v>
          </cell>
          <cell r="R8">
            <v>38</v>
          </cell>
          <cell r="S8">
            <v>140</v>
          </cell>
          <cell r="V8">
            <v>55</v>
          </cell>
          <cell r="W8">
            <v>418</v>
          </cell>
          <cell r="X8">
            <v>101</v>
          </cell>
          <cell r="Z8">
            <v>12</v>
          </cell>
          <cell r="AA8">
            <v>65</v>
          </cell>
          <cell r="AB8">
            <v>44</v>
          </cell>
          <cell r="AE8">
            <v>66</v>
          </cell>
          <cell r="AF8">
            <v>7842</v>
          </cell>
        </row>
        <row r="9">
          <cell r="A9" t="str">
            <v>יבנה</v>
          </cell>
          <cell r="B9">
            <v>1</v>
          </cell>
          <cell r="E9" t="str">
            <v>XXXXXXX</v>
          </cell>
          <cell r="F9">
            <v>29</v>
          </cell>
          <cell r="K9">
            <v>7</v>
          </cell>
          <cell r="M9">
            <v>1734</v>
          </cell>
          <cell r="N9">
            <v>1301</v>
          </cell>
          <cell r="O9">
            <v>72</v>
          </cell>
          <cell r="P9">
            <v>26</v>
          </cell>
          <cell r="Q9">
            <v>49</v>
          </cell>
          <cell r="R9">
            <v>6</v>
          </cell>
          <cell r="S9">
            <v>12</v>
          </cell>
          <cell r="V9">
            <v>25</v>
          </cell>
          <cell r="W9">
            <v>99</v>
          </cell>
          <cell r="X9">
            <v>24</v>
          </cell>
          <cell r="Z9">
            <v>16</v>
          </cell>
          <cell r="AA9">
            <v>11</v>
          </cell>
          <cell r="AB9">
            <v>18</v>
          </cell>
          <cell r="AE9">
            <v>10</v>
          </cell>
          <cell r="AF9">
            <v>3440</v>
          </cell>
        </row>
        <row r="10">
          <cell r="A10" t="str">
            <v>רחובות</v>
          </cell>
          <cell r="B10">
            <v>33</v>
          </cell>
          <cell r="D10">
            <v>110</v>
          </cell>
          <cell r="F10" t="str">
            <v>XXXXXXX</v>
          </cell>
          <cell r="K10">
            <v>1480</v>
          </cell>
          <cell r="M10">
            <v>22099</v>
          </cell>
          <cell r="N10">
            <v>17384</v>
          </cell>
          <cell r="O10">
            <v>1482</v>
          </cell>
          <cell r="P10">
            <v>1240</v>
          </cell>
          <cell r="Q10">
            <v>2288</v>
          </cell>
          <cell r="R10">
            <v>1099</v>
          </cell>
          <cell r="S10">
            <v>1550</v>
          </cell>
          <cell r="V10">
            <v>1226</v>
          </cell>
          <cell r="W10">
            <v>2459</v>
          </cell>
          <cell r="X10">
            <v>814</v>
          </cell>
          <cell r="Z10">
            <v>365</v>
          </cell>
          <cell r="AA10">
            <v>755</v>
          </cell>
          <cell r="AB10">
            <v>575</v>
          </cell>
          <cell r="AE10">
            <v>924</v>
          </cell>
          <cell r="AF10">
            <v>55883</v>
          </cell>
        </row>
        <row r="11">
          <cell r="A11" t="str">
            <v>באר יעקב</v>
          </cell>
          <cell r="D11">
            <v>60</v>
          </cell>
          <cell r="F11">
            <v>128</v>
          </cell>
          <cell r="G11" t="str">
            <v>XXXXXXX</v>
          </cell>
          <cell r="K11">
            <v>50</v>
          </cell>
          <cell r="M11">
            <v>1275</v>
          </cell>
          <cell r="N11">
            <v>1731</v>
          </cell>
          <cell r="O11">
            <v>91</v>
          </cell>
          <cell r="P11">
            <v>87</v>
          </cell>
          <cell r="Q11">
            <v>92</v>
          </cell>
          <cell r="R11">
            <v>64</v>
          </cell>
          <cell r="S11">
            <v>33</v>
          </cell>
          <cell r="V11">
            <v>75</v>
          </cell>
          <cell r="W11">
            <v>120</v>
          </cell>
          <cell r="X11">
            <v>41</v>
          </cell>
          <cell r="Z11">
            <v>10</v>
          </cell>
          <cell r="AA11">
            <v>18</v>
          </cell>
          <cell r="AB11">
            <v>17</v>
          </cell>
          <cell r="AE11">
            <v>20</v>
          </cell>
          <cell r="AF11">
            <v>3912</v>
          </cell>
        </row>
        <row r="12">
          <cell r="A12" t="str">
            <v>ירושלים</v>
          </cell>
          <cell r="H12" t="str">
            <v>XXXXXXX</v>
          </cell>
          <cell r="AF12">
            <v>0</v>
          </cell>
        </row>
        <row r="13">
          <cell r="A13" t="str">
            <v>בית שמש</v>
          </cell>
          <cell r="I13" t="str">
            <v>XXXXXXX</v>
          </cell>
          <cell r="W13">
            <v>1</v>
          </cell>
          <cell r="AF13">
            <v>1</v>
          </cell>
        </row>
        <row r="14">
          <cell r="A14" t="str">
            <v>רמלה</v>
          </cell>
          <cell r="J14" t="str">
            <v>XXXXXXX</v>
          </cell>
          <cell r="AF14">
            <v>0</v>
          </cell>
        </row>
        <row r="15">
          <cell r="A15" t="str">
            <v>לוד</v>
          </cell>
          <cell r="B15">
            <v>223</v>
          </cell>
          <cell r="D15">
            <v>29</v>
          </cell>
          <cell r="F15">
            <v>767</v>
          </cell>
          <cell r="K15" t="str">
            <v>XXXXXXX</v>
          </cell>
          <cell r="L15">
            <v>40</v>
          </cell>
          <cell r="M15">
            <v>6348</v>
          </cell>
          <cell r="N15">
            <v>4818</v>
          </cell>
          <cell r="O15">
            <v>284</v>
          </cell>
          <cell r="P15">
            <v>330</v>
          </cell>
          <cell r="Q15">
            <v>729</v>
          </cell>
          <cell r="R15">
            <v>830</v>
          </cell>
          <cell r="S15">
            <v>541</v>
          </cell>
          <cell r="V15">
            <v>304</v>
          </cell>
          <cell r="W15">
            <v>901</v>
          </cell>
          <cell r="X15">
            <v>276</v>
          </cell>
          <cell r="Z15">
            <v>73</v>
          </cell>
          <cell r="AA15">
            <v>360</v>
          </cell>
          <cell r="AB15">
            <v>251</v>
          </cell>
          <cell r="AE15">
            <v>204</v>
          </cell>
          <cell r="AF15">
            <v>17308</v>
          </cell>
        </row>
        <row r="16">
          <cell r="A16" t="str">
            <v>כפר חב''ד</v>
          </cell>
          <cell r="B16">
            <v>6</v>
          </cell>
          <cell r="D16">
            <v>97</v>
          </cell>
          <cell r="F16">
            <v>414</v>
          </cell>
          <cell r="K16">
            <v>1069</v>
          </cell>
          <cell r="L16" t="str">
            <v>XXXXXXX</v>
          </cell>
          <cell r="M16">
            <v>1545</v>
          </cell>
          <cell r="N16">
            <v>1141</v>
          </cell>
          <cell r="O16">
            <v>92</v>
          </cell>
          <cell r="P16">
            <v>74</v>
          </cell>
          <cell r="Q16">
            <v>195</v>
          </cell>
          <cell r="R16">
            <v>57</v>
          </cell>
          <cell r="S16">
            <v>114</v>
          </cell>
          <cell r="V16">
            <v>47</v>
          </cell>
          <cell r="W16">
            <v>144</v>
          </cell>
          <cell r="X16">
            <v>54</v>
          </cell>
          <cell r="Z16">
            <v>35</v>
          </cell>
          <cell r="AA16">
            <v>92</v>
          </cell>
          <cell r="AB16">
            <v>13</v>
          </cell>
          <cell r="AE16">
            <v>15</v>
          </cell>
          <cell r="AF16">
            <v>5204</v>
          </cell>
        </row>
        <row r="17">
          <cell r="A17" t="str">
            <v>ת''א השלום</v>
          </cell>
          <cell r="B17">
            <v>3</v>
          </cell>
          <cell r="D17">
            <v>6</v>
          </cell>
          <cell r="E17">
            <v>12</v>
          </cell>
          <cell r="F17">
            <v>276</v>
          </cell>
          <cell r="K17">
            <v>313</v>
          </cell>
          <cell r="M17" t="str">
            <v>XXXXXXX</v>
          </cell>
          <cell r="N17">
            <v>304</v>
          </cell>
          <cell r="O17">
            <v>52</v>
          </cell>
          <cell r="P17">
            <v>94</v>
          </cell>
          <cell r="Q17">
            <v>94</v>
          </cell>
          <cell r="R17">
            <v>309</v>
          </cell>
          <cell r="S17">
            <v>98</v>
          </cell>
          <cell r="V17">
            <v>59</v>
          </cell>
          <cell r="W17">
            <v>99</v>
          </cell>
          <cell r="X17">
            <v>112</v>
          </cell>
          <cell r="Z17">
            <v>55</v>
          </cell>
          <cell r="AA17">
            <v>79</v>
          </cell>
          <cell r="AB17">
            <v>77</v>
          </cell>
          <cell r="AE17">
            <v>36</v>
          </cell>
          <cell r="AF17">
            <v>2078</v>
          </cell>
        </row>
        <row r="18">
          <cell r="A18" t="str">
            <v>ת''א מרכז</v>
          </cell>
          <cell r="B18">
            <v>8190</v>
          </cell>
          <cell r="C18">
            <v>12</v>
          </cell>
          <cell r="D18">
            <v>4300</v>
          </cell>
          <cell r="E18">
            <v>25</v>
          </cell>
          <cell r="F18">
            <v>50190</v>
          </cell>
          <cell r="G18">
            <v>12</v>
          </cell>
          <cell r="K18">
            <v>16663</v>
          </cell>
          <cell r="M18">
            <v>468</v>
          </cell>
          <cell r="N18" t="str">
            <v>XXXXXXX</v>
          </cell>
          <cell r="O18">
            <v>6643</v>
          </cell>
          <cell r="P18">
            <v>36565</v>
          </cell>
          <cell r="Q18">
            <v>43326</v>
          </cell>
          <cell r="R18">
            <v>23187</v>
          </cell>
          <cell r="S18">
            <v>36276</v>
          </cell>
          <cell r="V18">
            <v>32616</v>
          </cell>
          <cell r="W18">
            <v>44950</v>
          </cell>
          <cell r="X18">
            <v>16503</v>
          </cell>
          <cell r="Z18">
            <v>9185</v>
          </cell>
          <cell r="AA18">
            <v>19192</v>
          </cell>
          <cell r="AB18">
            <v>15697</v>
          </cell>
          <cell r="AE18">
            <v>20855</v>
          </cell>
          <cell r="AF18">
            <v>384855</v>
          </cell>
        </row>
        <row r="19">
          <cell r="A19" t="str">
            <v>הרצליה</v>
          </cell>
          <cell r="B19">
            <v>249</v>
          </cell>
          <cell r="D19">
            <v>355</v>
          </cell>
          <cell r="E19">
            <v>13</v>
          </cell>
          <cell r="F19">
            <v>3594</v>
          </cell>
          <cell r="G19">
            <v>12</v>
          </cell>
          <cell r="K19">
            <v>1786</v>
          </cell>
          <cell r="M19">
            <v>7985</v>
          </cell>
          <cell r="N19">
            <v>5310</v>
          </cell>
          <cell r="O19" t="str">
            <v>XXXXXXX</v>
          </cell>
          <cell r="P19">
            <v>734</v>
          </cell>
          <cell r="Q19">
            <v>256</v>
          </cell>
          <cell r="R19">
            <v>618</v>
          </cell>
          <cell r="S19">
            <v>1799</v>
          </cell>
          <cell r="U19">
            <v>12</v>
          </cell>
          <cell r="V19">
            <v>1447</v>
          </cell>
          <cell r="W19">
            <v>1380</v>
          </cell>
          <cell r="X19">
            <v>534</v>
          </cell>
          <cell r="Z19">
            <v>285</v>
          </cell>
          <cell r="AA19">
            <v>554</v>
          </cell>
          <cell r="AB19">
            <v>406</v>
          </cell>
          <cell r="AE19">
            <v>402</v>
          </cell>
          <cell r="AF19">
            <v>27731</v>
          </cell>
        </row>
        <row r="20">
          <cell r="A20" t="str">
            <v>בית יהושע</v>
          </cell>
          <cell r="B20">
            <v>59</v>
          </cell>
          <cell r="D20">
            <v>68</v>
          </cell>
          <cell r="F20">
            <v>632</v>
          </cell>
          <cell r="K20">
            <v>167</v>
          </cell>
          <cell r="M20">
            <v>7554</v>
          </cell>
          <cell r="N20">
            <v>9918</v>
          </cell>
          <cell r="O20">
            <v>168</v>
          </cell>
          <cell r="P20" t="str">
            <v>XXXXXXX</v>
          </cell>
          <cell r="Q20">
            <v>35</v>
          </cell>
          <cell r="R20">
            <v>263</v>
          </cell>
          <cell r="S20">
            <v>607</v>
          </cell>
          <cell r="U20">
            <v>12</v>
          </cell>
          <cell r="V20">
            <v>563</v>
          </cell>
          <cell r="W20">
            <v>869</v>
          </cell>
          <cell r="X20">
            <v>186</v>
          </cell>
          <cell r="Z20">
            <v>123</v>
          </cell>
          <cell r="AA20">
            <v>177</v>
          </cell>
          <cell r="AB20">
            <v>190</v>
          </cell>
          <cell r="AE20">
            <v>216</v>
          </cell>
          <cell r="AF20">
            <v>21807</v>
          </cell>
        </row>
        <row r="21">
          <cell r="A21" t="str">
            <v>נתניה</v>
          </cell>
          <cell r="B21">
            <v>197</v>
          </cell>
          <cell r="D21">
            <v>81</v>
          </cell>
          <cell r="F21">
            <v>2599</v>
          </cell>
          <cell r="K21">
            <v>981</v>
          </cell>
          <cell r="M21">
            <v>16341</v>
          </cell>
          <cell r="N21">
            <v>21193</v>
          </cell>
          <cell r="O21">
            <v>147</v>
          </cell>
          <cell r="P21">
            <v>98</v>
          </cell>
          <cell r="Q21" t="str">
            <v>XXXXXXX</v>
          </cell>
          <cell r="R21">
            <v>349</v>
          </cell>
          <cell r="S21">
            <v>1151</v>
          </cell>
          <cell r="V21">
            <v>578</v>
          </cell>
          <cell r="W21">
            <v>1769</v>
          </cell>
          <cell r="X21">
            <v>421</v>
          </cell>
          <cell r="Z21">
            <v>206</v>
          </cell>
          <cell r="AA21">
            <v>623</v>
          </cell>
          <cell r="AB21">
            <v>573</v>
          </cell>
          <cell r="AE21">
            <v>644</v>
          </cell>
          <cell r="AF21">
            <v>47951</v>
          </cell>
        </row>
        <row r="22">
          <cell r="A22" t="str">
            <v>חדרה</v>
          </cell>
          <cell r="B22">
            <v>148</v>
          </cell>
          <cell r="D22">
            <v>31</v>
          </cell>
          <cell r="F22">
            <v>795</v>
          </cell>
          <cell r="K22">
            <v>553</v>
          </cell>
          <cell r="M22">
            <v>6621</v>
          </cell>
          <cell r="N22">
            <v>8168</v>
          </cell>
          <cell r="O22">
            <v>150</v>
          </cell>
          <cell r="P22">
            <v>110</v>
          </cell>
          <cell r="Q22">
            <v>225</v>
          </cell>
          <cell r="R22" t="str">
            <v>XXXXXXX</v>
          </cell>
          <cell r="S22">
            <v>279</v>
          </cell>
          <cell r="V22">
            <v>352</v>
          </cell>
          <cell r="W22">
            <v>2009</v>
          </cell>
          <cell r="X22">
            <v>631</v>
          </cell>
          <cell r="Z22">
            <v>148</v>
          </cell>
          <cell r="AA22">
            <v>291</v>
          </cell>
          <cell r="AB22">
            <v>293</v>
          </cell>
          <cell r="AE22">
            <v>531</v>
          </cell>
          <cell r="AF22">
            <v>21335</v>
          </cell>
        </row>
        <row r="23">
          <cell r="A23" t="str">
            <v>בנימינה</v>
          </cell>
          <cell r="B23">
            <v>104</v>
          </cell>
          <cell r="D23">
            <v>26</v>
          </cell>
          <cell r="F23">
            <v>1024</v>
          </cell>
          <cell r="K23">
            <v>529</v>
          </cell>
          <cell r="M23">
            <v>11456</v>
          </cell>
          <cell r="N23">
            <v>17154</v>
          </cell>
          <cell r="O23">
            <v>471</v>
          </cell>
          <cell r="P23">
            <v>511</v>
          </cell>
          <cell r="Q23">
            <v>963</v>
          </cell>
          <cell r="R23">
            <v>204</v>
          </cell>
          <cell r="S23" t="str">
            <v>XXXXXXX</v>
          </cell>
          <cell r="U23">
            <v>1</v>
          </cell>
          <cell r="V23">
            <v>887</v>
          </cell>
          <cell r="W23">
            <v>3243</v>
          </cell>
          <cell r="X23">
            <v>1320</v>
          </cell>
          <cell r="Z23">
            <v>223</v>
          </cell>
          <cell r="AA23">
            <v>485</v>
          </cell>
          <cell r="AB23">
            <v>450</v>
          </cell>
          <cell r="AE23">
            <v>377</v>
          </cell>
          <cell r="AF23">
            <v>39428</v>
          </cell>
        </row>
        <row r="24">
          <cell r="A24" t="str">
            <v>זכרון יעקב</v>
          </cell>
          <cell r="T24" t="str">
            <v>XXXXXXX</v>
          </cell>
          <cell r="AF24">
            <v>0</v>
          </cell>
        </row>
        <row r="25">
          <cell r="A25" t="str">
            <v>עתלית</v>
          </cell>
          <cell r="B25">
            <v>1</v>
          </cell>
          <cell r="D25">
            <v>5</v>
          </cell>
          <cell r="F25">
            <v>74</v>
          </cell>
          <cell r="K25">
            <v>28</v>
          </cell>
          <cell r="M25">
            <v>733</v>
          </cell>
          <cell r="N25">
            <v>1279</v>
          </cell>
          <cell r="O25">
            <v>92</v>
          </cell>
          <cell r="P25">
            <v>65</v>
          </cell>
          <cell r="Q25">
            <v>40</v>
          </cell>
          <cell r="R25">
            <v>51</v>
          </cell>
          <cell r="S25">
            <v>72</v>
          </cell>
          <cell r="U25" t="str">
            <v>XXXXXXX</v>
          </cell>
          <cell r="V25">
            <v>51</v>
          </cell>
          <cell r="W25">
            <v>377</v>
          </cell>
          <cell r="X25">
            <v>200</v>
          </cell>
          <cell r="Z25">
            <v>69</v>
          </cell>
          <cell r="AA25">
            <v>40</v>
          </cell>
          <cell r="AB25">
            <v>4</v>
          </cell>
          <cell r="AE25">
            <v>14</v>
          </cell>
          <cell r="AF25">
            <v>3195</v>
          </cell>
        </row>
        <row r="26">
          <cell r="A26" t="str">
            <v>חוף הכרמל</v>
          </cell>
          <cell r="B26">
            <v>2</v>
          </cell>
          <cell r="F26">
            <v>4</v>
          </cell>
          <cell r="G26">
            <v>1</v>
          </cell>
          <cell r="M26">
            <v>9</v>
          </cell>
          <cell r="N26">
            <v>16</v>
          </cell>
          <cell r="O26">
            <v>14</v>
          </cell>
          <cell r="S26">
            <v>1</v>
          </cell>
          <cell r="V26" t="str">
            <v>XXXXXXX</v>
          </cell>
          <cell r="W26">
            <v>132</v>
          </cell>
          <cell r="X26">
            <v>57</v>
          </cell>
          <cell r="AA26">
            <v>1</v>
          </cell>
          <cell r="AB26">
            <v>13</v>
          </cell>
          <cell r="AE26">
            <v>46</v>
          </cell>
          <cell r="AF26">
            <v>296</v>
          </cell>
        </row>
        <row r="27">
          <cell r="A27" t="str">
            <v>חיפה ב''ג</v>
          </cell>
          <cell r="B27">
            <v>462</v>
          </cell>
          <cell r="D27">
            <v>661</v>
          </cell>
          <cell r="F27">
            <v>4792</v>
          </cell>
          <cell r="K27">
            <v>1676</v>
          </cell>
          <cell r="L27">
            <v>2</v>
          </cell>
          <cell r="M27">
            <v>30190</v>
          </cell>
          <cell r="N27">
            <v>61381</v>
          </cell>
          <cell r="O27">
            <v>2541</v>
          </cell>
          <cell r="P27">
            <v>2446</v>
          </cell>
          <cell r="Q27">
            <v>3336</v>
          </cell>
          <cell r="R27">
            <v>4113</v>
          </cell>
          <cell r="S27">
            <v>4577</v>
          </cell>
          <cell r="V27">
            <v>211</v>
          </cell>
          <cell r="W27" t="str">
            <v>XXXXXXX</v>
          </cell>
          <cell r="X27">
            <v>107</v>
          </cell>
          <cell r="Z27">
            <v>7565</v>
          </cell>
          <cell r="AA27">
            <v>16558</v>
          </cell>
          <cell r="AB27">
            <v>1463</v>
          </cell>
          <cell r="AE27">
            <v>2162</v>
          </cell>
          <cell r="AF27">
            <v>144243</v>
          </cell>
        </row>
        <row r="28">
          <cell r="A28" t="str">
            <v>חיפה מרכז</v>
          </cell>
          <cell r="B28">
            <v>2296</v>
          </cell>
          <cell r="D28">
            <v>1159</v>
          </cell>
          <cell r="F28">
            <v>708</v>
          </cell>
          <cell r="K28">
            <v>601</v>
          </cell>
          <cell r="M28">
            <v>819</v>
          </cell>
          <cell r="N28">
            <v>1124</v>
          </cell>
          <cell r="O28">
            <v>5</v>
          </cell>
          <cell r="P28">
            <v>123</v>
          </cell>
          <cell r="Q28">
            <v>631</v>
          </cell>
          <cell r="R28">
            <v>16</v>
          </cell>
          <cell r="S28">
            <v>2679</v>
          </cell>
          <cell r="V28">
            <v>68</v>
          </cell>
          <cell r="W28">
            <v>80</v>
          </cell>
          <cell r="X28" t="str">
            <v>XXXXXXX</v>
          </cell>
          <cell r="Z28">
            <v>2804</v>
          </cell>
          <cell r="AA28">
            <v>394</v>
          </cell>
          <cell r="AB28">
            <v>3317</v>
          </cell>
          <cell r="AE28">
            <v>7746</v>
          </cell>
          <cell r="AF28">
            <v>24570</v>
          </cell>
        </row>
        <row r="29">
          <cell r="A29" t="str">
            <v>קישון</v>
          </cell>
          <cell r="F29">
            <v>87</v>
          </cell>
          <cell r="K29">
            <v>100</v>
          </cell>
          <cell r="M29">
            <v>676</v>
          </cell>
          <cell r="N29">
            <v>627</v>
          </cell>
          <cell r="O29">
            <v>112</v>
          </cell>
          <cell r="P29">
            <v>84</v>
          </cell>
          <cell r="Q29">
            <v>290</v>
          </cell>
          <cell r="R29">
            <v>385</v>
          </cell>
          <cell r="S29">
            <v>141</v>
          </cell>
          <cell r="V29">
            <v>17</v>
          </cell>
          <cell r="W29">
            <v>63</v>
          </cell>
          <cell r="X29">
            <v>12</v>
          </cell>
          <cell r="Y29" t="str">
            <v>XXXXXXX</v>
          </cell>
          <cell r="AA29">
            <v>2</v>
          </cell>
          <cell r="AF29">
            <v>2596</v>
          </cell>
        </row>
        <row r="30">
          <cell r="A30" t="str">
            <v>קרית חיים</v>
          </cell>
          <cell r="B30">
            <v>27</v>
          </cell>
          <cell r="D30">
            <v>3</v>
          </cell>
          <cell r="E30">
            <v>3</v>
          </cell>
          <cell r="F30">
            <v>182</v>
          </cell>
          <cell r="K30">
            <v>56</v>
          </cell>
          <cell r="M30">
            <v>762</v>
          </cell>
          <cell r="N30">
            <v>2105</v>
          </cell>
          <cell r="O30">
            <v>122</v>
          </cell>
          <cell r="P30">
            <v>84</v>
          </cell>
          <cell r="Q30">
            <v>119</v>
          </cell>
          <cell r="R30">
            <v>125</v>
          </cell>
          <cell r="S30">
            <v>202</v>
          </cell>
          <cell r="U30">
            <v>12</v>
          </cell>
          <cell r="V30">
            <v>371</v>
          </cell>
          <cell r="W30">
            <v>751</v>
          </cell>
          <cell r="X30">
            <v>750</v>
          </cell>
          <cell r="Z30" t="str">
            <v>XXXXXXX</v>
          </cell>
          <cell r="AA30">
            <v>17</v>
          </cell>
          <cell r="AB30">
            <v>828</v>
          </cell>
          <cell r="AE30">
            <v>1600</v>
          </cell>
          <cell r="AF30">
            <v>8119</v>
          </cell>
        </row>
        <row r="31">
          <cell r="A31" t="str">
            <v>קרית מוצקין</v>
          </cell>
          <cell r="B31">
            <v>66</v>
          </cell>
          <cell r="D31">
            <v>16</v>
          </cell>
          <cell r="F31">
            <v>549</v>
          </cell>
          <cell r="K31">
            <v>388</v>
          </cell>
          <cell r="M31">
            <v>6997</v>
          </cell>
          <cell r="N31">
            <v>9153</v>
          </cell>
          <cell r="O31">
            <v>269</v>
          </cell>
          <cell r="P31">
            <v>145</v>
          </cell>
          <cell r="Q31">
            <v>797</v>
          </cell>
          <cell r="R31">
            <v>435</v>
          </cell>
          <cell r="S31">
            <v>757</v>
          </cell>
          <cell r="V31">
            <v>2039</v>
          </cell>
          <cell r="W31">
            <v>9830</v>
          </cell>
          <cell r="X31">
            <v>7575</v>
          </cell>
          <cell r="Z31">
            <v>11</v>
          </cell>
          <cell r="AA31" t="str">
            <v>XXXXXXX</v>
          </cell>
          <cell r="AB31">
            <v>229</v>
          </cell>
          <cell r="AE31">
            <v>758</v>
          </cell>
          <cell r="AF31">
            <v>40014</v>
          </cell>
        </row>
        <row r="32">
          <cell r="A32" t="str">
            <v>עכו</v>
          </cell>
          <cell r="B32">
            <v>80</v>
          </cell>
          <cell r="D32">
            <v>47</v>
          </cell>
          <cell r="F32">
            <v>802</v>
          </cell>
          <cell r="K32">
            <v>375</v>
          </cell>
          <cell r="L32">
            <v>1</v>
          </cell>
          <cell r="M32">
            <v>3238</v>
          </cell>
          <cell r="N32">
            <v>7166</v>
          </cell>
          <cell r="O32">
            <v>392</v>
          </cell>
          <cell r="P32">
            <v>328</v>
          </cell>
          <cell r="Q32">
            <v>796</v>
          </cell>
          <cell r="R32">
            <v>269</v>
          </cell>
          <cell r="S32">
            <v>693</v>
          </cell>
          <cell r="V32">
            <v>467</v>
          </cell>
          <cell r="W32">
            <v>2265</v>
          </cell>
          <cell r="X32">
            <v>1643</v>
          </cell>
          <cell r="Z32">
            <v>461</v>
          </cell>
          <cell r="AA32">
            <v>391</v>
          </cell>
          <cell r="AB32" t="str">
            <v>XXXXXXX</v>
          </cell>
          <cell r="AE32">
            <v>659</v>
          </cell>
          <cell r="AF32">
            <v>20073</v>
          </cell>
        </row>
        <row r="33">
          <cell r="A33" t="str">
            <v>אתר יסף</v>
          </cell>
          <cell r="F33">
            <v>26</v>
          </cell>
          <cell r="K33">
            <v>3</v>
          </cell>
          <cell r="M33">
            <v>30</v>
          </cell>
          <cell r="N33">
            <v>174</v>
          </cell>
          <cell r="O33">
            <v>65</v>
          </cell>
          <cell r="P33">
            <v>2</v>
          </cell>
          <cell r="Q33">
            <v>8</v>
          </cell>
          <cell r="R33">
            <v>2</v>
          </cell>
          <cell r="S33">
            <v>20</v>
          </cell>
          <cell r="V33">
            <v>6</v>
          </cell>
          <cell r="W33">
            <v>45</v>
          </cell>
          <cell r="X33">
            <v>7</v>
          </cell>
          <cell r="Z33">
            <v>5</v>
          </cell>
          <cell r="AA33">
            <v>6</v>
          </cell>
          <cell r="AB33">
            <v>2</v>
          </cell>
          <cell r="AC33" t="str">
            <v>XXXXXXX</v>
          </cell>
          <cell r="AE33">
            <v>15</v>
          </cell>
          <cell r="AF33">
            <v>416</v>
          </cell>
        </row>
        <row r="34">
          <cell r="A34" t="str">
            <v>שבי ציון</v>
          </cell>
          <cell r="AD34" t="str">
            <v>XXXXXXX</v>
          </cell>
          <cell r="AF34">
            <v>0</v>
          </cell>
        </row>
        <row r="35">
          <cell r="A35" t="str">
            <v>נהריה</v>
          </cell>
          <cell r="B35">
            <v>78</v>
          </cell>
          <cell r="D35">
            <v>91</v>
          </cell>
          <cell r="F35">
            <v>1153</v>
          </cell>
          <cell r="K35">
            <v>466</v>
          </cell>
          <cell r="M35">
            <v>7588</v>
          </cell>
          <cell r="N35">
            <v>17131</v>
          </cell>
          <cell r="O35">
            <v>563</v>
          </cell>
          <cell r="P35">
            <v>417</v>
          </cell>
          <cell r="Q35">
            <v>1126</v>
          </cell>
          <cell r="R35">
            <v>778</v>
          </cell>
          <cell r="S35">
            <v>1177</v>
          </cell>
          <cell r="V35">
            <v>1183</v>
          </cell>
          <cell r="W35">
            <v>6181</v>
          </cell>
          <cell r="X35">
            <v>2962</v>
          </cell>
          <cell r="Z35">
            <v>976</v>
          </cell>
          <cell r="AA35">
            <v>973</v>
          </cell>
          <cell r="AB35">
            <v>289</v>
          </cell>
          <cell r="AE35" t="str">
            <v>XXXXXXX</v>
          </cell>
          <cell r="AF35">
            <v>43132</v>
          </cell>
        </row>
        <row r="36">
          <cell r="A36" t="str">
            <v>סה''כ</v>
          </cell>
          <cell r="B36">
            <v>12239</v>
          </cell>
          <cell r="C36">
            <v>12</v>
          </cell>
          <cell r="D36">
            <v>7145</v>
          </cell>
          <cell r="E36">
            <v>53</v>
          </cell>
          <cell r="F36">
            <v>69260</v>
          </cell>
          <cell r="G36">
            <v>25</v>
          </cell>
          <cell r="H36">
            <v>0</v>
          </cell>
          <cell r="I36">
            <v>0</v>
          </cell>
          <cell r="J36">
            <v>0</v>
          </cell>
          <cell r="K36">
            <v>28278</v>
          </cell>
          <cell r="L36">
            <v>55</v>
          </cell>
          <cell r="M36">
            <v>142298</v>
          </cell>
          <cell r="N36">
            <v>194373</v>
          </cell>
          <cell r="O36">
            <v>14122</v>
          </cell>
          <cell r="P36">
            <v>43780</v>
          </cell>
          <cell r="Q36">
            <v>56044</v>
          </cell>
          <cell r="R36">
            <v>33377</v>
          </cell>
          <cell r="S36">
            <v>53454</v>
          </cell>
          <cell r="T36">
            <v>0</v>
          </cell>
          <cell r="U36">
            <v>37</v>
          </cell>
          <cell r="V36">
            <v>43059</v>
          </cell>
          <cell r="W36">
            <v>79097</v>
          </cell>
          <cell r="X36">
            <v>35103</v>
          </cell>
          <cell r="Y36">
            <v>0</v>
          </cell>
          <cell r="Z36">
            <v>22790</v>
          </cell>
          <cell r="AA36">
            <v>41453</v>
          </cell>
          <cell r="AB36">
            <v>24924</v>
          </cell>
          <cell r="AC36">
            <v>0</v>
          </cell>
          <cell r="AD36">
            <v>0</v>
          </cell>
          <cell r="AE36">
            <v>37661</v>
          </cell>
          <cell r="AF36">
            <v>938639</v>
          </cell>
        </row>
      </sheetData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משולב מעודכן אחרון"/>
      <sheetName val="קבוצה מלוה עיוור"/>
      <sheetName val="הנחות ילד 5-10"/>
      <sheetName val="תעריף פקחים (3)"/>
      <sheetName val=" משולב ישן"/>
      <sheetName val=" משולב"/>
      <sheetName val="הנחות סטודנט"/>
      <sheetName val="A"/>
      <sheetName val="הנחות"/>
      <sheetName val="תעריף פקחים (2)"/>
      <sheetName val="תעריף נסיעה"/>
      <sheetName val="בדיקה"/>
      <sheetName val="אינדקס קוד_מחיר"/>
      <sheetName val="תעריף נסיעה מקוצר "/>
      <sheetName val="קוד נסיעה"/>
      <sheetName val="תעריף פקחים"/>
      <sheetName val="סכום"/>
      <sheetName val="חופשי חודשי"/>
      <sheetName val="הנחות גמלאים"/>
      <sheetName val="הנחות גמלאים פקחים"/>
      <sheetName val="גיליון7"/>
      <sheetName val="גיליון8"/>
      <sheetName val="גיליון9"/>
      <sheetName val="מודול2"/>
      <sheetName val=" משולב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4">
          <cell r="C14" t="str">
            <v>קוד</v>
          </cell>
          <cell r="D14" t="str">
            <v>1.3.99</v>
          </cell>
        </row>
        <row r="16">
          <cell r="C16">
            <v>1</v>
          </cell>
          <cell r="D16">
            <v>4.5</v>
          </cell>
        </row>
        <row r="17">
          <cell r="C17">
            <v>2</v>
          </cell>
          <cell r="D17">
            <v>6</v>
          </cell>
        </row>
        <row r="18">
          <cell r="C18">
            <v>3</v>
          </cell>
          <cell r="D18">
            <v>7</v>
          </cell>
        </row>
        <row r="19">
          <cell r="C19">
            <v>4</v>
          </cell>
          <cell r="D19">
            <v>8.5</v>
          </cell>
        </row>
        <row r="20">
          <cell r="C20">
            <v>5</v>
          </cell>
          <cell r="D20">
            <v>10.5</v>
          </cell>
        </row>
        <row r="21">
          <cell r="C21">
            <v>6</v>
          </cell>
          <cell r="D21">
            <v>12.5</v>
          </cell>
        </row>
        <row r="22">
          <cell r="C22">
            <v>7</v>
          </cell>
          <cell r="D22">
            <v>15.5</v>
          </cell>
        </row>
        <row r="23">
          <cell r="C23">
            <v>8</v>
          </cell>
          <cell r="D23">
            <v>19</v>
          </cell>
        </row>
        <row r="24">
          <cell r="C24">
            <v>9</v>
          </cell>
          <cell r="D24">
            <v>20</v>
          </cell>
        </row>
        <row r="25">
          <cell r="C25">
            <v>10</v>
          </cell>
          <cell r="D25">
            <v>25.5</v>
          </cell>
        </row>
        <row r="26">
          <cell r="C26">
            <v>11</v>
          </cell>
          <cell r="D26">
            <v>27.5</v>
          </cell>
        </row>
        <row r="27">
          <cell r="C27">
            <v>12</v>
          </cell>
          <cell r="D27">
            <v>31</v>
          </cell>
        </row>
        <row r="28">
          <cell r="C28">
            <v>13</v>
          </cell>
          <cell r="D28">
            <v>37.5</v>
          </cell>
        </row>
        <row r="29">
          <cell r="C29">
            <v>14</v>
          </cell>
          <cell r="D29">
            <v>42</v>
          </cell>
        </row>
        <row r="30">
          <cell r="C30">
            <v>15</v>
          </cell>
          <cell r="D30">
            <v>22.5</v>
          </cell>
        </row>
        <row r="31">
          <cell r="C31">
            <v>16</v>
          </cell>
          <cell r="D31">
            <v>48</v>
          </cell>
        </row>
        <row r="32">
          <cell r="C32">
            <v>17</v>
          </cell>
          <cell r="D32">
            <v>52.5</v>
          </cell>
        </row>
        <row r="33">
          <cell r="C33">
            <v>18</v>
          </cell>
          <cell r="D33">
            <v>0</v>
          </cell>
        </row>
        <row r="34">
          <cell r="C34">
            <v>19</v>
          </cell>
          <cell r="D34">
            <v>33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90"/>
  <sheetViews>
    <sheetView rightToLeft="1" tabSelected="1" topLeftCell="B1" zoomScale="91" zoomScaleNormal="91" workbookViewId="0">
      <selection activeCell="K55" sqref="K55"/>
    </sheetView>
  </sheetViews>
  <sheetFormatPr defaultRowHeight="12.75" x14ac:dyDescent="0.2"/>
  <cols>
    <col min="1" max="2" width="17.7109375" style="1" customWidth="1"/>
    <col min="3" max="3" width="12.7109375" style="1" customWidth="1"/>
    <col min="4" max="4" width="13" style="1" customWidth="1"/>
    <col min="5" max="5" width="15.85546875" style="1" customWidth="1"/>
    <col min="6" max="8" width="8.85546875" style="1" customWidth="1"/>
    <col min="9" max="9" width="10.7109375" style="1" customWidth="1"/>
    <col min="10" max="10" width="12.28515625" style="1" bestFit="1" customWidth="1"/>
    <col min="11" max="11" width="8.85546875" style="1" customWidth="1"/>
    <col min="12" max="12" width="18.42578125" style="1" customWidth="1"/>
    <col min="13" max="13" width="11" style="1" customWidth="1"/>
    <col min="14" max="14" width="10.140625" style="1" customWidth="1"/>
    <col min="15" max="15" width="10.7109375" style="1" customWidth="1"/>
    <col min="16" max="16" width="11.140625" style="1" customWidth="1"/>
    <col min="17" max="17" width="10.28515625" style="1" customWidth="1"/>
    <col min="18" max="16384" width="9.140625" style="1"/>
  </cols>
  <sheetData>
    <row r="1" spans="1:18" ht="13.5" thickBot="1" x14ac:dyDescent="0.25">
      <c r="B1" s="2">
        <v>4165925</v>
      </c>
      <c r="C1" s="3">
        <v>4170392</v>
      </c>
      <c r="E1" s="4">
        <v>1.0016125844805555</v>
      </c>
      <c r="F1" s="5" t="s">
        <v>0</v>
      </c>
    </row>
    <row r="2" spans="1:18" ht="15.75" x14ac:dyDescent="0.25">
      <c r="A2" s="1" t="s">
        <v>1</v>
      </c>
      <c r="B2" s="6" t="s">
        <v>2</v>
      </c>
      <c r="L2" s="6"/>
    </row>
    <row r="3" spans="1:18" x14ac:dyDescent="0.2">
      <c r="B3" s="5" t="s">
        <v>3</v>
      </c>
      <c r="L3" s="5"/>
    </row>
    <row r="4" spans="1:18" ht="15" x14ac:dyDescent="0.25">
      <c r="A4" s="7" t="s">
        <v>4</v>
      </c>
      <c r="B4" s="8"/>
      <c r="C4" s="9" t="s">
        <v>7</v>
      </c>
      <c r="D4" s="9"/>
      <c r="E4" s="9"/>
      <c r="F4" s="10" t="s">
        <v>8</v>
      </c>
      <c r="G4" s="10"/>
      <c r="H4" s="10"/>
      <c r="L4" s="8"/>
      <c r="M4" s="11"/>
      <c r="P4" s="12"/>
      <c r="Q4" s="13"/>
      <c r="R4" s="13"/>
    </row>
    <row r="5" spans="1:18" ht="15" x14ac:dyDescent="0.25">
      <c r="A5" s="14"/>
      <c r="B5" s="7" t="s">
        <v>4</v>
      </c>
      <c r="C5" s="7" t="s">
        <v>5</v>
      </c>
      <c r="D5" s="7" t="s">
        <v>6</v>
      </c>
      <c r="E5" s="7" t="s">
        <v>7</v>
      </c>
      <c r="F5" s="15" t="s">
        <v>9</v>
      </c>
      <c r="G5" s="15" t="s">
        <v>10</v>
      </c>
      <c r="H5" s="15" t="s">
        <v>11</v>
      </c>
      <c r="L5" s="7"/>
      <c r="M5" s="7"/>
      <c r="N5" s="7"/>
      <c r="O5" s="7"/>
      <c r="P5" s="15"/>
      <c r="Q5" s="15"/>
      <c r="R5" s="15"/>
    </row>
    <row r="6" spans="1:18" ht="15" x14ac:dyDescent="0.2">
      <c r="A6" s="16" t="s">
        <v>12</v>
      </c>
      <c r="B6" s="17" t="s">
        <v>13</v>
      </c>
      <c r="C6" s="18">
        <v>884332.1343352145</v>
      </c>
      <c r="D6" s="18">
        <v>949089.62313053035</v>
      </c>
      <c r="E6" s="18">
        <v>1833421.7574657449</v>
      </c>
      <c r="F6" s="18">
        <v>33798.769639271959</v>
      </c>
      <c r="G6" s="18">
        <v>36273.771237914487</v>
      </c>
      <c r="H6" s="18">
        <v>70072.540877186446</v>
      </c>
      <c r="I6"/>
      <c r="J6" s="1">
        <f>D6/C6</f>
        <v>1.0732275649397232</v>
      </c>
      <c r="L6" s="17"/>
      <c r="M6" s="18"/>
      <c r="N6" s="18"/>
      <c r="O6" s="18"/>
      <c r="P6" s="18"/>
      <c r="Q6" s="18"/>
      <c r="R6" s="18"/>
    </row>
    <row r="7" spans="1:18" ht="15" x14ac:dyDescent="0.2">
      <c r="A7" s="19" t="s">
        <v>14</v>
      </c>
      <c r="B7" s="17" t="s">
        <v>15</v>
      </c>
      <c r="C7" s="18">
        <v>320086.25510602881</v>
      </c>
      <c r="D7" s="18">
        <v>343582.60395131761</v>
      </c>
      <c r="E7" s="18">
        <v>663668.85905734636</v>
      </c>
      <c r="F7" s="18">
        <v>12233.550247677691</v>
      </c>
      <c r="G7" s="18">
        <v>13131.569952211985</v>
      </c>
      <c r="H7" s="18">
        <v>25365.120199889676</v>
      </c>
      <c r="I7"/>
      <c r="J7" s="1">
        <f>D7/C7</f>
        <v>1.0734063036774435</v>
      </c>
      <c r="L7" s="17"/>
      <c r="M7" s="18"/>
      <c r="N7" s="18"/>
      <c r="O7" s="18"/>
      <c r="P7" s="18"/>
      <c r="Q7" s="18"/>
      <c r="R7" s="18"/>
    </row>
    <row r="8" spans="1:18" ht="15" x14ac:dyDescent="0.2">
      <c r="A8" s="19" t="s">
        <v>16</v>
      </c>
      <c r="B8" s="17" t="s">
        <v>17</v>
      </c>
      <c r="C8" s="18">
        <v>222434.62713352192</v>
      </c>
      <c r="D8" s="18">
        <v>219231.14957232607</v>
      </c>
      <c r="E8" s="18">
        <v>441665.77670584799</v>
      </c>
      <c r="F8" s="18">
        <v>8501.3496970059023</v>
      </c>
      <c r="G8" s="18">
        <v>8378.914250037973</v>
      </c>
      <c r="H8" s="18">
        <v>16880.263947043873</v>
      </c>
      <c r="I8"/>
      <c r="J8" s="1">
        <f>D8/C8</f>
        <v>0.98559811661305374</v>
      </c>
      <c r="L8" s="17"/>
      <c r="M8" s="18"/>
      <c r="N8" s="18"/>
      <c r="O8" s="18"/>
      <c r="P8" s="18"/>
      <c r="Q8" s="18"/>
      <c r="R8" s="18"/>
    </row>
    <row r="9" spans="1:18" ht="15" x14ac:dyDescent="0.2">
      <c r="A9" s="19" t="s">
        <v>18</v>
      </c>
      <c r="B9" s="17" t="s">
        <v>19</v>
      </c>
      <c r="C9" s="18">
        <v>174912.51709529129</v>
      </c>
      <c r="D9" s="18">
        <v>187912.83745817235</v>
      </c>
      <c r="E9" s="18">
        <v>362825.35455346364</v>
      </c>
      <c r="F9" s="18">
        <v>6685.0763901880709</v>
      </c>
      <c r="G9" s="18">
        <v>7181.9426875007466</v>
      </c>
      <c r="H9" s="18">
        <v>13867.019077688818</v>
      </c>
      <c r="I9"/>
      <c r="L9" s="17"/>
      <c r="M9" s="18"/>
      <c r="N9" s="18"/>
      <c r="O9" s="18"/>
      <c r="P9" s="18"/>
      <c r="Q9" s="18"/>
      <c r="R9" s="18"/>
    </row>
    <row r="10" spans="1:18" ht="15" x14ac:dyDescent="0.2">
      <c r="A10" s="19" t="s">
        <v>20</v>
      </c>
      <c r="B10" s="17" t="s">
        <v>21</v>
      </c>
      <c r="C10" s="18">
        <v>166098.13604547133</v>
      </c>
      <c r="D10" s="18">
        <v>169233.15338651795</v>
      </c>
      <c r="E10" s="18">
        <v>335331.28943198931</v>
      </c>
      <c r="F10" s="18">
        <v>6348.1947785755037</v>
      </c>
      <c r="G10" s="18">
        <v>6468.0137072462476</v>
      </c>
      <c r="H10" s="18">
        <v>12816.208485821751</v>
      </c>
      <c r="I10"/>
      <c r="J10" s="1">
        <f>D10/C10</f>
        <v>1.0188744883939478</v>
      </c>
      <c r="L10" s="17"/>
      <c r="M10" s="18"/>
      <c r="N10" s="18"/>
      <c r="O10" s="18"/>
      <c r="P10" s="18"/>
      <c r="Q10" s="18"/>
      <c r="R10" s="18"/>
    </row>
    <row r="11" spans="1:18" ht="15" x14ac:dyDescent="0.2">
      <c r="A11" s="19" t="s">
        <v>22</v>
      </c>
      <c r="B11" s="17" t="s">
        <v>23</v>
      </c>
      <c r="C11" s="18">
        <v>153880.94651401808</v>
      </c>
      <c r="D11" s="18">
        <v>165202.47404017713</v>
      </c>
      <c r="E11" s="18">
        <v>319083.42055419518</v>
      </c>
      <c r="F11" s="18">
        <v>5881.259383399205</v>
      </c>
      <c r="G11" s="18">
        <v>6313.9629864509934</v>
      </c>
      <c r="H11" s="18">
        <v>12195.222369850198</v>
      </c>
      <c r="I11"/>
      <c r="L11" s="17"/>
      <c r="M11" s="18"/>
      <c r="N11" s="18"/>
      <c r="O11" s="18"/>
      <c r="P11" s="18"/>
      <c r="Q11" s="18"/>
      <c r="R11" s="18"/>
    </row>
    <row r="12" spans="1:18" ht="15" x14ac:dyDescent="0.2">
      <c r="A12" s="19" t="s">
        <v>24</v>
      </c>
      <c r="B12" s="17" t="s">
        <v>25</v>
      </c>
      <c r="C12" s="18">
        <v>157655.4033451229</v>
      </c>
      <c r="D12" s="18">
        <v>150410.67942481997</v>
      </c>
      <c r="E12" s="18">
        <v>308066.08276994288</v>
      </c>
      <c r="F12" s="18">
        <v>6025.5173968703411</v>
      </c>
      <c r="G12" s="18">
        <v>5748.6273627130795</v>
      </c>
      <c r="H12" s="18">
        <v>11774.144759583422</v>
      </c>
      <c r="I12"/>
      <c r="L12" s="17"/>
      <c r="M12" s="18"/>
      <c r="N12" s="18"/>
      <c r="O12" s="18"/>
      <c r="P12" s="18"/>
      <c r="Q12" s="18"/>
      <c r="R12" s="18"/>
    </row>
    <row r="13" spans="1:18" ht="15" x14ac:dyDescent="0.2">
      <c r="A13" s="19" t="s">
        <v>26</v>
      </c>
      <c r="B13" s="17" t="s">
        <v>24</v>
      </c>
      <c r="C13" s="18">
        <v>141303.74737132495</v>
      </c>
      <c r="D13" s="18">
        <v>132857.89965583879</v>
      </c>
      <c r="E13" s="18">
        <v>274161.64702716377</v>
      </c>
      <c r="F13" s="18">
        <v>5400.5645855666089</v>
      </c>
      <c r="G13" s="18">
        <v>5077.7681494078361</v>
      </c>
      <c r="H13" s="18">
        <v>10478.332734974445</v>
      </c>
      <c r="I13"/>
      <c r="L13" s="17"/>
      <c r="M13" s="18"/>
      <c r="N13" s="18"/>
      <c r="O13" s="18"/>
      <c r="P13" s="18"/>
      <c r="Q13" s="18"/>
      <c r="R13" s="18"/>
    </row>
    <row r="14" spans="1:18" ht="15" x14ac:dyDescent="0.2">
      <c r="A14" s="19" t="s">
        <v>27</v>
      </c>
      <c r="B14" s="17" t="s">
        <v>28</v>
      </c>
      <c r="C14" s="18">
        <v>131384.03675390151</v>
      </c>
      <c r="D14" s="18">
        <v>123527.88844752828</v>
      </c>
      <c r="E14" s="18">
        <v>254911.92520142981</v>
      </c>
      <c r="F14" s="18">
        <v>5021.437783509853</v>
      </c>
      <c r="G14" s="18">
        <v>4721.1793890111931</v>
      </c>
      <c r="H14" s="18">
        <v>9742.6171725210461</v>
      </c>
      <c r="I14"/>
      <c r="L14" s="17"/>
      <c r="M14" s="18"/>
      <c r="N14" s="18"/>
      <c r="O14" s="18"/>
      <c r="P14" s="18"/>
      <c r="Q14" s="18"/>
      <c r="R14" s="18"/>
    </row>
    <row r="15" spans="1:18" ht="15" x14ac:dyDescent="0.2">
      <c r="A15" s="19" t="s">
        <v>29</v>
      </c>
      <c r="B15" s="17" t="s">
        <v>30</v>
      </c>
      <c r="C15" s="18">
        <v>121760.35273582129</v>
      </c>
      <c r="D15" s="18">
        <v>113129.13657932529</v>
      </c>
      <c r="E15" s="18">
        <v>234889.48931514658</v>
      </c>
      <c r="F15" s="18">
        <v>4653.6249826635367</v>
      </c>
      <c r="G15" s="18">
        <v>4323.7438494855924</v>
      </c>
      <c r="H15" s="18">
        <v>8977.3688321491281</v>
      </c>
      <c r="I15"/>
      <c r="L15" s="17"/>
      <c r="M15" s="18"/>
      <c r="N15" s="18"/>
      <c r="O15" s="18"/>
      <c r="P15" s="18"/>
      <c r="Q15" s="18"/>
      <c r="R15" s="18"/>
    </row>
    <row r="16" spans="1:18" ht="15" x14ac:dyDescent="0.2">
      <c r="A16" s="19" t="s">
        <v>31</v>
      </c>
      <c r="B16" s="17" t="s">
        <v>29</v>
      </c>
      <c r="C16" s="18">
        <v>109839.81080351362</v>
      </c>
      <c r="D16" s="18">
        <v>120243.56071851315</v>
      </c>
      <c r="E16" s="18">
        <v>230083.37152202678</v>
      </c>
      <c r="F16" s="18">
        <v>4198.0273230260482</v>
      </c>
      <c r="G16" s="18">
        <v>4595.6538856138714</v>
      </c>
      <c r="H16" s="18">
        <v>8793.6812086399186</v>
      </c>
      <c r="I16"/>
      <c r="J16" s="8"/>
      <c r="K16" s="21"/>
      <c r="L16" s="21"/>
      <c r="M16" s="21"/>
      <c r="N16" s="22"/>
      <c r="O16" s="22"/>
      <c r="P16" s="22"/>
      <c r="Q16" s="18"/>
      <c r="R16" s="18"/>
    </row>
    <row r="17" spans="1:18" ht="15.75" x14ac:dyDescent="0.25">
      <c r="A17" s="19" t="s">
        <v>32</v>
      </c>
      <c r="B17" s="17" t="s">
        <v>33</v>
      </c>
      <c r="C17" s="18">
        <v>111996.50305266885</v>
      </c>
      <c r="D17" s="18">
        <v>116468.12230707552</v>
      </c>
      <c r="E17" s="18">
        <v>228464.62535974436</v>
      </c>
      <c r="F17" s="18">
        <v>4280.4551142165128</v>
      </c>
      <c r="G17" s="18">
        <v>4451.3583565914359</v>
      </c>
      <c r="H17" s="18">
        <v>8731.8134708079488</v>
      </c>
      <c r="I17"/>
      <c r="J17" s="7"/>
      <c r="K17" s="7"/>
      <c r="L17" s="7"/>
      <c r="M17" s="7"/>
      <c r="N17" s="15"/>
      <c r="O17" s="15"/>
      <c r="P17" s="15"/>
      <c r="Q17" s="18"/>
      <c r="R17" s="18"/>
    </row>
    <row r="18" spans="1:18" ht="15" x14ac:dyDescent="0.2">
      <c r="A18" s="19" t="s">
        <v>34</v>
      </c>
      <c r="B18" s="17" t="s">
        <v>12</v>
      </c>
      <c r="C18" s="18">
        <v>102642.44312620493</v>
      </c>
      <c r="D18" s="18">
        <v>110614.95878264311</v>
      </c>
      <c r="E18" s="18">
        <v>213257.40190884803</v>
      </c>
      <c r="F18" s="18">
        <v>3922.947222813058</v>
      </c>
      <c r="G18" s="18">
        <v>4227.6531241993134</v>
      </c>
      <c r="H18" s="18">
        <v>8150.6003470123715</v>
      </c>
      <c r="I18"/>
      <c r="J18" s="17"/>
      <c r="K18" s="18"/>
      <c r="L18" s="18"/>
      <c r="M18" s="18"/>
      <c r="N18" s="18"/>
      <c r="O18" s="18"/>
      <c r="P18" s="18"/>
      <c r="Q18" s="18"/>
      <c r="R18" s="18"/>
    </row>
    <row r="19" spans="1:18" ht="15" x14ac:dyDescent="0.2">
      <c r="A19" s="19" t="s">
        <v>35</v>
      </c>
      <c r="B19" s="17" t="s">
        <v>36</v>
      </c>
      <c r="C19" s="18">
        <v>103658.59912541215</v>
      </c>
      <c r="D19" s="18">
        <v>104867.83598252968</v>
      </c>
      <c r="E19" s="18">
        <v>208526.43510794183</v>
      </c>
      <c r="F19" s="18">
        <v>3961.7842402653155</v>
      </c>
      <c r="G19" s="18">
        <v>4008.0007197826594</v>
      </c>
      <c r="H19" s="18">
        <v>7969.7849600479749</v>
      </c>
      <c r="I19"/>
      <c r="J19" s="17"/>
      <c r="K19" s="18"/>
      <c r="L19" s="18"/>
      <c r="M19" s="18"/>
      <c r="N19" s="18"/>
      <c r="O19" s="18"/>
      <c r="P19" s="18"/>
      <c r="Q19" s="18"/>
      <c r="R19" s="18"/>
    </row>
    <row r="20" spans="1:18" ht="15" x14ac:dyDescent="0.2">
      <c r="A20" s="19" t="s">
        <v>37</v>
      </c>
      <c r="B20" s="17" t="s">
        <v>38</v>
      </c>
      <c r="C20" s="18">
        <v>105946.68291339953</v>
      </c>
      <c r="D20" s="18">
        <v>102201.88383092116</v>
      </c>
      <c r="E20" s="18">
        <v>208148.56674432068</v>
      </c>
      <c r="F20" s="18">
        <v>4049.2337559652892</v>
      </c>
      <c r="G20" s="18">
        <v>3906.1092480798093</v>
      </c>
      <c r="H20" s="18">
        <v>7955.3430040450985</v>
      </c>
      <c r="I20"/>
      <c r="J20" s="17"/>
      <c r="K20" s="18"/>
      <c r="L20" s="18"/>
      <c r="M20" s="18"/>
      <c r="N20" s="18"/>
      <c r="O20" s="18"/>
      <c r="P20" s="18"/>
      <c r="Q20" s="18"/>
      <c r="R20" s="18"/>
    </row>
    <row r="21" spans="1:18" ht="15" customHeight="1" x14ac:dyDescent="0.2">
      <c r="A21" s="19" t="s">
        <v>39</v>
      </c>
      <c r="B21" s="17" t="s">
        <v>18</v>
      </c>
      <c r="C21" s="18">
        <v>104164.30330319054</v>
      </c>
      <c r="D21" s="18">
        <v>99282.854227591932</v>
      </c>
      <c r="E21" s="18">
        <v>203447.15753078245</v>
      </c>
      <c r="F21" s="18">
        <v>3981.1120226071821</v>
      </c>
      <c r="G21" s="18">
        <v>3794.5452719416967</v>
      </c>
      <c r="H21" s="18">
        <v>7775.6572945488788</v>
      </c>
      <c r="I21"/>
      <c r="L21" s="17"/>
      <c r="M21" s="18"/>
      <c r="N21" s="18"/>
      <c r="O21" s="18"/>
      <c r="P21" s="18"/>
      <c r="Q21" s="18"/>
      <c r="R21" s="18"/>
    </row>
    <row r="22" spans="1:18" ht="15" x14ac:dyDescent="0.2">
      <c r="A22" s="19" t="s">
        <v>40</v>
      </c>
      <c r="B22" s="17" t="s">
        <v>41</v>
      </c>
      <c r="C22" s="18">
        <v>101314.88577448273</v>
      </c>
      <c r="D22" s="18">
        <v>96851.069082109141</v>
      </c>
      <c r="E22" s="18">
        <v>198165.95485659188</v>
      </c>
      <c r="F22" s="18">
        <v>3872.2085881172702</v>
      </c>
      <c r="G22" s="18">
        <v>3701.6035560939936</v>
      </c>
      <c r="H22" s="18">
        <v>7573.8121442112642</v>
      </c>
      <c r="I22"/>
      <c r="L22" s="17"/>
      <c r="M22" s="18"/>
      <c r="N22" s="18"/>
      <c r="O22" s="18"/>
      <c r="P22" s="18"/>
      <c r="Q22" s="18"/>
      <c r="R22" s="18"/>
    </row>
    <row r="23" spans="1:18" ht="15" x14ac:dyDescent="0.2">
      <c r="A23" s="19" t="s">
        <v>42</v>
      </c>
      <c r="B23" s="17" t="s">
        <v>31</v>
      </c>
      <c r="C23" s="18">
        <v>94975.138856509657</v>
      </c>
      <c r="D23" s="18">
        <v>92884.252554154824</v>
      </c>
      <c r="E23" s="18">
        <v>187859.39141066448</v>
      </c>
      <c r="F23" s="18">
        <v>3629.9063610101039</v>
      </c>
      <c r="G23" s="18">
        <v>3549.9936430036223</v>
      </c>
      <c r="H23" s="18">
        <v>7179.9000040137262</v>
      </c>
      <c r="I23"/>
      <c r="L23" s="17"/>
      <c r="M23" s="18"/>
      <c r="N23" s="18"/>
      <c r="O23" s="18"/>
      <c r="P23" s="18"/>
      <c r="Q23" s="18"/>
      <c r="R23" s="18"/>
    </row>
    <row r="24" spans="1:18" ht="15" x14ac:dyDescent="0.2">
      <c r="A24" s="19" t="s">
        <v>30</v>
      </c>
      <c r="B24" s="17" t="s">
        <v>40</v>
      </c>
      <c r="C24" s="18">
        <v>92293.932145239509</v>
      </c>
      <c r="D24" s="18">
        <v>93348.29966454464</v>
      </c>
      <c r="E24" s="18">
        <v>185642.23180978413</v>
      </c>
      <c r="F24" s="18">
        <v>3527.4318670151379</v>
      </c>
      <c r="G24" s="18">
        <v>3567.7293112857951</v>
      </c>
      <c r="H24" s="18">
        <v>7095.161178300933</v>
      </c>
      <c r="I24"/>
      <c r="L24" s="17"/>
      <c r="M24" s="18"/>
      <c r="N24" s="18"/>
      <c r="O24" s="18"/>
      <c r="P24" s="18"/>
      <c r="Q24" s="18"/>
      <c r="R24" s="18"/>
    </row>
    <row r="25" spans="1:18" ht="15" x14ac:dyDescent="0.2">
      <c r="A25" s="19" t="s">
        <v>43</v>
      </c>
      <c r="B25" s="17" t="s">
        <v>14</v>
      </c>
      <c r="C25" s="18">
        <v>85129.026731793841</v>
      </c>
      <c r="D25" s="18">
        <v>97032.130589005697</v>
      </c>
      <c r="E25" s="18">
        <v>182161.15732079954</v>
      </c>
      <c r="F25" s="18">
        <v>3253.5924596772293</v>
      </c>
      <c r="G25" s="18">
        <v>3708.5236440615495</v>
      </c>
      <c r="H25" s="18">
        <v>6962.1161037387792</v>
      </c>
      <c r="I25"/>
      <c r="L25" s="17"/>
      <c r="M25" s="18"/>
      <c r="N25" s="18"/>
      <c r="O25" s="18"/>
      <c r="P25" s="18"/>
      <c r="Q25" s="18"/>
      <c r="R25" s="18"/>
    </row>
    <row r="26" spans="1:18" ht="15" x14ac:dyDescent="0.2">
      <c r="A26" s="19" t="s">
        <v>44</v>
      </c>
      <c r="B26" s="17" t="s">
        <v>44</v>
      </c>
      <c r="C26" s="18">
        <v>83848.364881276997</v>
      </c>
      <c r="D26" s="18">
        <v>76265.416423446688</v>
      </c>
      <c r="E26" s="18">
        <v>160113.7813047237</v>
      </c>
      <c r="F26" s="18">
        <v>3204.6461495853073</v>
      </c>
      <c r="G26" s="18">
        <v>2914.8293283235253</v>
      </c>
      <c r="H26" s="18">
        <v>6119.4754779088325</v>
      </c>
      <c r="I26"/>
      <c r="L26" s="17"/>
      <c r="M26" s="18"/>
      <c r="N26" s="18"/>
      <c r="O26" s="18"/>
      <c r="P26" s="18"/>
      <c r="Q26" s="18"/>
      <c r="R26" s="18"/>
    </row>
    <row r="27" spans="1:18" ht="15" x14ac:dyDescent="0.2">
      <c r="A27" s="19" t="s">
        <v>33</v>
      </c>
      <c r="B27" s="17" t="s">
        <v>45</v>
      </c>
      <c r="C27" s="18">
        <v>73870.240217926636</v>
      </c>
      <c r="D27" s="18">
        <v>81775.908250476583</v>
      </c>
      <c r="E27" s="18">
        <v>155646.1484684032</v>
      </c>
      <c r="F27" s="18">
        <v>2823.2867894145506</v>
      </c>
      <c r="G27" s="18">
        <v>3125.4378051950389</v>
      </c>
      <c r="H27" s="18">
        <v>5948.72459460959</v>
      </c>
      <c r="I27"/>
      <c r="L27" s="17"/>
      <c r="M27" s="18"/>
      <c r="N27" s="18"/>
      <c r="O27" s="18"/>
      <c r="P27" s="18"/>
      <c r="Q27" s="18"/>
      <c r="R27" s="18"/>
    </row>
    <row r="28" spans="1:18" ht="15" x14ac:dyDescent="0.2">
      <c r="A28" s="19" t="s">
        <v>36</v>
      </c>
      <c r="B28" s="17" t="s">
        <v>46</v>
      </c>
      <c r="C28" s="18">
        <v>72990.063143188498</v>
      </c>
      <c r="D28" s="18">
        <v>72265.346357687595</v>
      </c>
      <c r="E28" s="18">
        <v>145255.40950087609</v>
      </c>
      <c r="F28" s="18">
        <v>2789.6468242523597</v>
      </c>
      <c r="G28" s="18">
        <v>2761.9484802299839</v>
      </c>
      <c r="H28" s="18">
        <v>5551.5953044823436</v>
      </c>
      <c r="I28"/>
      <c r="L28" s="17"/>
      <c r="M28" s="18"/>
      <c r="N28" s="18"/>
      <c r="O28" s="18"/>
      <c r="P28" s="18"/>
      <c r="Q28" s="18"/>
      <c r="R28" s="18"/>
    </row>
    <row r="29" spans="1:18" ht="15" x14ac:dyDescent="0.2">
      <c r="A29" s="19" t="s">
        <v>25</v>
      </c>
      <c r="B29" s="17" t="s">
        <v>47</v>
      </c>
      <c r="C29" s="18">
        <v>64963.089810532103</v>
      </c>
      <c r="D29" s="18">
        <v>64504.85205313225</v>
      </c>
      <c r="E29" s="18">
        <v>129467.94186366435</v>
      </c>
      <c r="F29" s="18">
        <v>2482.8595753925406</v>
      </c>
      <c r="G29" s="18">
        <v>2465.3459379241735</v>
      </c>
      <c r="H29" s="18">
        <v>4948.2055133167141</v>
      </c>
      <c r="I29"/>
      <c r="L29" s="17"/>
      <c r="M29" s="18"/>
      <c r="N29" s="18"/>
      <c r="O29" s="18"/>
      <c r="P29" s="18"/>
      <c r="Q29" s="18"/>
      <c r="R29" s="18"/>
    </row>
    <row r="30" spans="1:18" ht="15" x14ac:dyDescent="0.2">
      <c r="A30" s="19" t="s">
        <v>38</v>
      </c>
      <c r="B30" s="17" t="s">
        <v>27</v>
      </c>
      <c r="C30" s="18">
        <v>66077.453923647641</v>
      </c>
      <c r="D30" s="18">
        <v>61848.795833858407</v>
      </c>
      <c r="E30" s="18">
        <v>127926.24975750604</v>
      </c>
      <c r="F30" s="18">
        <v>2525.4500620333743</v>
      </c>
      <c r="G30" s="18">
        <v>2363.8326842282904</v>
      </c>
      <c r="H30" s="18">
        <v>4889.2827462616642</v>
      </c>
      <c r="I30"/>
      <c r="L30" s="17"/>
      <c r="M30" s="18"/>
      <c r="N30" s="18"/>
      <c r="O30" s="18"/>
      <c r="P30" s="18"/>
      <c r="Q30" s="18"/>
      <c r="R30" s="18"/>
    </row>
    <row r="31" spans="1:18" ht="15" x14ac:dyDescent="0.2">
      <c r="A31" s="19" t="s">
        <v>48</v>
      </c>
      <c r="B31" s="17" t="s">
        <v>49</v>
      </c>
      <c r="C31" s="18">
        <v>60432.786074800708</v>
      </c>
      <c r="D31" s="18">
        <v>58729.674084527513</v>
      </c>
      <c r="E31" s="18">
        <v>119162.46015932821</v>
      </c>
      <c r="F31" s="18">
        <v>2309.7134389864227</v>
      </c>
      <c r="G31" s="18">
        <v>2244.6212778015324</v>
      </c>
      <c r="H31" s="18">
        <v>4554.3347167879547</v>
      </c>
      <c r="I31"/>
      <c r="L31" s="17"/>
      <c r="M31" s="18"/>
      <c r="N31" s="18"/>
      <c r="O31" s="18"/>
      <c r="P31" s="18"/>
      <c r="Q31" s="18"/>
      <c r="R31" s="18"/>
    </row>
    <row r="32" spans="1:18" ht="15" x14ac:dyDescent="0.2">
      <c r="A32" s="19" t="s">
        <v>50</v>
      </c>
      <c r="B32" s="17" t="s">
        <v>51</v>
      </c>
      <c r="C32" s="18">
        <v>56723.414029435415</v>
      </c>
      <c r="D32" s="18">
        <v>53846.993025450007</v>
      </c>
      <c r="E32" s="18">
        <v>110570.40705488542</v>
      </c>
      <c r="F32" s="18">
        <v>2167.9429362534152</v>
      </c>
      <c r="G32" s="18">
        <v>2058.0074412910508</v>
      </c>
      <c r="H32" s="18">
        <v>4225.9503775444664</v>
      </c>
      <c r="I32"/>
      <c r="L32" s="17"/>
      <c r="M32" s="18"/>
      <c r="N32" s="18"/>
      <c r="O32" s="18"/>
      <c r="P32" s="18"/>
      <c r="Q32" s="18"/>
      <c r="R32" s="18"/>
    </row>
    <row r="33" spans="1:18" ht="15" x14ac:dyDescent="0.2">
      <c r="A33" s="19" t="s">
        <v>52</v>
      </c>
      <c r="B33" s="17" t="s">
        <v>53</v>
      </c>
      <c r="C33" s="18">
        <v>55723.454105719255</v>
      </c>
      <c r="D33" s="18">
        <v>52645.678923875712</v>
      </c>
      <c r="E33" s="18">
        <v>108369.13302959496</v>
      </c>
      <c r="F33" s="18">
        <v>2129.724925397581</v>
      </c>
      <c r="G33" s="18">
        <v>2012.0937658663288</v>
      </c>
      <c r="H33" s="18">
        <v>4141.8186912639103</v>
      </c>
      <c r="I33"/>
      <c r="L33" s="17"/>
      <c r="M33" s="18"/>
      <c r="N33" s="18"/>
      <c r="O33" s="18"/>
      <c r="P33" s="18"/>
      <c r="Q33" s="18"/>
      <c r="R33" s="18"/>
    </row>
    <row r="34" spans="1:18" ht="15" x14ac:dyDescent="0.2">
      <c r="A34" s="19" t="s">
        <v>54</v>
      </c>
      <c r="B34" s="17" t="s">
        <v>56</v>
      </c>
      <c r="C34" s="18">
        <v>53192.61949175717</v>
      </c>
      <c r="D34" s="18">
        <v>50451.366106047404</v>
      </c>
      <c r="E34" s="18">
        <v>103643.98559780457</v>
      </c>
      <c r="F34" s="18">
        <v>2032.9975841744745</v>
      </c>
      <c r="G34" s="18">
        <v>1928.2281337505929</v>
      </c>
      <c r="H34" s="18">
        <v>3961.2257179250673</v>
      </c>
      <c r="I34"/>
      <c r="L34" s="23"/>
      <c r="M34" s="18"/>
      <c r="N34" s="18"/>
      <c r="O34" s="18"/>
      <c r="P34" s="18"/>
      <c r="Q34" s="18"/>
      <c r="R34" s="18"/>
    </row>
    <row r="35" spans="1:18" ht="15" x14ac:dyDescent="0.2">
      <c r="A35" s="19" t="s">
        <v>53</v>
      </c>
      <c r="B35" s="17" t="s">
        <v>57</v>
      </c>
      <c r="C35" s="18">
        <v>78766.753546795808</v>
      </c>
      <c r="D35" s="18">
        <v>14489.958663023937</v>
      </c>
      <c r="E35" s="18">
        <v>93256.712209819743</v>
      </c>
      <c r="F35" s="18">
        <v>3010.4292889489407</v>
      </c>
      <c r="G35" s="18">
        <v>553.79959171366886</v>
      </c>
      <c r="H35" s="18">
        <v>3564.2288806626093</v>
      </c>
      <c r="I35"/>
      <c r="L35" s="23"/>
      <c r="M35" s="18"/>
      <c r="N35" s="18"/>
      <c r="O35" s="18"/>
      <c r="P35" s="18"/>
      <c r="Q35" s="18"/>
      <c r="R35" s="18"/>
    </row>
    <row r="36" spans="1:18" ht="15" x14ac:dyDescent="0.2">
      <c r="A36" s="19" t="s">
        <v>58</v>
      </c>
      <c r="B36" s="17" t="s">
        <v>35</v>
      </c>
      <c r="C36" s="18">
        <v>46392.180865552284</v>
      </c>
      <c r="D36" s="18">
        <v>44255.29049719224</v>
      </c>
      <c r="E36" s="18">
        <v>90647.471362744516</v>
      </c>
      <c r="F36" s="18">
        <v>1773.0879307206958</v>
      </c>
      <c r="G36" s="18">
        <v>1691.4169583559137</v>
      </c>
      <c r="H36" s="18">
        <v>3464.5048890766093</v>
      </c>
      <c r="I36"/>
      <c r="L36" s="17"/>
      <c r="M36" s="18"/>
      <c r="N36" s="18"/>
      <c r="O36" s="18"/>
      <c r="P36" s="18"/>
      <c r="Q36" s="18"/>
      <c r="R36" s="18"/>
    </row>
    <row r="37" spans="1:18" ht="15" x14ac:dyDescent="0.2">
      <c r="A37" s="19" t="s">
        <v>59</v>
      </c>
      <c r="B37" s="17" t="s">
        <v>55</v>
      </c>
      <c r="C37" s="18">
        <v>47325.142923492538</v>
      </c>
      <c r="D37" s="18">
        <v>41737.486862954247</v>
      </c>
      <c r="E37" s="18">
        <v>89062.629786446778</v>
      </c>
      <c r="F37" s="18">
        <v>1808.7453137945431</v>
      </c>
      <c r="G37" s="18">
        <v>1595.1876552168803</v>
      </c>
      <c r="H37" s="18">
        <v>3403.9329690114237</v>
      </c>
      <c r="I37"/>
      <c r="L37" s="17"/>
      <c r="M37" s="18"/>
      <c r="N37" s="18"/>
      <c r="O37" s="18"/>
      <c r="P37" s="18"/>
      <c r="Q37" s="18"/>
      <c r="R37" s="18"/>
    </row>
    <row r="38" spans="1:18" ht="15" x14ac:dyDescent="0.2">
      <c r="A38" s="19" t="s">
        <v>41</v>
      </c>
      <c r="B38" s="17" t="s">
        <v>39</v>
      </c>
      <c r="C38" s="18">
        <v>45511.332710382543</v>
      </c>
      <c r="D38" s="18">
        <v>42573.71317748537</v>
      </c>
      <c r="E38" s="18">
        <v>88085.04588786792</v>
      </c>
      <c r="F38" s="18">
        <v>1739.4223171713927</v>
      </c>
      <c r="G38" s="18">
        <v>1627.1478424290997</v>
      </c>
      <c r="H38" s="18">
        <v>3366.5701596004924</v>
      </c>
      <c r="I38"/>
      <c r="L38" s="17"/>
      <c r="M38" s="18"/>
      <c r="N38" s="18"/>
      <c r="O38" s="18"/>
      <c r="P38" s="18"/>
      <c r="Q38" s="18"/>
      <c r="R38" s="18"/>
    </row>
    <row r="39" spans="1:18" ht="15" x14ac:dyDescent="0.2">
      <c r="A39" s="19" t="s">
        <v>49</v>
      </c>
      <c r="B39" s="17" t="s">
        <v>20</v>
      </c>
      <c r="C39" s="18">
        <v>44566.812043217382</v>
      </c>
      <c r="D39" s="18">
        <v>39217.38953589779</v>
      </c>
      <c r="E39" s="18">
        <v>83784.201579115179</v>
      </c>
      <c r="F39" s="18">
        <v>1703.3231693404198</v>
      </c>
      <c r="G39" s="18">
        <v>1498.8706881875682</v>
      </c>
      <c r="H39" s="18">
        <v>3202.1938575279883</v>
      </c>
      <c r="I39"/>
      <c r="L39" s="17"/>
      <c r="M39" s="18"/>
      <c r="N39" s="18"/>
      <c r="O39" s="18"/>
      <c r="P39" s="18"/>
      <c r="Q39" s="18"/>
      <c r="R39" s="18"/>
    </row>
    <row r="40" spans="1:18" ht="15" x14ac:dyDescent="0.2">
      <c r="A40" s="19" t="s">
        <v>60</v>
      </c>
      <c r="B40" s="17" t="s">
        <v>22</v>
      </c>
      <c r="C40" s="18">
        <v>40992.637664505281</v>
      </c>
      <c r="D40" s="18">
        <v>42620.668775445825</v>
      </c>
      <c r="E40" s="18">
        <v>83613.306439951106</v>
      </c>
      <c r="F40" s="18">
        <v>1566.7198595811401</v>
      </c>
      <c r="G40" s="18">
        <v>1628.9424639034542</v>
      </c>
      <c r="H40" s="18">
        <v>3195.6623234845943</v>
      </c>
      <c r="I40"/>
      <c r="L40" s="17"/>
      <c r="M40" s="18"/>
      <c r="N40" s="18"/>
      <c r="O40" s="18"/>
      <c r="P40" s="18"/>
      <c r="Q40" s="18"/>
      <c r="R40" s="18"/>
    </row>
    <row r="41" spans="1:18" ht="15" x14ac:dyDescent="0.2">
      <c r="A41" s="19" t="s">
        <v>21</v>
      </c>
      <c r="B41" s="17" t="s">
        <v>58</v>
      </c>
      <c r="C41" s="18">
        <v>41421.818640829348</v>
      </c>
      <c r="D41" s="18">
        <v>38947.044283220639</v>
      </c>
      <c r="E41" s="18">
        <v>80368.862924049987</v>
      </c>
      <c r="F41" s="18">
        <v>1583.122960168726</v>
      </c>
      <c r="G41" s="18">
        <v>1488.5382162988533</v>
      </c>
      <c r="H41" s="18">
        <v>3071.661176467579</v>
      </c>
      <c r="I41"/>
      <c r="L41" s="17"/>
      <c r="M41" s="18"/>
      <c r="N41" s="18"/>
      <c r="O41" s="18"/>
      <c r="P41" s="18"/>
      <c r="Q41" s="18"/>
      <c r="R41" s="18"/>
    </row>
    <row r="42" spans="1:18" ht="15" x14ac:dyDescent="0.2">
      <c r="A42" s="19" t="s">
        <v>61</v>
      </c>
      <c r="B42" s="17" t="s">
        <v>50</v>
      </c>
      <c r="C42" s="18">
        <v>37519.24554404361</v>
      </c>
      <c r="D42" s="18">
        <v>35483.107385556468</v>
      </c>
      <c r="E42" s="18">
        <v>73002.352929600078</v>
      </c>
      <c r="F42" s="18">
        <v>1433.9684016296571</v>
      </c>
      <c r="G42" s="18">
        <v>1356.1481326374283</v>
      </c>
      <c r="H42" s="18">
        <v>2790.1165342670856</v>
      </c>
      <c r="I42"/>
      <c r="L42" s="17"/>
      <c r="M42" s="18"/>
      <c r="N42" s="18"/>
      <c r="O42" s="18"/>
      <c r="P42" s="18"/>
      <c r="Q42" s="18"/>
      <c r="R42" s="18"/>
    </row>
    <row r="43" spans="1:18" ht="15" x14ac:dyDescent="0.2">
      <c r="A43" s="19" t="s">
        <v>56</v>
      </c>
      <c r="B43" s="17" t="s">
        <v>60</v>
      </c>
      <c r="C43" s="18">
        <v>32467.151732427068</v>
      </c>
      <c r="D43" s="18">
        <v>31162.431147631003</v>
      </c>
      <c r="E43" s="18">
        <v>63629.582880058071</v>
      </c>
      <c r="F43" s="18">
        <v>1240.8796872144771</v>
      </c>
      <c r="G43" s="18">
        <v>1191.0138633039976</v>
      </c>
      <c r="H43" s="18">
        <v>2431.8935505184745</v>
      </c>
      <c r="I43"/>
      <c r="L43" s="17"/>
      <c r="M43" s="18"/>
      <c r="N43" s="18"/>
      <c r="O43" s="18"/>
      <c r="P43" s="18"/>
      <c r="Q43" s="18"/>
      <c r="R43" s="18"/>
    </row>
    <row r="44" spans="1:18" ht="15" x14ac:dyDescent="0.2">
      <c r="A44" s="19" t="s">
        <v>28</v>
      </c>
      <c r="B44" s="17" t="s">
        <v>61</v>
      </c>
      <c r="C44" s="18">
        <v>32077.444308057373</v>
      </c>
      <c r="D44" s="18">
        <v>29260.539123841794</v>
      </c>
      <c r="E44" s="18">
        <v>61337.983431899163</v>
      </c>
      <c r="F44" s="18">
        <v>1225.9852477255322</v>
      </c>
      <c r="G44" s="18">
        <v>1118.3244201694413</v>
      </c>
      <c r="H44" s="18">
        <v>2344.3096678949732</v>
      </c>
      <c r="I44"/>
      <c r="L44" s="17"/>
      <c r="M44" s="18"/>
      <c r="N44" s="18"/>
      <c r="O44" s="18"/>
      <c r="P44" s="18"/>
      <c r="Q44" s="18"/>
      <c r="R44" s="18"/>
    </row>
    <row r="45" spans="1:18" ht="15" x14ac:dyDescent="0.2">
      <c r="A45" s="19" t="s">
        <v>17</v>
      </c>
      <c r="B45" s="17" t="s">
        <v>62</v>
      </c>
      <c r="C45" s="18">
        <v>30558.028065777908</v>
      </c>
      <c r="D45" s="18">
        <v>28943.438595721094</v>
      </c>
      <c r="E45" s="18">
        <v>59501.466661498998</v>
      </c>
      <c r="F45" s="18">
        <v>1167.9138539979065</v>
      </c>
      <c r="G45" s="18">
        <v>1106.2049830413314</v>
      </c>
      <c r="H45" s="18">
        <v>2274.1188370392379</v>
      </c>
      <c r="I45"/>
      <c r="L45" s="17"/>
      <c r="M45" s="18"/>
      <c r="N45" s="18"/>
      <c r="O45" s="18"/>
      <c r="P45" s="18"/>
      <c r="Q45" s="18"/>
      <c r="R45" s="18"/>
    </row>
    <row r="46" spans="1:18" ht="15" x14ac:dyDescent="0.2">
      <c r="A46" s="19" t="s">
        <v>47</v>
      </c>
      <c r="B46" s="17" t="s">
        <v>63</v>
      </c>
      <c r="C46" s="18">
        <v>24716.853843981738</v>
      </c>
      <c r="D46" s="18">
        <v>25816.313961840198</v>
      </c>
      <c r="E46" s="18">
        <v>50533.16780582194</v>
      </c>
      <c r="F46" s="18">
        <v>944.66684726807216</v>
      </c>
      <c r="G46" s="18">
        <v>986.68771002796689</v>
      </c>
      <c r="H46" s="18">
        <v>1931.354557296039</v>
      </c>
      <c r="I46"/>
      <c r="L46" s="17"/>
      <c r="M46" s="18"/>
      <c r="N46" s="18"/>
      <c r="O46" s="18"/>
      <c r="P46" s="18"/>
      <c r="Q46" s="18"/>
      <c r="R46" s="18"/>
    </row>
    <row r="47" spans="1:18" ht="15" x14ac:dyDescent="0.2">
      <c r="A47" s="19" t="s">
        <v>46</v>
      </c>
      <c r="B47" s="17" t="s">
        <v>34</v>
      </c>
      <c r="C47" s="18">
        <v>26026.602523951889</v>
      </c>
      <c r="D47" s="18">
        <v>22853.644098205161</v>
      </c>
      <c r="E47" s="18">
        <v>48880.24662215705</v>
      </c>
      <c r="F47" s="18">
        <v>994.72484267601862</v>
      </c>
      <c r="G47" s="18">
        <v>873.45582310406951</v>
      </c>
      <c r="H47" s="18">
        <v>1868.180665780088</v>
      </c>
      <c r="I47"/>
      <c r="L47" s="17"/>
      <c r="M47" s="18"/>
      <c r="N47" s="18"/>
      <c r="O47" s="18"/>
      <c r="P47" s="18"/>
      <c r="Q47" s="18"/>
      <c r="R47" s="18"/>
    </row>
    <row r="48" spans="1:18" ht="15" x14ac:dyDescent="0.2">
      <c r="A48" s="19" t="s">
        <v>64</v>
      </c>
      <c r="B48" s="17" t="s">
        <v>43</v>
      </c>
      <c r="C48" s="18">
        <v>24393.933946745205</v>
      </c>
      <c r="D48" s="18">
        <v>22803.693678617117</v>
      </c>
      <c r="E48" s="18">
        <v>47197.627625362322</v>
      </c>
      <c r="F48" s="18">
        <v>932.32499651440742</v>
      </c>
      <c r="G48" s="18">
        <v>871.54674091708057</v>
      </c>
      <c r="H48" s="18">
        <v>1803.8717374314879</v>
      </c>
      <c r="I48"/>
      <c r="L48" s="17"/>
      <c r="M48" s="18"/>
      <c r="N48" s="18"/>
      <c r="O48" s="18"/>
      <c r="P48" s="18"/>
      <c r="Q48" s="18"/>
      <c r="R48" s="18"/>
    </row>
    <row r="49" spans="1:18" ht="15" x14ac:dyDescent="0.2">
      <c r="A49" s="19" t="s">
        <v>65</v>
      </c>
      <c r="B49" s="17" t="s">
        <v>59</v>
      </c>
      <c r="C49" s="18">
        <v>19221.115770321219</v>
      </c>
      <c r="D49" s="18">
        <v>18362.403253268505</v>
      </c>
      <c r="E49" s="18">
        <v>37583.519023589724</v>
      </c>
      <c r="F49" s="18">
        <v>734.6222521012769</v>
      </c>
      <c r="G49" s="18">
        <v>701.80265251492688</v>
      </c>
      <c r="H49" s="18">
        <v>1436.4249046162038</v>
      </c>
      <c r="I49"/>
      <c r="L49" s="17"/>
      <c r="M49" s="18"/>
      <c r="N49" s="18"/>
      <c r="O49" s="18"/>
      <c r="P49" s="18"/>
      <c r="Q49" s="18"/>
      <c r="R49" s="18"/>
    </row>
    <row r="50" spans="1:18" ht="15" x14ac:dyDescent="0.2">
      <c r="A50" s="19" t="s">
        <v>19</v>
      </c>
      <c r="B50" s="17" t="s">
        <v>16</v>
      </c>
      <c r="C50" s="18">
        <v>19125.031075092003</v>
      </c>
      <c r="D50" s="18">
        <v>18051.162158767016</v>
      </c>
      <c r="E50" s="18">
        <v>37176.19323385902</v>
      </c>
      <c r="F50" s="18">
        <v>730.94993900326517</v>
      </c>
      <c r="G50" s="18">
        <v>689.90716025936308</v>
      </c>
      <c r="H50" s="18">
        <v>1420.8570992626283</v>
      </c>
      <c r="I50"/>
      <c r="L50" s="17"/>
      <c r="M50" s="18"/>
      <c r="N50" s="18"/>
      <c r="O50" s="18"/>
      <c r="P50" s="18"/>
      <c r="Q50" s="18"/>
      <c r="R50" s="18"/>
    </row>
    <row r="51" spans="1:18" ht="15" x14ac:dyDescent="0.2">
      <c r="A51" s="19" t="s">
        <v>23</v>
      </c>
      <c r="B51" s="17" t="s">
        <v>52</v>
      </c>
      <c r="C51" s="18">
        <v>16132.372930677619</v>
      </c>
      <c r="D51" s="18">
        <v>14630.294602235508</v>
      </c>
      <c r="E51" s="18">
        <v>30762.667532913125</v>
      </c>
      <c r="F51" s="18">
        <v>616.571913706028</v>
      </c>
      <c r="G51" s="18">
        <v>559.16316711409047</v>
      </c>
      <c r="H51" s="18">
        <v>1175.7350808201186</v>
      </c>
      <c r="I51"/>
      <c r="L51" s="17"/>
      <c r="M51" s="18"/>
      <c r="N51" s="18"/>
      <c r="O51" s="18"/>
      <c r="P51" s="18"/>
      <c r="Q51" s="18"/>
      <c r="R51" s="18"/>
    </row>
    <row r="52" spans="1:18" ht="15" x14ac:dyDescent="0.2">
      <c r="A52" s="19" t="s">
        <v>15</v>
      </c>
      <c r="B52" s="17" t="s">
        <v>42</v>
      </c>
      <c r="C52" s="18">
        <v>13930.888566744425</v>
      </c>
      <c r="D52" s="18">
        <v>16021.854998106033</v>
      </c>
      <c r="E52" s="18">
        <v>29952.743564850458</v>
      </c>
      <c r="F52" s="18">
        <v>532.43218837876509</v>
      </c>
      <c r="G52" s="18">
        <v>612.34796887923096</v>
      </c>
      <c r="H52" s="18">
        <v>1144.7801572579961</v>
      </c>
      <c r="I52"/>
      <c r="L52" s="17"/>
      <c r="M52" s="18"/>
      <c r="N52" s="18"/>
      <c r="O52" s="18"/>
      <c r="P52" s="18"/>
      <c r="Q52" s="18"/>
      <c r="R52" s="18"/>
    </row>
    <row r="53" spans="1:18" ht="18" customHeight="1" x14ac:dyDescent="0.2">
      <c r="A53" s="19" t="s">
        <v>13</v>
      </c>
      <c r="B53" s="17" t="s">
        <v>66</v>
      </c>
      <c r="C53" s="18">
        <v>14025.831423627338</v>
      </c>
      <c r="D53" s="18">
        <v>14041.376450938476</v>
      </c>
      <c r="E53" s="18">
        <v>28067.207874565815</v>
      </c>
      <c r="F53" s="18">
        <v>536.06086093751162</v>
      </c>
      <c r="G53" s="18">
        <v>536.65498477031826</v>
      </c>
      <c r="H53" s="18">
        <v>1072.7158457078299</v>
      </c>
      <c r="I53"/>
      <c r="L53" s="17"/>
      <c r="M53" s="18"/>
      <c r="N53" s="18"/>
      <c r="O53" s="18"/>
      <c r="P53" s="18"/>
      <c r="Q53" s="18"/>
      <c r="R53" s="18"/>
    </row>
    <row r="54" spans="1:18" ht="15" customHeight="1" x14ac:dyDescent="0.2">
      <c r="A54" s="24" t="s">
        <v>45</v>
      </c>
      <c r="B54" s="17" t="s">
        <v>32</v>
      </c>
      <c r="C54" s="18">
        <v>12175.201931911841</v>
      </c>
      <c r="D54" s="18">
        <v>13104.738474813174</v>
      </c>
      <c r="E54" s="18">
        <v>25279.940406725014</v>
      </c>
      <c r="F54" s="18">
        <v>465.33064832892484</v>
      </c>
      <c r="G54" s="18">
        <v>500.85710978497588</v>
      </c>
      <c r="H54" s="18">
        <v>966.18775811390071</v>
      </c>
      <c r="I54"/>
      <c r="N54" s="18"/>
    </row>
    <row r="55" spans="1:18" ht="15" x14ac:dyDescent="0.2">
      <c r="A55" s="24" t="s">
        <v>51</v>
      </c>
      <c r="B55" s="17" t="s">
        <v>37</v>
      </c>
      <c r="C55" s="18">
        <v>12356.073132417339</v>
      </c>
      <c r="D55" s="18">
        <v>12058.614227078304</v>
      </c>
      <c r="E55" s="18">
        <v>24414.687359495641</v>
      </c>
      <c r="F55" s="18">
        <v>472.24346287326955</v>
      </c>
      <c r="G55" s="18">
        <v>460.87471958287466</v>
      </c>
      <c r="H55" s="18">
        <v>933.11818245614427</v>
      </c>
      <c r="I55"/>
      <c r="L55" s="18"/>
      <c r="M55" s="25"/>
      <c r="N55" s="25"/>
      <c r="O55" s="25"/>
      <c r="P55" s="25"/>
      <c r="Q55" s="25"/>
      <c r="R55" s="25"/>
    </row>
    <row r="56" spans="1:18" s="20" customFormat="1" ht="15" x14ac:dyDescent="0.2">
      <c r="A56" s="24" t="s">
        <v>62</v>
      </c>
      <c r="B56" s="17" t="s">
        <v>65</v>
      </c>
      <c r="C56" s="18">
        <v>7378.8824138997134</v>
      </c>
      <c r="D56" s="18">
        <v>8853.8546017743192</v>
      </c>
      <c r="E56" s="18">
        <v>16232.737015674033</v>
      </c>
      <c r="F56" s="18">
        <v>282.01751041214004</v>
      </c>
      <c r="G56" s="18">
        <v>338.39027271120835</v>
      </c>
      <c r="H56" s="18">
        <v>620.40778312334839</v>
      </c>
      <c r="I56"/>
      <c r="L56" s="26"/>
      <c r="M56" s="27"/>
      <c r="N56" s="27"/>
      <c r="O56" s="27"/>
      <c r="P56" s="27"/>
      <c r="Q56" s="27"/>
      <c r="R56" s="27"/>
    </row>
    <row r="57" spans="1:18" s="20" customFormat="1" ht="15" x14ac:dyDescent="0.2">
      <c r="A57" s="24" t="s">
        <v>63</v>
      </c>
      <c r="B57" s="17" t="s">
        <v>48</v>
      </c>
      <c r="C57" s="18">
        <v>5884.7744175986072</v>
      </c>
      <c r="D57" s="18">
        <v>9505.3034267204712</v>
      </c>
      <c r="E57" s="18">
        <v>15390.077844319079</v>
      </c>
      <c r="F57" s="18">
        <v>224.91338626862776</v>
      </c>
      <c r="G57" s="18">
        <v>363.28834879738525</v>
      </c>
      <c r="H57" s="18">
        <v>588.20173506601304</v>
      </c>
      <c r="I57"/>
      <c r="L57" s="26"/>
      <c r="M57" s="27"/>
      <c r="N57" s="27"/>
      <c r="O57" s="27"/>
      <c r="P57" s="27"/>
      <c r="Q57" s="27"/>
      <c r="R57" s="27"/>
    </row>
    <row r="58" spans="1:18" s="20" customFormat="1" ht="15" x14ac:dyDescent="0.2">
      <c r="A58" s="24" t="s">
        <v>66</v>
      </c>
      <c r="B58" s="17" t="s">
        <v>64</v>
      </c>
      <c r="C58" s="18">
        <v>4117.4765888804304</v>
      </c>
      <c r="D58" s="18">
        <v>4986.0374616700501</v>
      </c>
      <c r="E58" s="18">
        <v>9103.5140505504805</v>
      </c>
      <c r="F58" s="18">
        <v>157.36807169998517</v>
      </c>
      <c r="G58" s="18">
        <v>190.56407093749968</v>
      </c>
      <c r="H58" s="18">
        <v>347.93214263748484</v>
      </c>
      <c r="I58"/>
      <c r="L58" s="26"/>
      <c r="M58" s="27"/>
      <c r="N58" s="27"/>
      <c r="O58" s="27"/>
      <c r="P58" s="27"/>
      <c r="Q58" s="27"/>
      <c r="R58" s="27"/>
    </row>
    <row r="59" spans="1:18" s="20" customFormat="1" ht="15" x14ac:dyDescent="0.2">
      <c r="A59" s="28" t="s">
        <v>57</v>
      </c>
      <c r="B59" s="17" t="s">
        <v>26</v>
      </c>
      <c r="C59" s="18">
        <v>385.79111916437557</v>
      </c>
      <c r="D59" s="18">
        <f>1013.84227413706</f>
        <v>1013.84227413706</v>
      </c>
      <c r="E59" s="18">
        <v>1399.6333933014387</v>
      </c>
      <c r="F59" s="18">
        <v>14.744760095499355</v>
      </c>
      <c r="G59" s="18">
        <v>38.748587938482757</v>
      </c>
      <c r="H59" s="18">
        <v>53.493348033982116</v>
      </c>
      <c r="I59"/>
      <c r="L59" s="26"/>
      <c r="M59" s="27"/>
      <c r="N59" s="27"/>
      <c r="O59" s="27"/>
      <c r="P59" s="27"/>
      <c r="Q59" s="27"/>
      <c r="R59" s="27"/>
    </row>
    <row r="60" spans="1:18" s="20" customFormat="1" ht="16.5" customHeight="1" x14ac:dyDescent="0.2">
      <c r="A60" s="29" t="s">
        <v>67</v>
      </c>
      <c r="B60" s="17"/>
      <c r="C60" s="25">
        <v>4751100.3456765115</v>
      </c>
      <c r="D60" s="25">
        <v>4751100</v>
      </c>
      <c r="E60" s="25">
        <v>9502200</v>
      </c>
      <c r="F60" s="25">
        <v>181584.8818354891</v>
      </c>
      <c r="G60" s="25">
        <v>181584.89331984145</v>
      </c>
      <c r="H60" s="25">
        <v>363169.7751553306</v>
      </c>
      <c r="L60" s="26"/>
      <c r="M60" s="27"/>
      <c r="N60" s="27"/>
      <c r="O60" s="27"/>
      <c r="P60" s="27"/>
      <c r="Q60" s="27"/>
      <c r="R60" s="27"/>
    </row>
    <row r="61" spans="1:18" s="20" customFormat="1" x14ac:dyDescent="0.2">
      <c r="A61" s="30"/>
      <c r="B61" s="27"/>
      <c r="C61" s="27"/>
      <c r="D61" s="27"/>
      <c r="E61" s="27"/>
      <c r="F61" s="27"/>
      <c r="G61" s="27"/>
      <c r="H61" s="27"/>
      <c r="L61" s="26"/>
      <c r="M61" s="27"/>
      <c r="N61" s="27"/>
      <c r="O61" s="27"/>
      <c r="P61" s="27"/>
      <c r="Q61" s="27"/>
      <c r="R61" s="27"/>
    </row>
    <row r="62" spans="1:18" x14ac:dyDescent="0.2">
      <c r="B62" s="31"/>
      <c r="C62" s="18"/>
      <c r="D62" s="18"/>
      <c r="E62" s="18"/>
      <c r="G62" s="18"/>
      <c r="H62" s="18"/>
    </row>
    <row r="63" spans="1:18" x14ac:dyDescent="0.2">
      <c r="A63"/>
      <c r="C63" s="18"/>
      <c r="E63" s="18"/>
      <c r="I63" s="1">
        <f>H60*'[1]סדרה חדש (2)'!CH100</f>
        <v>9263487.6648748238</v>
      </c>
    </row>
    <row r="64" spans="1:18" x14ac:dyDescent="0.2">
      <c r="A64"/>
      <c r="I64" s="32">
        <f>E60-I63</f>
        <v>238712.33512517624</v>
      </c>
    </row>
    <row r="65" spans="1:1" x14ac:dyDescent="0.2">
      <c r="A65"/>
    </row>
    <row r="66" spans="1:1" ht="12.75" customHeight="1" x14ac:dyDescent="0.2">
      <c r="A66"/>
    </row>
    <row r="67" spans="1:1" ht="12" customHeight="1" x14ac:dyDescent="0.2">
      <c r="A67"/>
    </row>
    <row r="68" spans="1:1" customFormat="1" ht="13.5" customHeight="1" x14ac:dyDescent="0.2"/>
    <row r="69" spans="1:1" customFormat="1" ht="13.5" thickBot="1" x14ac:dyDescent="0.25"/>
    <row r="70" spans="1:1" customFormat="1" ht="13.5" thickBot="1" x14ac:dyDescent="0.25">
      <c r="A70" s="33" t="s">
        <v>12</v>
      </c>
    </row>
    <row r="71" spans="1:1" customFormat="1" ht="13.5" thickBot="1" x14ac:dyDescent="0.25">
      <c r="A71" s="33" t="s">
        <v>14</v>
      </c>
    </row>
    <row r="72" spans="1:1" customFormat="1" ht="13.5" thickBot="1" x14ac:dyDescent="0.25">
      <c r="A72" s="33" t="s">
        <v>16</v>
      </c>
    </row>
    <row r="73" spans="1:1" customFormat="1" ht="13.5" thickBot="1" x14ac:dyDescent="0.25">
      <c r="A73" s="33" t="s">
        <v>18</v>
      </c>
    </row>
    <row r="74" spans="1:1" customFormat="1" ht="13.5" thickBot="1" x14ac:dyDescent="0.25">
      <c r="A74" s="33" t="s">
        <v>20</v>
      </c>
    </row>
    <row r="75" spans="1:1" customFormat="1" ht="13.5" thickBot="1" x14ac:dyDescent="0.25">
      <c r="A75" s="33" t="s">
        <v>22</v>
      </c>
    </row>
    <row r="76" spans="1:1" customFormat="1" ht="13.5" thickBot="1" x14ac:dyDescent="0.25">
      <c r="A76" s="33" t="s">
        <v>24</v>
      </c>
    </row>
    <row r="77" spans="1:1" customFormat="1" ht="13.5" thickBot="1" x14ac:dyDescent="0.25">
      <c r="A77" s="33" t="s">
        <v>26</v>
      </c>
    </row>
    <row r="78" spans="1:1" customFormat="1" ht="13.5" thickBot="1" x14ac:dyDescent="0.25">
      <c r="A78" s="33" t="s">
        <v>27</v>
      </c>
    </row>
    <row r="79" spans="1:1" customFormat="1" ht="13.5" thickBot="1" x14ac:dyDescent="0.25">
      <c r="A79" s="33" t="s">
        <v>29</v>
      </c>
    </row>
    <row r="80" spans="1:1" customFormat="1" ht="13.5" thickBot="1" x14ac:dyDescent="0.25">
      <c r="A80" s="33" t="s">
        <v>31</v>
      </c>
    </row>
    <row r="81" spans="1:1" customFormat="1" ht="13.5" thickBot="1" x14ac:dyDescent="0.25">
      <c r="A81" s="33" t="s">
        <v>32</v>
      </c>
    </row>
    <row r="82" spans="1:1" customFormat="1" ht="13.5" thickBot="1" x14ac:dyDescent="0.25">
      <c r="A82" s="33" t="s">
        <v>34</v>
      </c>
    </row>
    <row r="83" spans="1:1" customFormat="1" ht="13.5" thickBot="1" x14ac:dyDescent="0.25">
      <c r="A83" s="33" t="s">
        <v>35</v>
      </c>
    </row>
    <row r="84" spans="1:1" customFormat="1" ht="13.5" thickBot="1" x14ac:dyDescent="0.25">
      <c r="A84" s="33" t="s">
        <v>37</v>
      </c>
    </row>
    <row r="85" spans="1:1" customFormat="1" ht="13.5" thickBot="1" x14ac:dyDescent="0.25">
      <c r="A85" s="33" t="s">
        <v>39</v>
      </c>
    </row>
    <row r="86" spans="1:1" customFormat="1" ht="13.5" thickBot="1" x14ac:dyDescent="0.25">
      <c r="A86" s="33" t="s">
        <v>40</v>
      </c>
    </row>
    <row r="87" spans="1:1" customFormat="1" ht="13.5" thickBot="1" x14ac:dyDescent="0.25">
      <c r="A87" s="33" t="s">
        <v>42</v>
      </c>
    </row>
    <row r="88" spans="1:1" customFormat="1" ht="13.5" thickBot="1" x14ac:dyDescent="0.25">
      <c r="A88" s="33" t="s">
        <v>30</v>
      </c>
    </row>
    <row r="89" spans="1:1" customFormat="1" ht="13.5" thickBot="1" x14ac:dyDescent="0.25">
      <c r="A89" s="33" t="s">
        <v>43</v>
      </c>
    </row>
    <row r="90" spans="1:1" customFormat="1" ht="13.5" thickBot="1" x14ac:dyDescent="0.25">
      <c r="A90" s="33" t="s">
        <v>44</v>
      </c>
    </row>
    <row r="91" spans="1:1" customFormat="1" ht="13.5" thickBot="1" x14ac:dyDescent="0.25">
      <c r="A91" s="33" t="s">
        <v>33</v>
      </c>
    </row>
    <row r="92" spans="1:1" customFormat="1" ht="13.5" thickBot="1" x14ac:dyDescent="0.25">
      <c r="A92" s="33" t="s">
        <v>68</v>
      </c>
    </row>
    <row r="93" spans="1:1" customFormat="1" ht="13.5" thickBot="1" x14ac:dyDescent="0.25">
      <c r="A93" s="33" t="s">
        <v>25</v>
      </c>
    </row>
    <row r="94" spans="1:1" customFormat="1" ht="13.5" thickBot="1" x14ac:dyDescent="0.25">
      <c r="A94" s="33" t="s">
        <v>38</v>
      </c>
    </row>
    <row r="95" spans="1:1" customFormat="1" ht="13.5" thickBot="1" x14ac:dyDescent="0.25">
      <c r="A95" s="33" t="s">
        <v>48</v>
      </c>
    </row>
    <row r="96" spans="1:1" customFormat="1" ht="13.5" thickBot="1" x14ac:dyDescent="0.25">
      <c r="A96" s="33" t="s">
        <v>50</v>
      </c>
    </row>
    <row r="97" spans="1:2" customFormat="1" ht="13.5" thickBot="1" x14ac:dyDescent="0.25">
      <c r="A97" s="33" t="s">
        <v>52</v>
      </c>
    </row>
    <row r="98" spans="1:2" customFormat="1" ht="13.5" thickBot="1" x14ac:dyDescent="0.25">
      <c r="A98" s="33" t="s">
        <v>54</v>
      </c>
    </row>
    <row r="99" spans="1:2" customFormat="1" ht="13.5" thickBot="1" x14ac:dyDescent="0.25">
      <c r="A99" s="33" t="s">
        <v>53</v>
      </c>
    </row>
    <row r="100" spans="1:2" customFormat="1" ht="13.5" thickBot="1" x14ac:dyDescent="0.25">
      <c r="A100" s="33" t="s">
        <v>58</v>
      </c>
    </row>
    <row r="101" spans="1:2" customFormat="1" ht="13.5" thickBot="1" x14ac:dyDescent="0.25">
      <c r="A101" s="33" t="s">
        <v>59</v>
      </c>
    </row>
    <row r="102" spans="1:2" customFormat="1" ht="13.5" thickBot="1" x14ac:dyDescent="0.25">
      <c r="A102" s="33" t="s">
        <v>41</v>
      </c>
    </row>
    <row r="103" spans="1:2" customFormat="1" ht="13.5" thickBot="1" x14ac:dyDescent="0.25">
      <c r="A103" s="33" t="s">
        <v>49</v>
      </c>
    </row>
    <row r="104" spans="1:2" customFormat="1" ht="13.5" thickBot="1" x14ac:dyDescent="0.25">
      <c r="A104" s="33" t="s">
        <v>60</v>
      </c>
    </row>
    <row r="105" spans="1:2" customFormat="1" ht="13.5" thickBot="1" x14ac:dyDescent="0.25">
      <c r="A105" s="33" t="s">
        <v>21</v>
      </c>
    </row>
    <row r="106" spans="1:2" ht="13.5" thickBot="1" x14ac:dyDescent="0.25">
      <c r="A106" s="33" t="s">
        <v>61</v>
      </c>
      <c r="B106" s="34"/>
    </row>
    <row r="107" spans="1:2" ht="13.5" thickBot="1" x14ac:dyDescent="0.25">
      <c r="A107" s="33" t="s">
        <v>56</v>
      </c>
      <c r="B107" s="34"/>
    </row>
    <row r="108" spans="1:2" ht="13.5" thickBot="1" x14ac:dyDescent="0.25">
      <c r="A108" s="33" t="s">
        <v>28</v>
      </c>
      <c r="B108" s="34"/>
    </row>
    <row r="109" spans="1:2" ht="13.5" thickBot="1" x14ac:dyDescent="0.25">
      <c r="A109" s="33" t="s">
        <v>17</v>
      </c>
      <c r="B109" s="34"/>
    </row>
    <row r="110" spans="1:2" ht="13.5" thickBot="1" x14ac:dyDescent="0.25">
      <c r="A110" s="33" t="s">
        <v>47</v>
      </c>
      <c r="B110" s="34"/>
    </row>
    <row r="111" spans="1:2" ht="13.5" thickBot="1" x14ac:dyDescent="0.25">
      <c r="A111" s="33" t="s">
        <v>46</v>
      </c>
      <c r="B111" s="34"/>
    </row>
    <row r="112" spans="1:2" ht="13.5" thickBot="1" x14ac:dyDescent="0.25">
      <c r="A112" s="33" t="s">
        <v>64</v>
      </c>
      <c r="B112" s="34"/>
    </row>
    <row r="113" spans="1:2" ht="13.5" thickBot="1" x14ac:dyDescent="0.25">
      <c r="A113" s="33" t="s">
        <v>65</v>
      </c>
      <c r="B113" s="34"/>
    </row>
    <row r="114" spans="1:2" ht="13.5" thickBot="1" x14ac:dyDescent="0.25">
      <c r="A114" s="33" t="s">
        <v>19</v>
      </c>
      <c r="B114" s="34"/>
    </row>
    <row r="115" spans="1:2" ht="13.5" thickBot="1" x14ac:dyDescent="0.25">
      <c r="A115" s="33" t="s">
        <v>23</v>
      </c>
    </row>
    <row r="116" spans="1:2" ht="13.5" thickBot="1" x14ac:dyDescent="0.25">
      <c r="A116" s="33" t="s">
        <v>15</v>
      </c>
    </row>
    <row r="117" spans="1:2" ht="13.5" thickBot="1" x14ac:dyDescent="0.25">
      <c r="A117" s="33" t="s">
        <v>13</v>
      </c>
    </row>
    <row r="118" spans="1:2" ht="13.5" thickBot="1" x14ac:dyDescent="0.25">
      <c r="A118" s="33" t="s">
        <v>45</v>
      </c>
    </row>
    <row r="119" spans="1:2" ht="13.5" thickBot="1" x14ac:dyDescent="0.25">
      <c r="A119" s="33" t="s">
        <v>51</v>
      </c>
    </row>
    <row r="120" spans="1:2" ht="13.5" thickBot="1" x14ac:dyDescent="0.25">
      <c r="A120" s="33" t="s">
        <v>62</v>
      </c>
    </row>
    <row r="121" spans="1:2" ht="13.5" thickBot="1" x14ac:dyDescent="0.25">
      <c r="A121" s="33" t="s">
        <v>63</v>
      </c>
    </row>
    <row r="122" spans="1:2" ht="13.5" thickBot="1" x14ac:dyDescent="0.25">
      <c r="A122" s="33" t="s">
        <v>66</v>
      </c>
    </row>
    <row r="123" spans="1:2" ht="13.5" thickBot="1" x14ac:dyDescent="0.25">
      <c r="A123" s="33" t="s">
        <v>57</v>
      </c>
    </row>
    <row r="124" spans="1:2" ht="13.5" thickBot="1" x14ac:dyDescent="0.25">
      <c r="A124" s="35" t="s">
        <v>67</v>
      </c>
    </row>
    <row r="125" spans="1:2" x14ac:dyDescent="0.2">
      <c r="A125" s="36"/>
    </row>
    <row r="126" spans="1:2" x14ac:dyDescent="0.2">
      <c r="A126" s="36"/>
    </row>
    <row r="127" spans="1:2" x14ac:dyDescent="0.2">
      <c r="A127" s="36"/>
    </row>
    <row r="128" spans="1:2" x14ac:dyDescent="0.2">
      <c r="A128" s="36"/>
    </row>
    <row r="129" spans="1:1" x14ac:dyDescent="0.2">
      <c r="A129" s="36"/>
    </row>
    <row r="130" spans="1:1" x14ac:dyDescent="0.2">
      <c r="A130" s="36"/>
    </row>
    <row r="131" spans="1:1" x14ac:dyDescent="0.2">
      <c r="A131" s="36"/>
    </row>
    <row r="132" spans="1:1" x14ac:dyDescent="0.2">
      <c r="A132" s="36"/>
    </row>
    <row r="133" spans="1:1" x14ac:dyDescent="0.2">
      <c r="A133" s="36"/>
    </row>
    <row r="134" spans="1:1" x14ac:dyDescent="0.2">
      <c r="A134" s="36"/>
    </row>
    <row r="135" spans="1:1" x14ac:dyDescent="0.2">
      <c r="A135" s="36"/>
    </row>
    <row r="136" spans="1:1" x14ac:dyDescent="0.2">
      <c r="A136" s="36"/>
    </row>
    <row r="137" spans="1:1" x14ac:dyDescent="0.2">
      <c r="A137" s="36"/>
    </row>
    <row r="138" spans="1:1" x14ac:dyDescent="0.2">
      <c r="A138" s="36"/>
    </row>
    <row r="139" spans="1:1" x14ac:dyDescent="0.2">
      <c r="A139" s="36"/>
    </row>
    <row r="140" spans="1:1" x14ac:dyDescent="0.2">
      <c r="A140" s="36"/>
    </row>
    <row r="143" spans="1:1" customFormat="1" x14ac:dyDescent="0.2">
      <c r="A143" s="19"/>
    </row>
    <row r="144" spans="1:1" customFormat="1" x14ac:dyDescent="0.2">
      <c r="A144" s="37"/>
    </row>
    <row r="145" spans="1:1" customFormat="1" x14ac:dyDescent="0.2">
      <c r="A145" s="37"/>
    </row>
    <row r="146" spans="1:1" customFormat="1" x14ac:dyDescent="0.2">
      <c r="A146" s="37"/>
    </row>
    <row r="147" spans="1:1" customFormat="1" x14ac:dyDescent="0.2">
      <c r="A147" s="37"/>
    </row>
    <row r="148" spans="1:1" customFormat="1" x14ac:dyDescent="0.2">
      <c r="A148" s="37"/>
    </row>
    <row r="149" spans="1:1" customFormat="1" x14ac:dyDescent="0.2">
      <c r="A149" s="37"/>
    </row>
    <row r="150" spans="1:1" customFormat="1" x14ac:dyDescent="0.2">
      <c r="A150" s="37"/>
    </row>
    <row r="151" spans="1:1" customFormat="1" x14ac:dyDescent="0.2">
      <c r="A151" s="37"/>
    </row>
    <row r="152" spans="1:1" customFormat="1" x14ac:dyDescent="0.2">
      <c r="A152" s="37"/>
    </row>
    <row r="153" spans="1:1" customFormat="1" x14ac:dyDescent="0.2">
      <c r="A153" s="37"/>
    </row>
    <row r="154" spans="1:1" customFormat="1" x14ac:dyDescent="0.2">
      <c r="A154" s="37"/>
    </row>
    <row r="155" spans="1:1" customFormat="1" x14ac:dyDescent="0.2">
      <c r="A155" s="37"/>
    </row>
    <row r="156" spans="1:1" customFormat="1" x14ac:dyDescent="0.2">
      <c r="A156" s="37"/>
    </row>
    <row r="157" spans="1:1" customFormat="1" x14ac:dyDescent="0.2">
      <c r="A157" s="37"/>
    </row>
    <row r="158" spans="1:1" customFormat="1" x14ac:dyDescent="0.2">
      <c r="A158" s="37"/>
    </row>
    <row r="159" spans="1:1" customFormat="1" x14ac:dyDescent="0.2">
      <c r="A159" s="37"/>
    </row>
    <row r="160" spans="1:1" customFormat="1" x14ac:dyDescent="0.2">
      <c r="A160" s="37"/>
    </row>
    <row r="161" spans="1:1" customFormat="1" x14ac:dyDescent="0.2">
      <c r="A161" s="37"/>
    </row>
    <row r="162" spans="1:1" customFormat="1" x14ac:dyDescent="0.2">
      <c r="A162" s="37"/>
    </row>
    <row r="163" spans="1:1" customFormat="1" x14ac:dyDescent="0.2">
      <c r="A163" s="37"/>
    </row>
    <row r="164" spans="1:1" customFormat="1" x14ac:dyDescent="0.2">
      <c r="A164" s="37"/>
    </row>
    <row r="165" spans="1:1" customFormat="1" x14ac:dyDescent="0.2">
      <c r="A165" s="37"/>
    </row>
    <row r="166" spans="1:1" customFormat="1" x14ac:dyDescent="0.2">
      <c r="A166" s="37"/>
    </row>
    <row r="167" spans="1:1" customFormat="1" x14ac:dyDescent="0.2">
      <c r="A167" s="37"/>
    </row>
    <row r="168" spans="1:1" customFormat="1" x14ac:dyDescent="0.2">
      <c r="A168" s="37"/>
    </row>
    <row r="169" spans="1:1" customFormat="1" x14ac:dyDescent="0.2">
      <c r="A169" s="37"/>
    </row>
    <row r="170" spans="1:1" customFormat="1" x14ac:dyDescent="0.2">
      <c r="A170" s="37"/>
    </row>
    <row r="171" spans="1:1" customFormat="1" x14ac:dyDescent="0.2">
      <c r="A171" s="37"/>
    </row>
    <row r="172" spans="1:1" customFormat="1" x14ac:dyDescent="0.2">
      <c r="A172" s="37"/>
    </row>
    <row r="173" spans="1:1" customFormat="1" x14ac:dyDescent="0.2">
      <c r="A173" s="37"/>
    </row>
    <row r="174" spans="1:1" customFormat="1" x14ac:dyDescent="0.2">
      <c r="A174" s="37"/>
    </row>
    <row r="175" spans="1:1" customFormat="1" x14ac:dyDescent="0.2">
      <c r="A175" s="37"/>
    </row>
    <row r="176" spans="1:1" customFormat="1" x14ac:dyDescent="0.2">
      <c r="A176" s="37"/>
    </row>
    <row r="177" spans="1:1" customFormat="1" x14ac:dyDescent="0.2">
      <c r="A177" s="37"/>
    </row>
    <row r="178" spans="1:1" customFormat="1" x14ac:dyDescent="0.2">
      <c r="A178" s="37"/>
    </row>
    <row r="179" spans="1:1" customFormat="1" x14ac:dyDescent="0.2">
      <c r="A179" s="37"/>
    </row>
    <row r="180" spans="1:1" customFormat="1" x14ac:dyDescent="0.2">
      <c r="A180" s="37"/>
    </row>
    <row r="181" spans="1:1" customFormat="1" x14ac:dyDescent="0.2">
      <c r="A181" s="37"/>
    </row>
    <row r="182" spans="1:1" customFormat="1" x14ac:dyDescent="0.2">
      <c r="A182" s="37"/>
    </row>
    <row r="183" spans="1:1" customFormat="1" x14ac:dyDescent="0.2">
      <c r="A183" s="37"/>
    </row>
    <row r="184" spans="1:1" customFormat="1" x14ac:dyDescent="0.2">
      <c r="A184" s="37"/>
    </row>
    <row r="185" spans="1:1" customFormat="1" x14ac:dyDescent="0.2">
      <c r="A185" s="37"/>
    </row>
    <row r="186" spans="1:1" customFormat="1" x14ac:dyDescent="0.2">
      <c r="A186" s="37"/>
    </row>
    <row r="187" spans="1:1" customFormat="1" x14ac:dyDescent="0.2">
      <c r="A187" s="37"/>
    </row>
    <row r="188" spans="1:1" customFormat="1" x14ac:dyDescent="0.2">
      <c r="A188" s="37"/>
    </row>
    <row r="189" spans="1:1" customFormat="1" x14ac:dyDescent="0.2">
      <c r="A189" s="38"/>
    </row>
    <row r="190" spans="1:1" customFormat="1" x14ac:dyDescent="0.2">
      <c r="A190" s="39"/>
    </row>
  </sheetData>
  <mergeCells count="2">
    <mergeCell ref="K16:M16"/>
    <mergeCell ref="N16:P16"/>
  </mergeCells>
  <pageMargins left="0.74803149606299213" right="0.74803149606299213" top="0.98425196850393704" bottom="0.98425196850393704" header="0.51181102362204722" footer="0.51181102362204722"/>
  <pageSetup paperSize="9" scale="125" orientation="portrait" horizontalDpi="4294967294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90"/>
  <sheetViews>
    <sheetView rightToLeft="1" topLeftCell="A40" zoomScale="91" zoomScaleNormal="91" workbookViewId="0">
      <selection activeCell="I6" sqref="I6:I11"/>
    </sheetView>
  </sheetViews>
  <sheetFormatPr defaultRowHeight="12.75" x14ac:dyDescent="0.2"/>
  <cols>
    <col min="1" max="1" width="17.7109375" style="1" customWidth="1"/>
    <col min="2" max="2" width="12.7109375" style="1" customWidth="1"/>
    <col min="3" max="3" width="13" style="1" customWidth="1"/>
    <col min="4" max="4" width="15.85546875" style="1" customWidth="1"/>
    <col min="5" max="7" width="8.85546875" style="1" customWidth="1"/>
    <col min="8" max="8" width="10.7109375" style="1" customWidth="1"/>
    <col min="9" max="9" width="12.28515625" style="1" bestFit="1" customWidth="1"/>
    <col min="10" max="10" width="8.85546875" style="1" customWidth="1"/>
    <col min="11" max="11" width="18.42578125" style="1" customWidth="1"/>
    <col min="12" max="12" width="11" style="1" customWidth="1"/>
    <col min="13" max="13" width="10.140625" style="1" customWidth="1"/>
    <col min="14" max="14" width="10.7109375" style="1" customWidth="1"/>
    <col min="15" max="15" width="11.140625" style="1" customWidth="1"/>
    <col min="16" max="16" width="10.28515625" style="1" customWidth="1"/>
    <col min="17" max="16384" width="9.140625" style="1"/>
  </cols>
  <sheetData>
    <row r="1" spans="1:17" ht="13.5" thickBot="1" x14ac:dyDescent="0.25">
      <c r="A1" s="2">
        <v>4165925</v>
      </c>
      <c r="B1" s="3">
        <v>4170392</v>
      </c>
      <c r="D1" s="4">
        <f>'[2]נתונים 2014  NL '!M9/'[2]נתונים 2014  NL '!M66</f>
        <v>1.0012128832796174</v>
      </c>
      <c r="E1" s="5" t="s">
        <v>0</v>
      </c>
    </row>
    <row r="2" spans="1:17" ht="15.75" x14ac:dyDescent="0.25">
      <c r="A2" s="6" t="s">
        <v>78</v>
      </c>
      <c r="K2" s="6"/>
    </row>
    <row r="3" spans="1:17" x14ac:dyDescent="0.2">
      <c r="A3" s="5" t="s">
        <v>3</v>
      </c>
      <c r="K3" s="5"/>
    </row>
    <row r="4" spans="1:17" x14ac:dyDescent="0.2">
      <c r="A4" s="8"/>
      <c r="B4" s="21" t="s">
        <v>7</v>
      </c>
      <c r="C4" s="21"/>
      <c r="D4" s="21"/>
      <c r="E4" s="22" t="s">
        <v>8</v>
      </c>
      <c r="F4" s="22"/>
      <c r="G4" s="22"/>
      <c r="K4" s="8"/>
      <c r="L4" s="11"/>
      <c r="O4" s="12"/>
      <c r="P4" s="13"/>
      <c r="Q4" s="13"/>
    </row>
    <row r="5" spans="1:17" ht="15" x14ac:dyDescent="0.25">
      <c r="A5" s="7" t="s">
        <v>4</v>
      </c>
      <c r="B5" s="7" t="s">
        <v>5</v>
      </c>
      <c r="C5" s="7" t="s">
        <v>6</v>
      </c>
      <c r="D5" s="7" t="s">
        <v>7</v>
      </c>
      <c r="E5" s="15" t="s">
        <v>9</v>
      </c>
      <c r="F5" s="15" t="s">
        <v>10</v>
      </c>
      <c r="G5" s="15" t="s">
        <v>11</v>
      </c>
      <c r="K5" s="7"/>
      <c r="L5" s="7"/>
      <c r="M5" s="7"/>
      <c r="N5" s="7"/>
      <c r="O5" s="15"/>
      <c r="P5" s="15"/>
      <c r="Q5" s="15"/>
    </row>
    <row r="6" spans="1:17" ht="15" x14ac:dyDescent="0.2">
      <c r="A6" s="17" t="s">
        <v>13</v>
      </c>
      <c r="B6" s="18">
        <v>511430.73226705263</v>
      </c>
      <c r="C6" s="18">
        <v>714517.54272877926</v>
      </c>
      <c r="D6" s="18">
        <v>1225948.2749958318</v>
      </c>
      <c r="E6" s="18">
        <f>B6/'[2]סדרה חדש NL'!$CJ$39</f>
        <v>20868.488782798446</v>
      </c>
      <c r="F6" s="18">
        <f>C6/'[2]סדרה חדש NL'!$CJ$39</f>
        <v>29155.270469280767</v>
      </c>
      <c r="G6" s="18">
        <f t="shared" ref="G6:G59" si="0">F6+E6</f>
        <v>50023.75925207921</v>
      </c>
      <c r="H6"/>
      <c r="I6" s="1">
        <f>C6/B6</f>
        <v>1.3970954376587625</v>
      </c>
      <c r="K6" s="17"/>
      <c r="L6" s="18"/>
      <c r="M6" s="18"/>
      <c r="N6" s="18"/>
      <c r="O6" s="18"/>
      <c r="P6" s="18"/>
      <c r="Q6" s="18"/>
    </row>
    <row r="7" spans="1:17" ht="15" x14ac:dyDescent="0.2">
      <c r="A7" s="17" t="s">
        <v>15</v>
      </c>
      <c r="B7" s="18">
        <v>335231.13864131132</v>
      </c>
      <c r="C7" s="18">
        <v>469046.74897168129</v>
      </c>
      <c r="D7" s="18">
        <v>804277.88761299266</v>
      </c>
      <c r="E7" s="18">
        <f>B7/'[2]סדרה חדש NL'!$CJ$39</f>
        <v>13678.816729237913</v>
      </c>
      <c r="F7" s="18">
        <f>C7/'[2]סדרה חדש NL'!$CJ$39</f>
        <v>19139.046994955468</v>
      </c>
      <c r="G7" s="18">
        <f t="shared" si="0"/>
        <v>32817.863724193383</v>
      </c>
      <c r="H7"/>
      <c r="I7" s="1">
        <f>C7/B7</f>
        <v>1.3991741664355029</v>
      </c>
      <c r="K7" s="17"/>
      <c r="L7" s="18"/>
      <c r="M7" s="18"/>
      <c r="N7" s="18"/>
      <c r="O7" s="18"/>
      <c r="P7" s="18"/>
      <c r="Q7" s="18"/>
    </row>
    <row r="8" spans="1:17" ht="15" x14ac:dyDescent="0.2">
      <c r="A8" s="17" t="s">
        <v>19</v>
      </c>
      <c r="B8" s="18">
        <v>198884.94905614192</v>
      </c>
      <c r="C8" s="18">
        <v>277499.13398927392</v>
      </c>
      <c r="D8" s="18">
        <v>476384.08304541581</v>
      </c>
      <c r="E8" s="18">
        <f>B8/'[2]סדרה חדש NL'!$CJ$39</f>
        <v>8115.3283652854834</v>
      </c>
      <c r="F8" s="18">
        <f>C8/'[2]סדרה חדש NL'!$CJ$39</f>
        <v>11323.112201766511</v>
      </c>
      <c r="G8" s="18">
        <f t="shared" si="0"/>
        <v>19438.440567051995</v>
      </c>
      <c r="H8"/>
      <c r="I8" s="1">
        <f>C8/B8</f>
        <v>1.3952746817002253</v>
      </c>
      <c r="K8" s="17"/>
      <c r="L8" s="18"/>
      <c r="M8" s="18"/>
      <c r="N8" s="18"/>
      <c r="O8" s="18"/>
      <c r="P8" s="18"/>
      <c r="Q8" s="18"/>
    </row>
    <row r="9" spans="1:17" ht="15" x14ac:dyDescent="0.2">
      <c r="A9" s="17" t="s">
        <v>23</v>
      </c>
      <c r="B9" s="18">
        <v>170484.27708445574</v>
      </c>
      <c r="C9" s="18">
        <v>236940.76527607269</v>
      </c>
      <c r="D9" s="18">
        <v>407425.04236052843</v>
      </c>
      <c r="E9" s="18">
        <f>B9/'[2]סדרה חדש NL'!$CJ$39</f>
        <v>6956.4635042751488</v>
      </c>
      <c r="F9" s="18">
        <f>C9/'[2]סדרה חדש NL'!$CJ$39</f>
        <v>9668.1630382929234</v>
      </c>
      <c r="G9" s="18">
        <f t="shared" si="0"/>
        <v>16624.626542568072</v>
      </c>
      <c r="H9"/>
      <c r="K9" s="17"/>
      <c r="L9" s="18"/>
      <c r="M9" s="18"/>
      <c r="N9" s="18"/>
      <c r="O9" s="18"/>
      <c r="P9" s="18"/>
      <c r="Q9" s="18"/>
    </row>
    <row r="10" spans="1:17" ht="15" x14ac:dyDescent="0.2">
      <c r="A10" s="17" t="s">
        <v>17</v>
      </c>
      <c r="B10" s="18">
        <v>191098.97652213305</v>
      </c>
      <c r="C10" s="18">
        <v>203218.90372292366</v>
      </c>
      <c r="D10" s="18">
        <v>394317.8802450567</v>
      </c>
      <c r="E10" s="18">
        <f>B10/'[2]סדרה חדש NL'!$CJ$39</f>
        <v>7797.6284887667243</v>
      </c>
      <c r="F10" s="18">
        <f>C10/'[2]סדרה חדש NL'!$CJ$39</f>
        <v>8292.1716377810153</v>
      </c>
      <c r="G10" s="18">
        <f t="shared" si="0"/>
        <v>16089.80012654774</v>
      </c>
      <c r="H10"/>
      <c r="I10" s="1">
        <f>C10/B10</f>
        <v>1.0634222507172186</v>
      </c>
      <c r="K10" s="17"/>
      <c r="L10" s="18"/>
      <c r="M10" s="18"/>
      <c r="N10" s="18"/>
      <c r="O10" s="18"/>
      <c r="P10" s="18"/>
      <c r="Q10" s="18"/>
    </row>
    <row r="11" spans="1:17" ht="15" x14ac:dyDescent="0.2">
      <c r="A11" s="17" t="s">
        <v>21</v>
      </c>
      <c r="B11" s="18">
        <v>159692.1915579644</v>
      </c>
      <c r="C11" s="18">
        <v>147819.68889357321</v>
      </c>
      <c r="D11" s="18">
        <v>307511.88045153761</v>
      </c>
      <c r="E11" s="18">
        <f>B11/'[2]סדרה חדש NL'!$CJ$39</f>
        <v>6516.1017865616614</v>
      </c>
      <c r="F11" s="18">
        <f>C11/'[2]סדרה חדש NL'!$CJ$39</f>
        <v>6031.6545818007653</v>
      </c>
      <c r="G11" s="18">
        <f t="shared" si="0"/>
        <v>12547.756368362427</v>
      </c>
      <c r="H11"/>
      <c r="K11" s="17"/>
      <c r="L11" s="18"/>
      <c r="M11" s="18"/>
      <c r="N11" s="18"/>
      <c r="O11" s="18"/>
      <c r="P11" s="18"/>
      <c r="Q11" s="18"/>
    </row>
    <row r="12" spans="1:17" ht="15" x14ac:dyDescent="0.2">
      <c r="A12" s="17" t="s">
        <v>25</v>
      </c>
      <c r="B12" s="18">
        <v>160654.17334918134</v>
      </c>
      <c r="C12" s="18">
        <v>121537.68589122046</v>
      </c>
      <c r="D12" s="18">
        <v>282191.85924040177</v>
      </c>
      <c r="E12" s="18">
        <f>B12/'[2]סדרה חדש NL'!$CJ$39</f>
        <v>6555.3546217017765</v>
      </c>
      <c r="F12" s="18">
        <f>C12/'[2]סדרה חדש NL'!$CJ$39</f>
        <v>4959.2401760163229</v>
      </c>
      <c r="G12" s="18">
        <f t="shared" si="0"/>
        <v>11514.594797718099</v>
      </c>
      <c r="H12"/>
      <c r="K12" s="17"/>
      <c r="L12" s="18"/>
      <c r="M12" s="18"/>
      <c r="N12" s="18"/>
      <c r="O12" s="18"/>
      <c r="P12" s="18"/>
      <c r="Q12" s="18"/>
    </row>
    <row r="13" spans="1:17" ht="15" x14ac:dyDescent="0.2">
      <c r="A13" s="17" t="s">
        <v>24</v>
      </c>
      <c r="B13" s="18">
        <v>144706.67568455491</v>
      </c>
      <c r="C13" s="18">
        <v>113826.30119094849</v>
      </c>
      <c r="D13" s="18">
        <v>258532.9768755034</v>
      </c>
      <c r="E13" s="18">
        <f>B13/'[2]סדרה חדש NL'!$CJ$39</f>
        <v>5904.630769709669</v>
      </c>
      <c r="F13" s="18">
        <f>C13/'[2]סדרה חדש NL'!$CJ$39</f>
        <v>4644.5837915551729</v>
      </c>
      <c r="G13" s="18">
        <f t="shared" si="0"/>
        <v>10549.214561264842</v>
      </c>
      <c r="H13"/>
      <c r="K13" s="17"/>
      <c r="L13" s="18"/>
      <c r="M13" s="18"/>
      <c r="N13" s="18"/>
      <c r="O13" s="18"/>
      <c r="P13" s="18"/>
      <c r="Q13" s="18"/>
    </row>
    <row r="14" spans="1:17" ht="15" x14ac:dyDescent="0.2">
      <c r="A14" s="17" t="s">
        <v>28</v>
      </c>
      <c r="B14" s="18">
        <v>114663.23896716921</v>
      </c>
      <c r="C14" s="18">
        <v>101845.78685216879</v>
      </c>
      <c r="D14" s="18">
        <v>216509.02581933799</v>
      </c>
      <c r="E14" s="18">
        <f>B14/'[2]סדרה חדש NL'!$CJ$39</f>
        <v>4678.7343137921553</v>
      </c>
      <c r="F14" s="18">
        <f>C14/'[2]סדרה חדש NL'!$CJ$39</f>
        <v>4155.7292638213366</v>
      </c>
      <c r="G14" s="18">
        <f t="shared" si="0"/>
        <v>8834.4635776134928</v>
      </c>
      <c r="H14"/>
      <c r="K14" s="17"/>
      <c r="L14" s="18"/>
      <c r="M14" s="18"/>
      <c r="N14" s="18"/>
      <c r="O14" s="18"/>
      <c r="P14" s="18"/>
      <c r="Q14" s="18"/>
    </row>
    <row r="15" spans="1:17" ht="15" x14ac:dyDescent="0.2">
      <c r="A15" s="17" t="s">
        <v>33</v>
      </c>
      <c r="B15" s="18">
        <v>121236.0101958484</v>
      </c>
      <c r="C15" s="18">
        <v>92886.375167182356</v>
      </c>
      <c r="D15" s="18">
        <v>214122.38536303077</v>
      </c>
      <c r="E15" s="18">
        <f>B15/'[2]סדרה חדש NL'!$CJ$39</f>
        <v>4946.930560133429</v>
      </c>
      <c r="F15" s="18">
        <f>C15/'[2]סדרה חדש NL'!$CJ$39</f>
        <v>3790.1482174500688</v>
      </c>
      <c r="G15" s="18">
        <f t="shared" si="0"/>
        <v>8737.0787775834979</v>
      </c>
      <c r="H15"/>
      <c r="K15" s="17"/>
      <c r="L15" s="18"/>
      <c r="M15" s="18"/>
      <c r="N15" s="18"/>
      <c r="O15" s="18"/>
      <c r="P15" s="18"/>
      <c r="Q15" s="18"/>
    </row>
    <row r="16" spans="1:17" ht="15" x14ac:dyDescent="0.2">
      <c r="A16" s="17" t="s">
        <v>30</v>
      </c>
      <c r="B16" s="18">
        <v>116726.81567429018</v>
      </c>
      <c r="C16" s="18">
        <v>97388.490403138218</v>
      </c>
      <c r="D16" s="18">
        <v>214115.30607742839</v>
      </c>
      <c r="E16" s="18">
        <f>B16/'[2]סדרה חדש NL'!$CJ$39</f>
        <v>4762.9367768981692</v>
      </c>
      <c r="F16" s="18">
        <f>C16/'[2]סדרה חדש NL'!$CJ$39</f>
        <v>3973.8531365579647</v>
      </c>
      <c r="G16" s="18">
        <f t="shared" si="0"/>
        <v>8736.7899134561339</v>
      </c>
      <c r="H16"/>
      <c r="I16" s="8"/>
      <c r="J16" s="21"/>
      <c r="K16" s="21"/>
      <c r="L16" s="21"/>
      <c r="M16" s="22"/>
      <c r="N16" s="22"/>
      <c r="O16" s="22"/>
      <c r="P16" s="18"/>
      <c r="Q16" s="18"/>
    </row>
    <row r="17" spans="1:17" ht="15.75" x14ac:dyDescent="0.25">
      <c r="A17" s="17" t="s">
        <v>29</v>
      </c>
      <c r="B17" s="18">
        <v>87825.737340541484</v>
      </c>
      <c r="C17" s="18">
        <v>125636.70239946147</v>
      </c>
      <c r="D17" s="18">
        <v>213462.43974000297</v>
      </c>
      <c r="E17" s="18">
        <f>B17/'[2]סדרה חדש NL'!$CJ$39</f>
        <v>3583.6532669981757</v>
      </c>
      <c r="F17" s="18">
        <f>C17/'[2]סדרה חדש NL'!$CJ$39</f>
        <v>5126.4970001096917</v>
      </c>
      <c r="G17" s="18">
        <f t="shared" si="0"/>
        <v>8710.150267107867</v>
      </c>
      <c r="H17"/>
      <c r="I17" s="7"/>
      <c r="J17" s="7"/>
      <c r="K17" s="7"/>
      <c r="L17" s="7"/>
      <c r="M17" s="15"/>
      <c r="N17" s="15"/>
      <c r="O17" s="15"/>
      <c r="P17" s="18"/>
      <c r="Q17" s="18"/>
    </row>
    <row r="18" spans="1:17" ht="15" x14ac:dyDescent="0.2">
      <c r="A18" s="17" t="s">
        <v>38</v>
      </c>
      <c r="B18" s="18">
        <v>113174.95684986189</v>
      </c>
      <c r="C18" s="18">
        <v>80605.877352644166</v>
      </c>
      <c r="D18" s="18">
        <v>193780.83420250606</v>
      </c>
      <c r="E18" s="18">
        <f>B18/'[2]סדרה חדש NL'!$CJ$39</f>
        <v>4618.006248951403</v>
      </c>
      <c r="F18" s="18">
        <f>C18/'[2]סדרה חדש NL'!$CJ$39</f>
        <v>3289.0531233913644</v>
      </c>
      <c r="G18" s="18">
        <f t="shared" si="0"/>
        <v>7907.0593723427673</v>
      </c>
      <c r="H18"/>
      <c r="I18" s="17"/>
      <c r="J18" s="18"/>
      <c r="K18" s="18"/>
      <c r="L18" s="18"/>
      <c r="M18" s="18"/>
      <c r="N18" s="18"/>
      <c r="O18" s="18"/>
      <c r="P18" s="18"/>
      <c r="Q18" s="18"/>
    </row>
    <row r="19" spans="1:17" ht="15" x14ac:dyDescent="0.2">
      <c r="A19" s="17" t="s">
        <v>36</v>
      </c>
      <c r="B19" s="18">
        <v>69447.581483387214</v>
      </c>
      <c r="C19" s="18">
        <v>120271.44501610896</v>
      </c>
      <c r="D19" s="18">
        <v>189719.02649949619</v>
      </c>
      <c r="E19" s="18">
        <f>B19/'[2]סדרה חדש NL'!$CJ$39</f>
        <v>2833.7485093128644</v>
      </c>
      <c r="F19" s="18">
        <f>C19/'[2]סדרה חדש NL'!$CJ$39</f>
        <v>4907.5723120585753</v>
      </c>
      <c r="G19" s="18">
        <f t="shared" si="0"/>
        <v>7741.3208213714397</v>
      </c>
      <c r="H19"/>
      <c r="I19" s="17"/>
      <c r="J19" s="18"/>
      <c r="K19" s="18"/>
      <c r="L19" s="18"/>
      <c r="M19" s="18"/>
      <c r="N19" s="18"/>
      <c r="O19" s="18"/>
      <c r="P19" s="18"/>
      <c r="Q19" s="18"/>
    </row>
    <row r="20" spans="1:17" ht="15" x14ac:dyDescent="0.2">
      <c r="A20" s="17" t="s">
        <v>18</v>
      </c>
      <c r="B20" s="18">
        <v>107739.3572015071</v>
      </c>
      <c r="C20" s="18">
        <v>81704.768722420005</v>
      </c>
      <c r="D20" s="18">
        <v>189444.12592392712</v>
      </c>
      <c r="E20" s="18">
        <f>B20/'[2]סדרה חדש NL'!$CJ$39</f>
        <v>4396.2113056036414</v>
      </c>
      <c r="F20" s="18">
        <f>C20/'[2]סדרה חדש NL'!$CJ$39</f>
        <v>3333.8924354953278</v>
      </c>
      <c r="G20" s="18">
        <f t="shared" si="0"/>
        <v>7730.1037410989693</v>
      </c>
      <c r="H20"/>
      <c r="I20" s="17"/>
      <c r="J20" s="18"/>
      <c r="K20" s="18"/>
      <c r="L20" s="18"/>
      <c r="M20" s="18"/>
      <c r="N20" s="18"/>
      <c r="O20" s="18"/>
      <c r="P20" s="18"/>
      <c r="Q20" s="18"/>
    </row>
    <row r="21" spans="1:17" ht="15" customHeight="1" x14ac:dyDescent="0.2">
      <c r="A21" s="17" t="s">
        <v>12</v>
      </c>
      <c r="B21" s="18">
        <v>114937.31846576599</v>
      </c>
      <c r="C21" s="18">
        <v>73622.317309485486</v>
      </c>
      <c r="D21" s="18">
        <v>188559.63577525149</v>
      </c>
      <c r="E21" s="18">
        <f>B21/'[2]סדרה חדש NL'!$CJ$39</f>
        <v>4689.9178907287787</v>
      </c>
      <c r="F21" s="18">
        <f>C21/'[2]סדרה חדש NL'!$CJ$39</f>
        <v>3004.0949946949495</v>
      </c>
      <c r="G21" s="18">
        <f t="shared" si="0"/>
        <v>7694.0128854237282</v>
      </c>
      <c r="H21"/>
      <c r="K21" s="17"/>
      <c r="L21" s="18"/>
      <c r="M21" s="18"/>
      <c r="N21" s="18"/>
      <c r="O21" s="18"/>
      <c r="P21" s="18"/>
      <c r="Q21" s="18"/>
    </row>
    <row r="22" spans="1:17" ht="15" x14ac:dyDescent="0.2">
      <c r="A22" s="17" t="s">
        <v>41</v>
      </c>
      <c r="B22" s="18">
        <v>115991.87167903931</v>
      </c>
      <c r="C22" s="18">
        <v>71100.880045852871</v>
      </c>
      <c r="D22" s="18">
        <v>187092.75172489218</v>
      </c>
      <c r="E22" s="18">
        <f>B22/'[2]סדרה חדש NL'!$CJ$39</f>
        <v>4732.9480226970054</v>
      </c>
      <c r="F22" s="18">
        <f>C22/'[2]סדרה חדש NL'!$CJ$39</f>
        <v>2901.2099275043229</v>
      </c>
      <c r="G22" s="18">
        <f t="shared" si="0"/>
        <v>7634.1579502013283</v>
      </c>
      <c r="H22"/>
      <c r="K22" s="17"/>
      <c r="L22" s="18"/>
      <c r="M22" s="18"/>
      <c r="N22" s="18"/>
      <c r="O22" s="18"/>
      <c r="P22" s="18"/>
      <c r="Q22" s="18"/>
    </row>
    <row r="23" spans="1:17" ht="15" x14ac:dyDescent="0.2">
      <c r="A23" s="17" t="s">
        <v>31</v>
      </c>
      <c r="B23" s="18">
        <v>98974.420601342645</v>
      </c>
      <c r="C23" s="18">
        <v>74273.851900114416</v>
      </c>
      <c r="D23" s="18">
        <v>173248.27250145708</v>
      </c>
      <c r="E23" s="18">
        <f>B23/'[2]סדרה חדש NL'!$CJ$39</f>
        <v>4038.5656469009077</v>
      </c>
      <c r="F23" s="18">
        <f>C23/'[2]סדרה חדש NL'!$CJ$39</f>
        <v>3030.6803002667807</v>
      </c>
      <c r="G23" s="18">
        <f t="shared" si="0"/>
        <v>7069.2459471676884</v>
      </c>
      <c r="H23"/>
      <c r="K23" s="17"/>
      <c r="L23" s="18"/>
      <c r="M23" s="18"/>
      <c r="N23" s="18"/>
      <c r="O23" s="18"/>
      <c r="P23" s="18"/>
      <c r="Q23" s="18"/>
    </row>
    <row r="24" spans="1:17" ht="15" x14ac:dyDescent="0.2">
      <c r="A24" s="17" t="s">
        <v>40</v>
      </c>
      <c r="B24" s="18">
        <v>88864.139368982258</v>
      </c>
      <c r="C24" s="18">
        <v>84377.204043879552</v>
      </c>
      <c r="D24" s="18">
        <v>173241.34341286181</v>
      </c>
      <c r="E24" s="18">
        <f>B24/'[2]סדרה חדש NL'!$CJ$39</f>
        <v>3626.0243638356574</v>
      </c>
      <c r="F24" s="18">
        <f>C24/'[2]סדרה חדש NL'!$CJ$39</f>
        <v>3442.9388478636638</v>
      </c>
      <c r="G24" s="18">
        <f t="shared" si="0"/>
        <v>7068.9632116993216</v>
      </c>
      <c r="H24"/>
      <c r="K24" s="17"/>
      <c r="L24" s="18"/>
      <c r="M24" s="18"/>
      <c r="N24" s="18"/>
      <c r="O24" s="18"/>
      <c r="P24" s="18"/>
      <c r="Q24" s="18"/>
    </row>
    <row r="25" spans="1:17" ht="15" x14ac:dyDescent="0.2">
      <c r="A25" s="17" t="s">
        <v>14</v>
      </c>
      <c r="B25" s="18">
        <v>89218.404043114744</v>
      </c>
      <c r="C25" s="18">
        <v>63949.660090210455</v>
      </c>
      <c r="D25" s="18">
        <v>153168.06413332518</v>
      </c>
      <c r="E25" s="18">
        <f>B25/'[2]סדרה חדש NL'!$CJ$39</f>
        <v>3640.4798275218232</v>
      </c>
      <c r="F25" s="18">
        <f>C25/'[2]סדרה חדש NL'!$CJ$39</f>
        <v>2609.4105810588644</v>
      </c>
      <c r="G25" s="18">
        <f t="shared" si="0"/>
        <v>6249.890408580688</v>
      </c>
      <c r="H25"/>
      <c r="K25" s="17"/>
      <c r="L25" s="18"/>
      <c r="M25" s="18"/>
      <c r="N25" s="18"/>
      <c r="O25" s="18"/>
      <c r="P25" s="18"/>
      <c r="Q25" s="18"/>
    </row>
    <row r="26" spans="1:17" ht="15" x14ac:dyDescent="0.2">
      <c r="A26" s="17" t="s">
        <v>47</v>
      </c>
      <c r="B26" s="18">
        <v>70743.190879958012</v>
      </c>
      <c r="C26" s="18">
        <v>72859.576854783198</v>
      </c>
      <c r="D26" s="18">
        <v>143602.76773474121</v>
      </c>
      <c r="E26" s="18">
        <f>B26/'[2]סדרה חדש NL'!$CJ$39</f>
        <v>2886.6147303930397</v>
      </c>
      <c r="F26" s="18">
        <f>C26/'[2]סדרה חדש NL'!$CJ$39</f>
        <v>2972.9720300021868</v>
      </c>
      <c r="G26" s="18">
        <f t="shared" si="0"/>
        <v>5859.5867603952265</v>
      </c>
      <c r="H26"/>
      <c r="K26" s="17"/>
      <c r="L26" s="18"/>
      <c r="M26" s="18"/>
      <c r="N26" s="18"/>
      <c r="O26" s="18"/>
      <c r="P26" s="18"/>
      <c r="Q26" s="18"/>
    </row>
    <row r="27" spans="1:17" ht="15" x14ac:dyDescent="0.2">
      <c r="A27" s="17" t="s">
        <v>44</v>
      </c>
      <c r="B27" s="18">
        <v>84591.455067972624</v>
      </c>
      <c r="C27" s="18">
        <v>55004.737409844427</v>
      </c>
      <c r="D27" s="18">
        <v>139596.19247781707</v>
      </c>
      <c r="E27" s="18">
        <f>B27/'[2]סדרה חדש NL'!$CJ$39</f>
        <v>3451.6811756333891</v>
      </c>
      <c r="F27" s="18">
        <f>C27/'[2]סדרה חדש NL'!$CJ$39</f>
        <v>2244.4207459921158</v>
      </c>
      <c r="G27" s="18">
        <f t="shared" si="0"/>
        <v>5696.1019216255045</v>
      </c>
      <c r="H27"/>
      <c r="K27" s="17"/>
      <c r="L27" s="18"/>
      <c r="M27" s="18"/>
      <c r="N27" s="18"/>
      <c r="O27" s="18"/>
      <c r="P27" s="18"/>
      <c r="Q27" s="18"/>
    </row>
    <row r="28" spans="1:17" ht="15" x14ac:dyDescent="0.2">
      <c r="A28" s="17" t="s">
        <v>46</v>
      </c>
      <c r="B28" s="18">
        <v>66565.320942977778</v>
      </c>
      <c r="C28" s="18">
        <v>67875.028831950476</v>
      </c>
      <c r="D28" s="18">
        <v>134440.34977492824</v>
      </c>
      <c r="E28" s="18">
        <f>B28/'[2]סדרה חדש NL'!$CJ$39</f>
        <v>2716.1403603265626</v>
      </c>
      <c r="F28" s="18">
        <f>C28/'[2]סדרה חדש NL'!$CJ$39</f>
        <v>2769.5818581978674</v>
      </c>
      <c r="G28" s="18">
        <f t="shared" si="0"/>
        <v>5485.72221852443</v>
      </c>
      <c r="H28"/>
      <c r="K28" s="17"/>
      <c r="L28" s="18"/>
      <c r="M28" s="18"/>
      <c r="N28" s="18"/>
      <c r="O28" s="18"/>
      <c r="P28" s="18"/>
      <c r="Q28" s="18"/>
    </row>
    <row r="29" spans="1:17" ht="15" x14ac:dyDescent="0.2">
      <c r="A29" s="17" t="s">
        <v>45</v>
      </c>
      <c r="B29" s="18">
        <v>80791.160380630259</v>
      </c>
      <c r="C29" s="18">
        <v>53515.574136762007</v>
      </c>
      <c r="D29" s="18">
        <v>134306.73451739227</v>
      </c>
      <c r="E29" s="18">
        <f>B29/'[2]סדרה חדש NL'!$CJ$39</f>
        <v>3296.6134371293188</v>
      </c>
      <c r="F29" s="18">
        <f>C29/'[2]סדרה חדש NL'!$CJ$39</f>
        <v>2183.6567263519182</v>
      </c>
      <c r="G29" s="18">
        <f t="shared" si="0"/>
        <v>5480.2701634812365</v>
      </c>
      <c r="H29"/>
      <c r="K29" s="17"/>
      <c r="L29" s="18"/>
      <c r="M29" s="18"/>
      <c r="N29" s="18"/>
      <c r="O29" s="18"/>
      <c r="P29" s="18"/>
      <c r="Q29" s="18"/>
    </row>
    <row r="30" spans="1:17" ht="15" x14ac:dyDescent="0.2">
      <c r="A30" s="17" t="s">
        <v>56</v>
      </c>
      <c r="B30" s="18">
        <v>68203.129187442246</v>
      </c>
      <c r="C30" s="18">
        <v>60057.665123453015</v>
      </c>
      <c r="D30" s="18">
        <v>128260.79431089526</v>
      </c>
      <c r="E30" s="18">
        <f>B30/'[2]סדרה חדש NL'!$CJ$39</f>
        <v>2782.9697094868602</v>
      </c>
      <c r="F30" s="18">
        <f>C30/'[2]סדרה חדש NL'!$CJ$39</f>
        <v>2450.6010919488608</v>
      </c>
      <c r="G30" s="18">
        <f t="shared" si="0"/>
        <v>5233.5708014357206</v>
      </c>
      <c r="H30"/>
      <c r="K30" s="17"/>
      <c r="L30" s="18"/>
      <c r="M30" s="18"/>
      <c r="N30" s="18"/>
      <c r="O30" s="18"/>
      <c r="P30" s="18"/>
      <c r="Q30" s="18"/>
    </row>
    <row r="31" spans="1:17" ht="15" x14ac:dyDescent="0.2">
      <c r="A31" s="17" t="s">
        <v>27</v>
      </c>
      <c r="B31" s="18">
        <v>78775.065954027552</v>
      </c>
      <c r="C31" s="18">
        <v>43882.128349479717</v>
      </c>
      <c r="D31" s="18">
        <v>122657.19430350728</v>
      </c>
      <c r="E31" s="18">
        <f>B31/'[2]סדרה חדש NL'!$CJ$39</f>
        <v>3214.3484474206984</v>
      </c>
      <c r="F31" s="18">
        <f>C31/'[2]סדרה חדש NL'!$CJ$39</f>
        <v>1790.5723012911592</v>
      </c>
      <c r="G31" s="18">
        <f t="shared" si="0"/>
        <v>5004.9207487118574</v>
      </c>
      <c r="H31"/>
      <c r="K31" s="17"/>
      <c r="L31" s="18"/>
      <c r="M31" s="18"/>
      <c r="N31" s="18"/>
      <c r="O31" s="18"/>
      <c r="P31" s="18"/>
      <c r="Q31" s="18"/>
    </row>
    <row r="32" spans="1:17" ht="15" x14ac:dyDescent="0.2">
      <c r="A32" s="17" t="s">
        <v>49</v>
      </c>
      <c r="B32" s="18">
        <v>70205.004964037376</v>
      </c>
      <c r="C32" s="18">
        <v>44699.880961324008</v>
      </c>
      <c r="D32" s="18">
        <v>114904.88592536139</v>
      </c>
      <c r="E32" s="18">
        <f>B32/'[2]סדרה חדש NL'!$CJ$39</f>
        <v>2864.6545194771547</v>
      </c>
      <c r="F32" s="18">
        <f>C32/'[2]סדרה חדש NL'!$CJ$39</f>
        <v>1823.9399894856688</v>
      </c>
      <c r="G32" s="18">
        <f t="shared" si="0"/>
        <v>4688.594508962824</v>
      </c>
      <c r="H32"/>
      <c r="K32" s="17"/>
      <c r="L32" s="18"/>
      <c r="M32" s="18"/>
      <c r="N32" s="18"/>
      <c r="O32" s="18"/>
      <c r="P32" s="18"/>
      <c r="Q32" s="18"/>
    </row>
    <row r="33" spans="1:17" ht="15" x14ac:dyDescent="0.2">
      <c r="A33" s="17" t="s">
        <v>51</v>
      </c>
      <c r="B33" s="18">
        <v>65616.226054971936</v>
      </c>
      <c r="C33" s="18">
        <v>38850.628742220571</v>
      </c>
      <c r="D33" s="18">
        <v>104466.8547971925</v>
      </c>
      <c r="E33" s="18">
        <f>B33/'[2]סדרה חדש NL'!$CJ$39</f>
        <v>2677.4133641283383</v>
      </c>
      <c r="F33" s="18">
        <f>C33/'[2]סדרה חדש NL'!$CJ$39</f>
        <v>1585.2663106845666</v>
      </c>
      <c r="G33" s="18">
        <f t="shared" si="0"/>
        <v>4262.6796748129054</v>
      </c>
      <c r="H33"/>
      <c r="K33" s="17"/>
      <c r="L33" s="18"/>
      <c r="M33" s="18"/>
      <c r="N33" s="18"/>
      <c r="O33" s="18"/>
      <c r="P33" s="18"/>
      <c r="Q33" s="18"/>
    </row>
    <row r="34" spans="1:17" ht="15" x14ac:dyDescent="0.2">
      <c r="A34" s="17" t="s">
        <v>53</v>
      </c>
      <c r="B34" s="18">
        <v>52988.462746833182</v>
      </c>
      <c r="C34" s="18">
        <v>40272.113243893691</v>
      </c>
      <c r="D34" s="18">
        <v>93260.57599072688</v>
      </c>
      <c r="E34" s="18">
        <f>B34/'[2]סדרה חדש NL'!$CJ$39</f>
        <v>2162.1484018927008</v>
      </c>
      <c r="F34" s="18">
        <f>C34/'[2]סדרה חדש NL'!$CJ$39</f>
        <v>1643.2687565809888</v>
      </c>
      <c r="G34" s="18">
        <f t="shared" si="0"/>
        <v>3805.4171584736896</v>
      </c>
      <c r="H34"/>
      <c r="K34" s="23"/>
      <c r="L34" s="18"/>
      <c r="M34" s="18"/>
      <c r="N34" s="18"/>
      <c r="O34" s="18"/>
      <c r="P34" s="18"/>
      <c r="Q34" s="18"/>
    </row>
    <row r="35" spans="1:17" ht="15" x14ac:dyDescent="0.2">
      <c r="A35" s="17" t="s">
        <v>35</v>
      </c>
      <c r="B35" s="18">
        <v>48324.785596882764</v>
      </c>
      <c r="C35" s="18">
        <v>38628.487368686685</v>
      </c>
      <c r="D35" s="18">
        <v>86953.272965569457</v>
      </c>
      <c r="E35" s="18">
        <f>B35/'[2]סדרה חדש NL'!$CJ$39</f>
        <v>1971.8510885910152</v>
      </c>
      <c r="F35" s="18">
        <f>C35/'[2]סדרה חדש NL'!$CJ$39</f>
        <v>1576.2020240288973</v>
      </c>
      <c r="G35" s="18">
        <f t="shared" si="0"/>
        <v>3548.0531126199126</v>
      </c>
      <c r="H35"/>
      <c r="K35" s="23"/>
      <c r="L35" s="18"/>
      <c r="M35" s="18"/>
      <c r="N35" s="18"/>
      <c r="O35" s="18"/>
      <c r="P35" s="18"/>
      <c r="Q35" s="18"/>
    </row>
    <row r="36" spans="1:17" ht="15" x14ac:dyDescent="0.2">
      <c r="A36" s="17" t="s">
        <v>55</v>
      </c>
      <c r="B36" s="18">
        <v>45236.815235518639</v>
      </c>
      <c r="C36" s="18">
        <v>37328.402101303633</v>
      </c>
      <c r="D36" s="18">
        <v>82565.217336822272</v>
      </c>
      <c r="E36" s="18">
        <f>B36/'[2]סדרה חדש NL'!$CJ$39</f>
        <v>1845.8491282432508</v>
      </c>
      <c r="F36" s="18">
        <f>C36/'[2]סדרה חדש NL'!$CJ$39</f>
        <v>1523.1531689106291</v>
      </c>
      <c r="G36" s="18">
        <f t="shared" si="0"/>
        <v>3369.0022971538801</v>
      </c>
      <c r="H36"/>
      <c r="K36" s="17"/>
      <c r="L36" s="18"/>
      <c r="M36" s="18"/>
      <c r="N36" s="18"/>
      <c r="O36" s="18"/>
      <c r="P36" s="18"/>
      <c r="Q36" s="18"/>
    </row>
    <row r="37" spans="1:17" ht="15" x14ac:dyDescent="0.2">
      <c r="A37" s="17" t="s">
        <v>39</v>
      </c>
      <c r="B37" s="18">
        <v>52481.567874063017</v>
      </c>
      <c r="C37" s="18">
        <v>29308.632906008148</v>
      </c>
      <c r="D37" s="18">
        <v>81790.200780071173</v>
      </c>
      <c r="E37" s="18">
        <f>B37/'[2]סדרה חדש NL'!$CJ$39</f>
        <v>2141.464994934398</v>
      </c>
      <c r="F37" s="18">
        <f>C37/'[2]סדרה חדש NL'!$CJ$39</f>
        <v>1195.9134217980795</v>
      </c>
      <c r="G37" s="18">
        <f t="shared" si="0"/>
        <v>3337.3784167324775</v>
      </c>
      <c r="H37"/>
      <c r="K37" s="17"/>
      <c r="L37" s="18"/>
      <c r="M37" s="18"/>
      <c r="N37" s="18"/>
      <c r="O37" s="18"/>
      <c r="P37" s="18"/>
      <c r="Q37" s="18"/>
    </row>
    <row r="38" spans="1:17" ht="15" x14ac:dyDescent="0.2">
      <c r="A38" s="17" t="s">
        <v>22</v>
      </c>
      <c r="B38" s="18">
        <v>20665.676301894611</v>
      </c>
      <c r="C38" s="18">
        <v>59243.697476188201</v>
      </c>
      <c r="D38" s="18">
        <v>79909.373778082809</v>
      </c>
      <c r="E38" s="18">
        <f>B38/'[2]סדרה חדש NL'!$CJ$39</f>
        <v>843.24505135495167</v>
      </c>
      <c r="F38" s="18">
        <f>C38/'[2]סדרה חדש NL'!$CJ$39</f>
        <v>2417.3878459610601</v>
      </c>
      <c r="G38" s="18">
        <f t="shared" si="0"/>
        <v>3260.6328973160116</v>
      </c>
      <c r="H38"/>
      <c r="K38" s="17"/>
      <c r="L38" s="18"/>
      <c r="M38" s="18"/>
      <c r="N38" s="18"/>
      <c r="O38" s="18"/>
      <c r="P38" s="18"/>
      <c r="Q38" s="18"/>
    </row>
    <row r="39" spans="1:17" ht="15" x14ac:dyDescent="0.2">
      <c r="A39" s="17" t="s">
        <v>20</v>
      </c>
      <c r="B39" s="18">
        <v>45965.390877667509</v>
      </c>
      <c r="C39" s="18">
        <v>29276.891271836306</v>
      </c>
      <c r="D39" s="18">
        <v>75242.282149503822</v>
      </c>
      <c r="E39" s="18">
        <f>B39/'[2]סדרה חדש NL'!$CJ$39</f>
        <v>1875.5780273029668</v>
      </c>
      <c r="F39" s="18">
        <f>C39/'[2]סדרה חדש NL'!$CJ$39</f>
        <v>1194.6182318635081</v>
      </c>
      <c r="G39" s="18">
        <f t="shared" si="0"/>
        <v>3070.1962591664751</v>
      </c>
      <c r="H39"/>
      <c r="K39" s="17"/>
      <c r="L39" s="18"/>
      <c r="M39" s="18"/>
      <c r="N39" s="18"/>
      <c r="O39" s="18"/>
      <c r="P39" s="18"/>
      <c r="Q39" s="18"/>
    </row>
    <row r="40" spans="1:17" ht="15" x14ac:dyDescent="0.2">
      <c r="A40" s="17" t="s">
        <v>58</v>
      </c>
      <c r="B40" s="18">
        <v>39267.074977301687</v>
      </c>
      <c r="C40" s="18">
        <v>35162.851639480432</v>
      </c>
      <c r="D40" s="18">
        <v>74429.926616782119</v>
      </c>
      <c r="E40" s="18">
        <f>B40/'[2]סדרה חדש NL'!$CJ$39</f>
        <v>1602.2590391952399</v>
      </c>
      <c r="F40" s="18">
        <f>C40/'[2]סדרה חדש NL'!$CJ$39</f>
        <v>1434.7897549233294</v>
      </c>
      <c r="G40" s="18">
        <f t="shared" si="0"/>
        <v>3037.0487941185693</v>
      </c>
      <c r="H40"/>
      <c r="K40" s="17"/>
      <c r="L40" s="18"/>
      <c r="M40" s="18"/>
      <c r="N40" s="18"/>
      <c r="O40" s="18"/>
      <c r="P40" s="18"/>
      <c r="Q40" s="18"/>
    </row>
    <row r="41" spans="1:17" ht="15" x14ac:dyDescent="0.2">
      <c r="A41" s="17" t="s">
        <v>50</v>
      </c>
      <c r="B41" s="18">
        <v>41074.976325765252</v>
      </c>
      <c r="C41" s="18">
        <v>31450.181886093211</v>
      </c>
      <c r="D41" s="18">
        <v>72525.158211858463</v>
      </c>
      <c r="E41" s="18">
        <f>B41/'[2]סדרה חדש NL'!$CJ$39</f>
        <v>1676.0288903803221</v>
      </c>
      <c r="F41" s="18">
        <f>C41/'[2]סדרה חדש NL'!$CJ$39</f>
        <v>1283.2974760777556</v>
      </c>
      <c r="G41" s="18">
        <f t="shared" si="0"/>
        <v>2959.3263664580777</v>
      </c>
      <c r="H41"/>
      <c r="K41" s="17"/>
      <c r="L41" s="18"/>
      <c r="M41" s="18"/>
      <c r="N41" s="18"/>
      <c r="O41" s="18"/>
      <c r="P41" s="18"/>
      <c r="Q41" s="18"/>
    </row>
    <row r="42" spans="1:17" ht="15" x14ac:dyDescent="0.2">
      <c r="A42" s="17" t="s">
        <v>60</v>
      </c>
      <c r="B42" s="18">
        <v>33820.691183835508</v>
      </c>
      <c r="C42" s="18">
        <v>24503.600346088024</v>
      </c>
      <c r="D42" s="18">
        <v>58324.291529923532</v>
      </c>
      <c r="E42" s="18">
        <f>B42/'[2]סדרה חדש NL'!$CJ$39</f>
        <v>1380.024058131537</v>
      </c>
      <c r="F42" s="18">
        <f>C42/'[2]סדרה חדש NL'!$CJ$39</f>
        <v>999.84822322625291</v>
      </c>
      <c r="G42" s="18">
        <f t="shared" si="0"/>
        <v>2379.8722813577897</v>
      </c>
      <c r="H42"/>
      <c r="K42" s="17"/>
      <c r="L42" s="18"/>
      <c r="M42" s="18"/>
      <c r="N42" s="18"/>
      <c r="O42" s="18"/>
      <c r="P42" s="18"/>
      <c r="Q42" s="18"/>
    </row>
    <row r="43" spans="1:17" ht="15" x14ac:dyDescent="0.2">
      <c r="A43" s="17" t="s">
        <v>61</v>
      </c>
      <c r="B43" s="18">
        <v>30221.149816212808</v>
      </c>
      <c r="C43" s="18">
        <v>24538.335907268513</v>
      </c>
      <c r="D43" s="18">
        <v>54759.485723481324</v>
      </c>
      <c r="E43" s="18">
        <f>B43/'[2]סדרה חדש NL'!$CJ$39</f>
        <v>1233.1478852420485</v>
      </c>
      <c r="F43" s="18">
        <f>C43/'[2]סדרה חדש NL'!$CJ$39</f>
        <v>1001.2655777634861</v>
      </c>
      <c r="G43" s="18">
        <f t="shared" si="0"/>
        <v>2234.4134630055346</v>
      </c>
      <c r="H43"/>
      <c r="K43" s="17"/>
      <c r="L43" s="18"/>
      <c r="M43" s="18"/>
      <c r="N43" s="18"/>
      <c r="O43" s="18"/>
      <c r="P43" s="18"/>
      <c r="Q43" s="18"/>
    </row>
    <row r="44" spans="1:17" ht="15" x14ac:dyDescent="0.2">
      <c r="A44" s="17" t="s">
        <v>62</v>
      </c>
      <c r="B44" s="18">
        <v>33214.576168160354</v>
      </c>
      <c r="C44" s="18">
        <v>19777.911858463707</v>
      </c>
      <c r="D44" s="18">
        <v>52992.488026624065</v>
      </c>
      <c r="E44" s="18">
        <f>B44/'[2]סדרה חדש NL'!$CJ$39</f>
        <v>1355.2920590402155</v>
      </c>
      <c r="F44" s="18">
        <f>C44/'[2]סדרה חדש NL'!$CJ$39</f>
        <v>807.02059091358876</v>
      </c>
      <c r="G44" s="18">
        <f t="shared" si="0"/>
        <v>2162.3126499538043</v>
      </c>
      <c r="H44"/>
      <c r="K44" s="17"/>
      <c r="L44" s="18"/>
      <c r="M44" s="18"/>
      <c r="N44" s="18"/>
      <c r="O44" s="18"/>
      <c r="P44" s="18"/>
      <c r="Q44" s="18"/>
    </row>
    <row r="45" spans="1:17" ht="15" x14ac:dyDescent="0.2">
      <c r="A45" s="17" t="s">
        <v>63</v>
      </c>
      <c r="B45" s="18">
        <v>24945.249638964258</v>
      </c>
      <c r="C45" s="18">
        <v>23174.356833055623</v>
      </c>
      <c r="D45" s="18">
        <v>48119.606472019877</v>
      </c>
      <c r="E45" s="18">
        <f>B45/'[2]סדרה חדש NL'!$CJ$39</f>
        <v>1017.8693407165213</v>
      </c>
      <c r="F45" s="18">
        <f>C45/'[2]סדרה חדש NL'!$CJ$39</f>
        <v>945.60959110815077</v>
      </c>
      <c r="G45" s="18">
        <f t="shared" si="0"/>
        <v>1963.4789318246721</v>
      </c>
      <c r="H45"/>
      <c r="K45" s="17"/>
      <c r="L45" s="18"/>
      <c r="M45" s="18"/>
      <c r="N45" s="18"/>
      <c r="O45" s="18"/>
      <c r="P45" s="18"/>
      <c r="Q45" s="18"/>
    </row>
    <row r="46" spans="1:17" ht="15" x14ac:dyDescent="0.2">
      <c r="A46" s="17" t="s">
        <v>34</v>
      </c>
      <c r="B46" s="18">
        <v>26471.892071890597</v>
      </c>
      <c r="C46" s="18">
        <v>18584.806912686963</v>
      </c>
      <c r="D46" s="18">
        <v>45056.698984577561</v>
      </c>
      <c r="E46" s="18">
        <f>B46/'[2]סדרה חדש NL'!$CJ$39</f>
        <v>1080.162665064953</v>
      </c>
      <c r="F46" s="18">
        <f>C46/'[2]סדרה חדש NL'!$CJ$39</f>
        <v>758.33697530981965</v>
      </c>
      <c r="G46" s="18">
        <f t="shared" si="0"/>
        <v>1838.4996403747728</v>
      </c>
      <c r="H46"/>
      <c r="K46" s="17"/>
      <c r="L46" s="18"/>
      <c r="M46" s="18"/>
      <c r="N46" s="18"/>
      <c r="O46" s="18"/>
      <c r="P46" s="18"/>
      <c r="Q46" s="18"/>
    </row>
    <row r="47" spans="1:17" ht="15" x14ac:dyDescent="0.2">
      <c r="A47" s="17" t="s">
        <v>43</v>
      </c>
      <c r="B47" s="18">
        <v>24498.083109359733</v>
      </c>
      <c r="C47" s="18">
        <v>20446.789196848375</v>
      </c>
      <c r="D47" s="18">
        <v>44944.872306208112</v>
      </c>
      <c r="E47" s="18">
        <f>B47/'[2]סדרה חדש NL'!$CJ$39</f>
        <v>999.62309715245203</v>
      </c>
      <c r="F47" s="18">
        <f>C47/'[2]סדרה חדש NL'!$CJ$39</f>
        <v>834.31355231087105</v>
      </c>
      <c r="G47" s="18">
        <f t="shared" si="0"/>
        <v>1833.9366494633232</v>
      </c>
      <c r="H47"/>
      <c r="K47" s="17"/>
      <c r="L47" s="18"/>
      <c r="M47" s="18"/>
      <c r="N47" s="18"/>
      <c r="O47" s="18"/>
      <c r="P47" s="18"/>
      <c r="Q47" s="18"/>
    </row>
    <row r="48" spans="1:17" ht="15" x14ac:dyDescent="0.2">
      <c r="A48" s="17" t="s">
        <v>59</v>
      </c>
      <c r="B48" s="18">
        <v>22500.372796428801</v>
      </c>
      <c r="C48" s="18">
        <v>13637.397603148702</v>
      </c>
      <c r="D48" s="18">
        <v>36137.770399577501</v>
      </c>
      <c r="E48" s="18">
        <f>B48/'[2]סדרה חדש NL'!$CJ$39</f>
        <v>918.10825530499108</v>
      </c>
      <c r="F48" s="18">
        <f>C48/'[2]סדרה חדש NL'!$CJ$39</f>
        <v>556.46221658667628</v>
      </c>
      <c r="G48" s="18">
        <f t="shared" si="0"/>
        <v>1474.5704718916672</v>
      </c>
      <c r="H48"/>
      <c r="K48" s="17"/>
      <c r="L48" s="18"/>
      <c r="M48" s="18"/>
      <c r="N48" s="18"/>
      <c r="O48" s="18"/>
      <c r="P48" s="18"/>
      <c r="Q48" s="18"/>
    </row>
    <row r="49" spans="1:17" ht="15" x14ac:dyDescent="0.2">
      <c r="A49" s="17" t="s">
        <v>16</v>
      </c>
      <c r="B49" s="18">
        <v>16943.393940051563</v>
      </c>
      <c r="C49" s="18">
        <v>15722.883047041907</v>
      </c>
      <c r="D49" s="18">
        <v>32666.276987093472</v>
      </c>
      <c r="E49" s="18">
        <f>B49/'[2]סדרה חדש NL'!$CJ$39</f>
        <v>691.3605383336087</v>
      </c>
      <c r="F49" s="18">
        <f>C49/'[2]סדרה חדש NL'!$CJ$39</f>
        <v>641.55864675163082</v>
      </c>
      <c r="G49" s="18">
        <f t="shared" si="0"/>
        <v>1332.9191850852394</v>
      </c>
      <c r="H49"/>
      <c r="K49" s="17"/>
      <c r="L49" s="18"/>
      <c r="M49" s="18"/>
      <c r="N49" s="18"/>
      <c r="O49" s="18"/>
      <c r="P49" s="18"/>
      <c r="Q49" s="18"/>
    </row>
    <row r="50" spans="1:17" ht="15" x14ac:dyDescent="0.2">
      <c r="A50" s="17" t="s">
        <v>52</v>
      </c>
      <c r="B50" s="18">
        <v>19662.870964141832</v>
      </c>
      <c r="C50" s="18">
        <v>12911.635651599916</v>
      </c>
      <c r="D50" s="18">
        <v>32574.506615741746</v>
      </c>
      <c r="E50" s="18">
        <f>B50/'[2]סדרה חדש NL'!$CJ$39</f>
        <v>802.3264466996161</v>
      </c>
      <c r="F50" s="18">
        <f>C50/'[2]סדרה חדש NL'!$CJ$39</f>
        <v>526.84812773882572</v>
      </c>
      <c r="G50" s="18">
        <f t="shared" si="0"/>
        <v>1329.1745744384418</v>
      </c>
      <c r="H50"/>
      <c r="K50" s="17"/>
      <c r="L50" s="18"/>
      <c r="M50" s="18"/>
      <c r="N50" s="18"/>
      <c r="O50" s="18"/>
      <c r="P50" s="18"/>
      <c r="Q50" s="18"/>
    </row>
    <row r="51" spans="1:17" ht="15" x14ac:dyDescent="0.2">
      <c r="A51" s="17" t="s">
        <v>42</v>
      </c>
      <c r="B51" s="18">
        <v>15061.00488918914</v>
      </c>
      <c r="C51" s="18">
        <v>13302.458277265961</v>
      </c>
      <c r="D51" s="18">
        <v>28363.463166455102</v>
      </c>
      <c r="E51" s="18">
        <f>B51/'[2]סדרה חדש NL'!$CJ$39</f>
        <v>614.55128086358047</v>
      </c>
      <c r="F51" s="18">
        <f>C51/'[2]סדרה חדש NL'!$CJ$39</f>
        <v>542.79530702471379</v>
      </c>
      <c r="G51" s="18">
        <f t="shared" si="0"/>
        <v>1157.3465878882944</v>
      </c>
      <c r="H51"/>
      <c r="K51" s="17"/>
      <c r="L51" s="18"/>
      <c r="M51" s="18"/>
      <c r="N51" s="18"/>
      <c r="O51" s="18"/>
      <c r="P51" s="18"/>
      <c r="Q51" s="18"/>
    </row>
    <row r="52" spans="1:17" ht="15" x14ac:dyDescent="0.2">
      <c r="A52" s="17" t="s">
        <v>57</v>
      </c>
      <c r="B52" s="18">
        <v>12492.355699651096</v>
      </c>
      <c r="C52" s="18">
        <v>14330.686961757645</v>
      </c>
      <c r="D52" s="18">
        <v>26823.042661408741</v>
      </c>
      <c r="E52" s="18">
        <f>B52/'[2]סדרה חדש NL'!$CJ$39</f>
        <v>509.73977186175387</v>
      </c>
      <c r="F52" s="18">
        <f>C52/'[2]סדרה חדש NL'!$CJ$39</f>
        <v>584.75128935950602</v>
      </c>
      <c r="G52" s="18">
        <f t="shared" si="0"/>
        <v>1094.4910612212598</v>
      </c>
      <c r="H52"/>
      <c r="K52" s="17"/>
      <c r="L52" s="18"/>
      <c r="M52" s="18"/>
      <c r="N52" s="18"/>
      <c r="O52" s="18"/>
      <c r="P52" s="18"/>
      <c r="Q52" s="18"/>
    </row>
    <row r="53" spans="1:17" ht="18" customHeight="1" x14ac:dyDescent="0.2">
      <c r="A53" s="17" t="s">
        <v>66</v>
      </c>
      <c r="B53" s="18">
        <v>12551.783648802488</v>
      </c>
      <c r="C53" s="18">
        <v>11607.7954590388</v>
      </c>
      <c r="D53" s="18">
        <v>24159.579107841288</v>
      </c>
      <c r="E53" s="18">
        <f>B53/'[2]סדרה חדש NL'!$CJ$39</f>
        <v>512.16467793799438</v>
      </c>
      <c r="F53" s="18">
        <f>C53/'[2]סדרה חדש NL'!$CJ$39</f>
        <v>473.64605614564732</v>
      </c>
      <c r="G53" s="18">
        <f t="shared" si="0"/>
        <v>985.81073408364171</v>
      </c>
      <c r="H53"/>
      <c r="K53" s="17"/>
      <c r="L53" s="18"/>
      <c r="M53" s="18"/>
      <c r="N53" s="18"/>
      <c r="O53" s="18"/>
      <c r="P53" s="18"/>
      <c r="Q53" s="18"/>
    </row>
    <row r="54" spans="1:17" ht="15" customHeight="1" x14ac:dyDescent="0.2">
      <c r="A54" s="17" t="s">
        <v>32</v>
      </c>
      <c r="B54" s="18">
        <v>9896.0201951335075</v>
      </c>
      <c r="C54" s="18">
        <v>13840.323772904743</v>
      </c>
      <c r="D54" s="18">
        <v>23736.343968038251</v>
      </c>
      <c r="E54" s="18">
        <f>B54/'[2]סדרה חדש NL'!$CJ$39</f>
        <v>403.79854671825825</v>
      </c>
      <c r="F54" s="18">
        <f>C54/'[2]סדרה חדש NL'!$CJ$39</f>
        <v>564.74244346807325</v>
      </c>
      <c r="G54" s="18">
        <f t="shared" si="0"/>
        <v>968.54099018633156</v>
      </c>
      <c r="H54"/>
      <c r="M54" s="18"/>
    </row>
    <row r="55" spans="1:17" ht="15" x14ac:dyDescent="0.2">
      <c r="A55" s="17" t="s">
        <v>37</v>
      </c>
      <c r="B55" s="18">
        <v>9649.6870903191175</v>
      </c>
      <c r="C55" s="18">
        <v>12500.516403704742</v>
      </c>
      <c r="D55" s="18">
        <v>22150.203494023859</v>
      </c>
      <c r="E55" s="18">
        <f>B55/'[2]סדרה חדש NL'!$CJ$39</f>
        <v>393.74713738690281</v>
      </c>
      <c r="F55" s="18">
        <f>C55/'[2]סדרה חדש NL'!$CJ$39</f>
        <v>510.07276233389138</v>
      </c>
      <c r="G55" s="18">
        <f t="shared" si="0"/>
        <v>903.81989972079418</v>
      </c>
      <c r="H55"/>
      <c r="K55" s="18"/>
      <c r="L55" s="25"/>
      <c r="M55" s="25"/>
      <c r="N55" s="25"/>
      <c r="O55" s="25"/>
      <c r="P55" s="25"/>
      <c r="Q55" s="25"/>
    </row>
    <row r="56" spans="1:17" s="20" customFormat="1" ht="15" x14ac:dyDescent="0.2">
      <c r="A56" s="17" t="s">
        <v>65</v>
      </c>
      <c r="B56" s="18">
        <v>9790.5773902234341</v>
      </c>
      <c r="C56" s="18">
        <v>12192.091856145991</v>
      </c>
      <c r="D56" s="18">
        <v>21982.669246369427</v>
      </c>
      <c r="E56" s="18">
        <f>B56/'[2]סדרה חדש NL'!$CJ$39</f>
        <v>399.4960442430185</v>
      </c>
      <c r="F56" s="18">
        <f>C56/'[2]סדרה חדש NL'!$CJ$39</f>
        <v>497.48776537342593</v>
      </c>
      <c r="G56" s="18">
        <f t="shared" si="0"/>
        <v>896.98380961644443</v>
      </c>
      <c r="H56"/>
      <c r="K56" s="26"/>
      <c r="L56" s="27"/>
      <c r="M56" s="27"/>
      <c r="N56" s="27"/>
      <c r="O56" s="27"/>
      <c r="P56" s="27"/>
      <c r="Q56" s="27"/>
    </row>
    <row r="57" spans="1:17" s="20" customFormat="1" ht="15" x14ac:dyDescent="0.2">
      <c r="A57" s="17" t="s">
        <v>48</v>
      </c>
      <c r="B57" s="18">
        <v>7298.8636136436471</v>
      </c>
      <c r="C57" s="18">
        <v>8930.7140434922603</v>
      </c>
      <c r="D57" s="18">
        <v>16229.577657135907</v>
      </c>
      <c r="E57" s="18">
        <f>B57/'[2]סדרה חדש NL'!$CJ$39</f>
        <v>297.82381823891558</v>
      </c>
      <c r="F57" s="18">
        <f>C57/'[2]סדרה חדש NL'!$CJ$39</f>
        <v>364.41006392568937</v>
      </c>
      <c r="G57" s="18">
        <f t="shared" si="0"/>
        <v>662.23388216460489</v>
      </c>
      <c r="H57"/>
      <c r="K57" s="26"/>
      <c r="L57" s="27"/>
      <c r="M57" s="27"/>
      <c r="N57" s="27"/>
      <c r="O57" s="27"/>
      <c r="P57" s="27"/>
      <c r="Q57" s="27"/>
    </row>
    <row r="58" spans="1:17" s="20" customFormat="1" ht="15" x14ac:dyDescent="0.2">
      <c r="A58" s="17" t="s">
        <v>64</v>
      </c>
      <c r="B58" s="18">
        <v>5274.8533041089104</v>
      </c>
      <c r="C58" s="18">
        <v>6588.6420457651157</v>
      </c>
      <c r="D58" s="18">
        <v>11863.495349874025</v>
      </c>
      <c r="E58" s="18">
        <f>B58/'[2]סדרה חדש NL'!$CJ$39</f>
        <v>215.23582777232249</v>
      </c>
      <c r="F58" s="18">
        <f>C58/'[2]סדרה חדש NL'!$CJ$39</f>
        <v>268.84384130855881</v>
      </c>
      <c r="G58" s="18">
        <f t="shared" si="0"/>
        <v>484.07966908088133</v>
      </c>
      <c r="H58"/>
      <c r="K58" s="26"/>
      <c r="L58" s="27"/>
      <c r="M58" s="27"/>
      <c r="N58" s="27"/>
      <c r="O58" s="27"/>
      <c r="P58" s="27"/>
      <c r="Q58" s="27"/>
    </row>
    <row r="59" spans="1:17" s="20" customFormat="1" ht="15" x14ac:dyDescent="0.2">
      <c r="A59" s="17" t="s">
        <v>26</v>
      </c>
      <c r="B59" s="18">
        <v>248.33573157601919</v>
      </c>
      <c r="C59" s="18">
        <v>942.406114621999</v>
      </c>
      <c r="D59" s="18">
        <v>1190.7418461980183</v>
      </c>
      <c r="E59" s="18">
        <f>B59/'[2]סדרה חדש NL'!$CJ$39</f>
        <v>10.133124784640678</v>
      </c>
      <c r="F59" s="18">
        <f>C59/'[2]סדרה חדש NL'!$CJ$39</f>
        <v>38.454066584251713</v>
      </c>
      <c r="G59" s="18">
        <f t="shared" si="0"/>
        <v>48.587191368892391</v>
      </c>
      <c r="H59"/>
      <c r="K59" s="26"/>
      <c r="L59" s="27"/>
      <c r="M59" s="27"/>
      <c r="N59" s="27"/>
      <c r="O59" s="27"/>
      <c r="P59" s="27"/>
      <c r="Q59" s="27"/>
    </row>
    <row r="60" spans="1:17" s="20" customFormat="1" ht="16.5" customHeight="1" x14ac:dyDescent="0.2">
      <c r="A60" s="17"/>
      <c r="B60" s="25">
        <v>4357020.0306532849</v>
      </c>
      <c r="C60" s="25">
        <v>4357019.9605613435</v>
      </c>
      <c r="D60" s="25">
        <v>8714039.9912146255</v>
      </c>
      <c r="E60" s="25">
        <f>SUM(E6:E59)</f>
        <v>177784.43472309434</v>
      </c>
      <c r="F60" s="25">
        <f>SUM(F6:F59)</f>
        <v>177784.43186305353</v>
      </c>
      <c r="G60" s="25">
        <f t="shared" ref="G60" si="1">SUM(G6:G59)</f>
        <v>355568.86658614792</v>
      </c>
      <c r="K60" s="26"/>
      <c r="L60" s="27"/>
      <c r="M60" s="27"/>
      <c r="N60" s="27"/>
      <c r="O60" s="27"/>
      <c r="P60" s="27"/>
      <c r="Q60" s="27"/>
    </row>
    <row r="61" spans="1:17" s="20" customFormat="1" x14ac:dyDescent="0.2">
      <c r="A61" s="27"/>
      <c r="B61" s="27"/>
      <c r="C61" s="27"/>
      <c r="D61" s="27"/>
      <c r="E61" s="27"/>
      <c r="F61" s="27"/>
      <c r="G61" s="27"/>
      <c r="K61" s="26"/>
      <c r="L61" s="27"/>
      <c r="M61" s="27"/>
      <c r="N61" s="27"/>
      <c r="O61" s="27"/>
      <c r="P61" s="27"/>
      <c r="Q61" s="27"/>
    </row>
    <row r="62" spans="1:17" x14ac:dyDescent="0.2">
      <c r="A62" s="31"/>
      <c r="B62" s="18"/>
      <c r="C62" s="18"/>
      <c r="D62" s="18"/>
      <c r="F62" s="18"/>
      <c r="G62" s="18"/>
    </row>
    <row r="63" spans="1:17" x14ac:dyDescent="0.2">
      <c r="B63" s="18"/>
      <c r="D63" s="18"/>
      <c r="H63" s="1">
        <f>G60*'[1]סדרה חדש (2)'!CH100</f>
        <v>9069608.857800778</v>
      </c>
    </row>
    <row r="64" spans="1:17" x14ac:dyDescent="0.2">
      <c r="H64" s="32">
        <f>D60-H63</f>
        <v>-355568.86658615246</v>
      </c>
    </row>
    <row r="66" ht="12.75" customHeight="1" x14ac:dyDescent="0.2"/>
    <row r="67" ht="12" customHeight="1" x14ac:dyDescent="0.2"/>
    <row r="68" customFormat="1" ht="13.5" customHeigh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1:1" customFormat="1" x14ac:dyDescent="0.2"/>
    <row r="98" spans="1:1" customFormat="1" x14ac:dyDescent="0.2"/>
    <row r="99" spans="1:1" customFormat="1" x14ac:dyDescent="0.2"/>
    <row r="100" spans="1:1" customFormat="1" x14ac:dyDescent="0.2"/>
    <row r="101" spans="1:1" customFormat="1" x14ac:dyDescent="0.2"/>
    <row r="102" spans="1:1" customFormat="1" x14ac:dyDescent="0.2"/>
    <row r="103" spans="1:1" customFormat="1" x14ac:dyDescent="0.2"/>
    <row r="104" spans="1:1" customFormat="1" x14ac:dyDescent="0.2"/>
    <row r="105" spans="1:1" customFormat="1" x14ac:dyDescent="0.2"/>
    <row r="106" spans="1:1" x14ac:dyDescent="0.2">
      <c r="A106" s="34"/>
    </row>
    <row r="107" spans="1:1" x14ac:dyDescent="0.2">
      <c r="A107" s="34"/>
    </row>
    <row r="108" spans="1:1" x14ac:dyDescent="0.2">
      <c r="A108" s="34"/>
    </row>
    <row r="109" spans="1:1" x14ac:dyDescent="0.2">
      <c r="A109" s="34"/>
    </row>
    <row r="110" spans="1:1" x14ac:dyDescent="0.2">
      <c r="A110" s="34"/>
    </row>
    <row r="111" spans="1:1" x14ac:dyDescent="0.2">
      <c r="A111" s="34"/>
    </row>
    <row r="112" spans="1:1" x14ac:dyDescent="0.2">
      <c r="A112" s="34"/>
    </row>
    <row r="113" spans="1:1" x14ac:dyDescent="0.2">
      <c r="A113" s="34"/>
    </row>
    <row r="114" spans="1:1" x14ac:dyDescent="0.2">
      <c r="A114" s="34"/>
    </row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</sheetData>
  <mergeCells count="4">
    <mergeCell ref="B4:D4"/>
    <mergeCell ref="E4:G4"/>
    <mergeCell ref="J16:L16"/>
    <mergeCell ref="M16:O16"/>
  </mergeCells>
  <pageMargins left="0.74803149606299213" right="0.74803149606299213" top="0.98425196850393704" bottom="0.98425196850393704" header="0.51181102362204722" footer="0.51181102362204722"/>
  <pageSetup paperSize="9" scale="125" orientation="portrait" horizontalDpi="4294967294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90"/>
  <sheetViews>
    <sheetView rightToLeft="1" topLeftCell="A31" zoomScale="91" zoomScaleNormal="91" workbookViewId="0">
      <selection activeCell="J27" sqref="J27"/>
    </sheetView>
  </sheetViews>
  <sheetFormatPr defaultRowHeight="12.75" x14ac:dyDescent="0.2"/>
  <cols>
    <col min="1" max="1" width="17.7109375" style="1" customWidth="1"/>
    <col min="2" max="2" width="12.7109375" style="1" customWidth="1"/>
    <col min="3" max="3" width="13" style="1" customWidth="1"/>
    <col min="4" max="4" width="15.85546875" style="1" customWidth="1"/>
    <col min="5" max="7" width="8.85546875" style="1" customWidth="1"/>
    <col min="8" max="8" width="10.7109375" style="1" customWidth="1"/>
    <col min="9" max="9" width="12.28515625" style="1" bestFit="1" customWidth="1"/>
    <col min="10" max="10" width="8.85546875" style="1" customWidth="1"/>
    <col min="11" max="11" width="18.42578125" style="1" customWidth="1"/>
    <col min="12" max="12" width="11" style="1" customWidth="1"/>
    <col min="13" max="13" width="10.140625" style="1" customWidth="1"/>
    <col min="14" max="14" width="10.7109375" style="1" customWidth="1"/>
    <col min="15" max="15" width="11.140625" style="1" customWidth="1"/>
    <col min="16" max="16" width="10.28515625" style="1" customWidth="1"/>
    <col min="17" max="16384" width="9.140625" style="1"/>
  </cols>
  <sheetData>
    <row r="1" spans="1:17" ht="13.5" thickBot="1" x14ac:dyDescent="0.25">
      <c r="A1" s="2">
        <v>4165925</v>
      </c>
      <c r="B1" s="3">
        <v>4170392</v>
      </c>
      <c r="D1" s="4">
        <f>'[2]נתונים 2014  NL '!L9/'[2]נתונים 2014  NL '!L66</f>
        <v>1.0010856598333611</v>
      </c>
      <c r="E1" s="5" t="s">
        <v>0</v>
      </c>
    </row>
    <row r="2" spans="1:17" ht="15.75" x14ac:dyDescent="0.25">
      <c r="A2" s="6" t="s">
        <v>69</v>
      </c>
      <c r="K2" s="6"/>
    </row>
    <row r="3" spans="1:17" x14ac:dyDescent="0.2">
      <c r="A3" s="5" t="s">
        <v>3</v>
      </c>
      <c r="K3" s="5"/>
    </row>
    <row r="4" spans="1:17" x14ac:dyDescent="0.2">
      <c r="A4" s="8"/>
      <c r="B4" s="21" t="s">
        <v>7</v>
      </c>
      <c r="C4" s="21"/>
      <c r="D4" s="21"/>
      <c r="E4" s="22" t="s">
        <v>8</v>
      </c>
      <c r="F4" s="22"/>
      <c r="G4" s="22"/>
      <c r="K4" s="8"/>
      <c r="L4" s="11"/>
      <c r="O4" s="12"/>
      <c r="P4" s="13"/>
      <c r="Q4" s="13"/>
    </row>
    <row r="5" spans="1:17" ht="15" x14ac:dyDescent="0.25">
      <c r="A5" s="7" t="s">
        <v>4</v>
      </c>
      <c r="B5" s="7" t="s">
        <v>5</v>
      </c>
      <c r="C5" s="7" t="s">
        <v>6</v>
      </c>
      <c r="D5" s="7" t="s">
        <v>7</v>
      </c>
      <c r="E5" s="15" t="s">
        <v>9</v>
      </c>
      <c r="F5" s="15" t="s">
        <v>10</v>
      </c>
      <c r="G5" s="15" t="s">
        <v>11</v>
      </c>
      <c r="K5" s="7"/>
      <c r="L5" s="7"/>
      <c r="M5" s="7"/>
      <c r="N5" s="7"/>
      <c r="O5" s="15"/>
      <c r="P5" s="15"/>
      <c r="Q5" s="15"/>
    </row>
    <row r="6" spans="1:17" ht="15" x14ac:dyDescent="0.2">
      <c r="A6" s="17" t="s">
        <v>13</v>
      </c>
      <c r="B6" s="18">
        <v>454523.392644401</v>
      </c>
      <c r="C6" s="18">
        <v>669467.01523176511</v>
      </c>
      <c r="D6" s="18">
        <v>1123990.407876166</v>
      </c>
      <c r="E6" s="18">
        <v>17745.748657725224</v>
      </c>
      <c r="F6" s="18">
        <v>26137.694075153893</v>
      </c>
      <c r="G6" s="18">
        <v>43883.442732879121</v>
      </c>
      <c r="H6"/>
      <c r="I6" s="1">
        <v>1.4728989224005165</v>
      </c>
      <c r="K6" s="17"/>
      <c r="L6" s="18"/>
      <c r="M6" s="18"/>
      <c r="N6" s="18"/>
      <c r="O6" s="18"/>
      <c r="P6" s="18"/>
      <c r="Q6" s="18"/>
    </row>
    <row r="7" spans="1:17" ht="15" x14ac:dyDescent="0.2">
      <c r="A7" s="17" t="s">
        <v>15</v>
      </c>
      <c r="B7" s="18">
        <v>286897.16494157346</v>
      </c>
      <c r="C7" s="18">
        <v>421700.71702859184</v>
      </c>
      <c r="D7" s="18">
        <v>708597.8819701653</v>
      </c>
      <c r="E7" s="18">
        <v>11201.194618491798</v>
      </c>
      <c r="F7" s="18">
        <v>16464.267965689887</v>
      </c>
      <c r="G7" s="18">
        <v>27665.462584181685</v>
      </c>
      <c r="H7"/>
      <c r="I7" s="1">
        <v>1.4698671460014987</v>
      </c>
      <c r="K7" s="17"/>
      <c r="L7" s="18"/>
      <c r="M7" s="18"/>
      <c r="N7" s="18"/>
      <c r="O7" s="18"/>
      <c r="P7" s="18"/>
      <c r="Q7" s="18"/>
    </row>
    <row r="8" spans="1:17" ht="15" x14ac:dyDescent="0.2">
      <c r="A8" s="17" t="s">
        <v>70</v>
      </c>
      <c r="B8" s="18">
        <v>150744.26951537878</v>
      </c>
      <c r="C8" s="18">
        <v>221677.80569078389</v>
      </c>
      <c r="D8" s="18">
        <v>372422.07520616264</v>
      </c>
      <c r="E8" s="18">
        <v>5885.4394772705537</v>
      </c>
      <c r="F8" s="18">
        <v>8654.8650442340659</v>
      </c>
      <c r="G8" s="18">
        <v>14540.304521504619</v>
      </c>
      <c r="H8"/>
      <c r="I8" s="1">
        <v>1.4705554407039569</v>
      </c>
      <c r="K8" s="17"/>
      <c r="L8" s="18"/>
      <c r="M8" s="18"/>
      <c r="N8" s="18"/>
      <c r="O8" s="18"/>
      <c r="P8" s="18"/>
      <c r="Q8" s="18"/>
    </row>
    <row r="9" spans="1:17" ht="15" x14ac:dyDescent="0.2">
      <c r="A9" s="17" t="s">
        <v>17</v>
      </c>
      <c r="B9" s="18">
        <v>174869.97341795923</v>
      </c>
      <c r="C9" s="18">
        <v>178085.46055734399</v>
      </c>
      <c r="D9" s="18">
        <v>352955.4339753032</v>
      </c>
      <c r="E9" s="18">
        <v>6827.3682857198964</v>
      </c>
      <c r="F9" s="18">
        <v>6952.9090774835277</v>
      </c>
      <c r="G9" s="18">
        <v>13780.277363203424</v>
      </c>
      <c r="H9"/>
      <c r="K9" s="17"/>
      <c r="L9" s="18"/>
      <c r="M9" s="18"/>
      <c r="N9" s="18"/>
      <c r="O9" s="18"/>
      <c r="P9" s="18"/>
      <c r="Q9" s="18"/>
    </row>
    <row r="10" spans="1:17" ht="15" x14ac:dyDescent="0.2">
      <c r="A10" s="17" t="s">
        <v>19</v>
      </c>
      <c r="B10" s="18">
        <v>150153.78914978268</v>
      </c>
      <c r="C10" s="18">
        <v>220860.97985749951</v>
      </c>
      <c r="D10" s="18">
        <v>371014.76900728222</v>
      </c>
      <c r="E10" s="18">
        <v>5862.3856227830511</v>
      </c>
      <c r="F10" s="18">
        <v>8622.974087312643</v>
      </c>
      <c r="G10" s="18">
        <v>14485.359710095694</v>
      </c>
      <c r="H10"/>
      <c r="I10" s="1">
        <v>1.4708984775414784</v>
      </c>
      <c r="K10" s="17"/>
      <c r="L10" s="18"/>
      <c r="M10" s="18"/>
      <c r="N10" s="18"/>
      <c r="O10" s="18"/>
      <c r="P10" s="18"/>
      <c r="Q10" s="18"/>
    </row>
    <row r="11" spans="1:17" ht="15" x14ac:dyDescent="0.2">
      <c r="A11" s="17" t="s">
        <v>21</v>
      </c>
      <c r="B11" s="18">
        <v>141352.0538222524</v>
      </c>
      <c r="C11" s="18">
        <v>131136.7555104676</v>
      </c>
      <c r="D11" s="18">
        <v>272488.80933272</v>
      </c>
      <c r="E11" s="18">
        <v>5518.7435013832146</v>
      </c>
      <c r="F11" s="18">
        <v>5119.9122877685568</v>
      </c>
      <c r="G11" s="18">
        <v>10638.655789151771</v>
      </c>
      <c r="H11"/>
      <c r="K11" s="17"/>
      <c r="L11" s="18"/>
      <c r="M11" s="18"/>
      <c r="N11" s="18"/>
      <c r="O11" s="18"/>
      <c r="P11" s="18"/>
      <c r="Q11" s="18"/>
    </row>
    <row r="12" spans="1:17" ht="15" x14ac:dyDescent="0.2">
      <c r="A12" s="17" t="s">
        <v>71</v>
      </c>
      <c r="B12" s="18">
        <v>89600.560235472643</v>
      </c>
      <c r="C12" s="18">
        <v>145405.35956120829</v>
      </c>
      <c r="D12" s="18">
        <v>235005.91979668092</v>
      </c>
      <c r="E12" s="18">
        <v>3498.233638271804</v>
      </c>
      <c r="F12" s="18">
        <v>5676.9948610281954</v>
      </c>
      <c r="G12" s="18">
        <v>9175.2284992999994</v>
      </c>
      <c r="H12"/>
      <c r="K12" s="17"/>
      <c r="L12" s="18"/>
      <c r="M12" s="18"/>
      <c r="N12" s="18"/>
      <c r="O12" s="18"/>
      <c r="P12" s="18"/>
      <c r="Q12" s="18"/>
    </row>
    <row r="13" spans="1:17" ht="15" x14ac:dyDescent="0.2">
      <c r="A13" s="17" t="s">
        <v>25</v>
      </c>
      <c r="B13" s="18">
        <v>144956.59288161818</v>
      </c>
      <c r="C13" s="18">
        <v>106533.12330302608</v>
      </c>
      <c r="D13" s="18">
        <v>251489.71618464426</v>
      </c>
      <c r="E13" s="18">
        <v>5659.4738690818067</v>
      </c>
      <c r="F13" s="18">
        <v>4159.3239433927265</v>
      </c>
      <c r="G13" s="18">
        <v>9818.7978124745332</v>
      </c>
      <c r="H13"/>
      <c r="K13" s="17"/>
      <c r="L13" s="18"/>
      <c r="M13" s="18"/>
      <c r="N13" s="18"/>
      <c r="O13" s="18"/>
      <c r="P13" s="18"/>
      <c r="Q13" s="18"/>
    </row>
    <row r="14" spans="1:17" ht="15" x14ac:dyDescent="0.2">
      <c r="A14" s="17" t="s">
        <v>24</v>
      </c>
      <c r="B14" s="18">
        <v>132180.39732170047</v>
      </c>
      <c r="C14" s="18">
        <v>101266.8220917633</v>
      </c>
      <c r="D14" s="18">
        <v>233447.21941346378</v>
      </c>
      <c r="E14" s="18">
        <v>5160.6587170405064</v>
      </c>
      <c r="F14" s="18">
        <v>3953.7141570465756</v>
      </c>
      <c r="G14" s="18">
        <v>9114.3728740870829</v>
      </c>
      <c r="H14"/>
      <c r="K14" s="17"/>
      <c r="L14" s="18"/>
      <c r="M14" s="18"/>
      <c r="N14" s="18"/>
      <c r="O14" s="18"/>
      <c r="P14" s="18"/>
      <c r="Q14" s="18"/>
    </row>
    <row r="15" spans="1:17" ht="15" x14ac:dyDescent="0.2">
      <c r="A15" s="17" t="s">
        <v>72</v>
      </c>
      <c r="B15" s="18">
        <v>104963.40096669419</v>
      </c>
      <c r="C15" s="18">
        <v>84524.535375574385</v>
      </c>
      <c r="D15" s="18">
        <v>189487.93634226857</v>
      </c>
      <c r="E15" s="18">
        <v>4098.0379931121515</v>
      </c>
      <c r="F15" s="18">
        <v>3300.0527243697725</v>
      </c>
      <c r="G15" s="18">
        <v>7398.090717481924</v>
      </c>
      <c r="H15"/>
      <c r="K15" s="17"/>
      <c r="L15" s="18"/>
      <c r="M15" s="18"/>
      <c r="N15" s="18"/>
      <c r="O15" s="18"/>
      <c r="P15" s="18"/>
      <c r="Q15" s="18"/>
    </row>
    <row r="16" spans="1:17" ht="15" x14ac:dyDescent="0.2">
      <c r="A16" s="17" t="s">
        <v>73</v>
      </c>
      <c r="B16" s="18">
        <v>111871.28244295171</v>
      </c>
      <c r="C16" s="18">
        <v>90162.099214642978</v>
      </c>
      <c r="D16" s="18">
        <v>202033.3816575947</v>
      </c>
      <c r="E16" s="18">
        <v>4367.7392459383782</v>
      </c>
      <c r="F16" s="18">
        <v>3520.157547463577</v>
      </c>
      <c r="G16" s="18">
        <v>7887.8967934019547</v>
      </c>
      <c r="H16"/>
      <c r="I16" s="8"/>
      <c r="J16" s="21"/>
      <c r="K16" s="21"/>
      <c r="L16" s="21"/>
      <c r="M16" s="22"/>
      <c r="N16" s="22"/>
      <c r="O16" s="22"/>
      <c r="P16" s="18"/>
      <c r="Q16" s="18"/>
    </row>
    <row r="17" spans="1:17" ht="15.75" x14ac:dyDescent="0.25">
      <c r="A17" s="17" t="s">
        <v>28</v>
      </c>
      <c r="B17" s="18">
        <v>112840.52356794575</v>
      </c>
      <c r="C17" s="18">
        <v>92074.703400324419</v>
      </c>
      <c r="D17" s="18">
        <v>204915.22696827017</v>
      </c>
      <c r="E17" s="18">
        <v>4405.5808832913135</v>
      </c>
      <c r="F17" s="18">
        <v>3594.8304767562827</v>
      </c>
      <c r="G17" s="18">
        <v>8000.4113600475957</v>
      </c>
      <c r="H17"/>
      <c r="I17" s="7"/>
      <c r="J17" s="7"/>
      <c r="K17" s="7"/>
      <c r="L17" s="7"/>
      <c r="M17" s="15"/>
      <c r="N17" s="15"/>
      <c r="O17" s="15"/>
      <c r="P17" s="18"/>
      <c r="Q17" s="18"/>
    </row>
    <row r="18" spans="1:17" ht="15" x14ac:dyDescent="0.2">
      <c r="A18" s="17" t="s">
        <v>38</v>
      </c>
      <c r="B18" s="18">
        <v>111975.15509101601</v>
      </c>
      <c r="C18" s="18">
        <v>84370.568401092038</v>
      </c>
      <c r="D18" s="18">
        <v>196345.72349210805</v>
      </c>
      <c r="E18" s="18">
        <v>4371.7946981654623</v>
      </c>
      <c r="F18" s="18">
        <v>3294.0414622984013</v>
      </c>
      <c r="G18" s="18">
        <v>7665.8361604638631</v>
      </c>
      <c r="H18"/>
      <c r="I18" s="17"/>
      <c r="J18" s="18"/>
      <c r="K18" s="18"/>
      <c r="L18" s="18"/>
      <c r="M18" s="18"/>
      <c r="N18" s="18"/>
      <c r="O18" s="18"/>
      <c r="P18" s="18"/>
      <c r="Q18" s="18"/>
    </row>
    <row r="19" spans="1:17" ht="15" x14ac:dyDescent="0.2">
      <c r="A19" s="17" t="s">
        <v>29</v>
      </c>
      <c r="B19" s="18">
        <v>77719.515450864739</v>
      </c>
      <c r="C19" s="18">
        <v>110089.00959932398</v>
      </c>
      <c r="D19" s="18">
        <v>187808.52505018871</v>
      </c>
      <c r="E19" s="18">
        <v>3034.367447992398</v>
      </c>
      <c r="F19" s="18">
        <v>4298.15478354471</v>
      </c>
      <c r="G19" s="18">
        <v>7332.5222315371084</v>
      </c>
      <c r="H19"/>
      <c r="I19" s="17"/>
      <c r="J19" s="18"/>
      <c r="K19" s="18"/>
      <c r="L19" s="18"/>
      <c r="M19" s="18"/>
      <c r="N19" s="18"/>
      <c r="O19" s="18"/>
      <c r="P19" s="18"/>
      <c r="Q19" s="18"/>
    </row>
    <row r="20" spans="1:17" ht="15" x14ac:dyDescent="0.2">
      <c r="A20" s="17" t="s">
        <v>41</v>
      </c>
      <c r="B20" s="18">
        <v>113392.40207049869</v>
      </c>
      <c r="C20" s="18">
        <v>66083.296175225696</v>
      </c>
      <c r="D20" s="18">
        <v>179475.69824572437</v>
      </c>
      <c r="E20" s="18">
        <v>4427.1276229187897</v>
      </c>
      <c r="F20" s="18">
        <v>2580.0598679351942</v>
      </c>
      <c r="G20" s="18">
        <v>7007.1874908539839</v>
      </c>
      <c r="H20"/>
      <c r="I20" s="17"/>
      <c r="J20" s="18"/>
      <c r="K20" s="18"/>
      <c r="L20" s="18"/>
      <c r="M20" s="18"/>
      <c r="N20" s="18"/>
      <c r="O20" s="18"/>
      <c r="P20" s="18"/>
      <c r="Q20" s="18"/>
    </row>
    <row r="21" spans="1:17" ht="15" customHeight="1" x14ac:dyDescent="0.2">
      <c r="A21" s="17" t="s">
        <v>18</v>
      </c>
      <c r="B21" s="18">
        <v>98266.538336672922</v>
      </c>
      <c r="C21" s="18">
        <v>72187.095638648461</v>
      </c>
      <c r="D21" s="18">
        <v>170453.63397532137</v>
      </c>
      <c r="E21" s="18">
        <v>3836.5754524577355</v>
      </c>
      <c r="F21" s="18">
        <v>2818.3677149854352</v>
      </c>
      <c r="G21" s="18">
        <v>6654.9431674431708</v>
      </c>
      <c r="H21"/>
      <c r="K21" s="17"/>
      <c r="L21" s="18"/>
      <c r="M21" s="18"/>
      <c r="N21" s="18"/>
      <c r="O21" s="18"/>
      <c r="P21" s="18"/>
      <c r="Q21" s="18"/>
    </row>
    <row r="22" spans="1:17" ht="15" x14ac:dyDescent="0.2">
      <c r="A22" s="17" t="s">
        <v>12</v>
      </c>
      <c r="B22" s="18">
        <v>104589.6456355954</v>
      </c>
      <c r="C22" s="18">
        <v>71520.34255662965</v>
      </c>
      <c r="D22" s="18">
        <v>176109.98819222505</v>
      </c>
      <c r="E22" s="18">
        <v>4083.4456348914323</v>
      </c>
      <c r="F22" s="18">
        <v>2792.3359797617954</v>
      </c>
      <c r="G22" s="18">
        <v>6875.7816146532277</v>
      </c>
      <c r="H22"/>
      <c r="K22" s="17"/>
      <c r="L22" s="18"/>
      <c r="M22" s="18"/>
      <c r="N22" s="18"/>
      <c r="O22" s="18"/>
      <c r="P22" s="18"/>
      <c r="Q22" s="18"/>
    </row>
    <row r="23" spans="1:17" ht="15" x14ac:dyDescent="0.2">
      <c r="A23" s="17" t="s">
        <v>31</v>
      </c>
      <c r="B23" s="18">
        <v>90114.21728753316</v>
      </c>
      <c r="C23" s="18">
        <v>67140.192360594767</v>
      </c>
      <c r="D23" s="18">
        <v>157254.40964812791</v>
      </c>
      <c r="E23" s="18">
        <v>3518.2881153122526</v>
      </c>
      <c r="F23" s="18">
        <v>2621.3237816663441</v>
      </c>
      <c r="G23" s="18">
        <v>6139.6118969785966</v>
      </c>
      <c r="H23"/>
      <c r="K23" s="17"/>
      <c r="L23" s="18"/>
      <c r="M23" s="18"/>
      <c r="N23" s="18"/>
      <c r="O23" s="18"/>
      <c r="P23" s="18"/>
      <c r="Q23" s="18"/>
    </row>
    <row r="24" spans="1:17" ht="15" x14ac:dyDescent="0.2">
      <c r="A24" s="17" t="s">
        <v>40</v>
      </c>
      <c r="B24" s="18">
        <v>81639.126199949897</v>
      </c>
      <c r="C24" s="18">
        <v>77745.703851725993</v>
      </c>
      <c r="D24" s="18">
        <v>159384.8300516759</v>
      </c>
      <c r="E24" s="18">
        <v>3187.399015377096</v>
      </c>
      <c r="F24" s="18">
        <v>3035.3899097335366</v>
      </c>
      <c r="G24" s="18">
        <v>6222.7889251106326</v>
      </c>
      <c r="H24"/>
      <c r="K24" s="17"/>
      <c r="L24" s="18"/>
      <c r="M24" s="18"/>
      <c r="N24" s="18"/>
      <c r="O24" s="18"/>
      <c r="P24" s="18"/>
      <c r="Q24" s="18"/>
    </row>
    <row r="25" spans="1:17" ht="15" x14ac:dyDescent="0.2">
      <c r="A25" s="17" t="s">
        <v>14</v>
      </c>
      <c r="B25" s="18">
        <v>83321.280466737691</v>
      </c>
      <c r="C25" s="18">
        <v>71427.902306800635</v>
      </c>
      <c r="D25" s="18">
        <v>154749.18277353834</v>
      </c>
      <c r="E25" s="18">
        <v>3253.074594027215</v>
      </c>
      <c r="F25" s="18">
        <v>2788.7268774232357</v>
      </c>
      <c r="G25" s="18">
        <v>6041.8014714504507</v>
      </c>
      <c r="H25"/>
      <c r="K25" s="17"/>
      <c r="L25" s="18"/>
      <c r="M25" s="18"/>
      <c r="N25" s="18"/>
      <c r="O25" s="18"/>
      <c r="P25" s="18"/>
      <c r="Q25" s="18"/>
    </row>
    <row r="26" spans="1:17" ht="15" x14ac:dyDescent="0.2">
      <c r="A26" s="17" t="s">
        <v>47</v>
      </c>
      <c r="B26" s="18">
        <v>64539.001414653554</v>
      </c>
      <c r="C26" s="18">
        <v>66541.162723463684</v>
      </c>
      <c r="D26" s="18">
        <v>131080.16413811722</v>
      </c>
      <c r="E26" s="18">
        <v>2519.7666748497609</v>
      </c>
      <c r="F26" s="18">
        <v>2597.9361418856715</v>
      </c>
      <c r="G26" s="18">
        <v>5117.7028167354329</v>
      </c>
      <c r="H26"/>
      <c r="K26" s="17"/>
      <c r="L26" s="18"/>
      <c r="M26" s="18"/>
      <c r="N26" s="18"/>
      <c r="O26" s="18"/>
      <c r="P26" s="18"/>
      <c r="Q26" s="18"/>
    </row>
    <row r="27" spans="1:17" ht="15" x14ac:dyDescent="0.2">
      <c r="A27" s="17" t="s">
        <v>44</v>
      </c>
      <c r="B27" s="18">
        <v>78406.260213510424</v>
      </c>
      <c r="C27" s="18">
        <v>50818.822120939389</v>
      </c>
      <c r="D27" s="18">
        <v>129225.08233444981</v>
      </c>
      <c r="E27" s="18">
        <v>3061.1797092470215</v>
      </c>
      <c r="F27" s="18">
        <v>1984.0959982127467</v>
      </c>
      <c r="G27" s="18">
        <v>5045.2757074597685</v>
      </c>
      <c r="H27"/>
      <c r="K27" s="17"/>
      <c r="L27" s="18"/>
      <c r="M27" s="18"/>
      <c r="N27" s="18"/>
      <c r="O27" s="18"/>
      <c r="P27" s="18"/>
      <c r="Q27" s="18"/>
    </row>
    <row r="28" spans="1:17" ht="15" x14ac:dyDescent="0.2">
      <c r="A28" s="17" t="s">
        <v>46</v>
      </c>
      <c r="B28" s="18">
        <v>62468.746259261563</v>
      </c>
      <c r="C28" s="18">
        <v>64504.954491362623</v>
      </c>
      <c r="D28" s="18">
        <v>126973.70075062418</v>
      </c>
      <c r="E28" s="18">
        <v>2438.9386509471747</v>
      </c>
      <c r="F28" s="18">
        <v>2518.4373964164233</v>
      </c>
      <c r="G28" s="18">
        <v>4957.3760473635975</v>
      </c>
      <c r="H28"/>
      <c r="K28" s="17"/>
      <c r="L28" s="18"/>
      <c r="M28" s="18"/>
      <c r="N28" s="18"/>
      <c r="O28" s="18"/>
      <c r="P28" s="18"/>
      <c r="Q28" s="18"/>
    </row>
    <row r="29" spans="1:17" ht="15" x14ac:dyDescent="0.2">
      <c r="A29" s="17" t="s">
        <v>45</v>
      </c>
      <c r="B29" s="18">
        <v>69602.843062071639</v>
      </c>
      <c r="C29" s="18">
        <v>55130.337884136105</v>
      </c>
      <c r="D29" s="18">
        <v>124733.18094620775</v>
      </c>
      <c r="E29" s="18">
        <v>2717.471925166561</v>
      </c>
      <c r="F29" s="18">
        <v>2152.4285335798936</v>
      </c>
      <c r="G29" s="18">
        <v>4869.9004587464551</v>
      </c>
      <c r="H29"/>
      <c r="K29" s="17"/>
      <c r="L29" s="18"/>
      <c r="M29" s="18"/>
      <c r="N29" s="18"/>
      <c r="O29" s="18"/>
      <c r="P29" s="18"/>
      <c r="Q29" s="18"/>
    </row>
    <row r="30" spans="1:17" ht="15" x14ac:dyDescent="0.2">
      <c r="A30" s="17" t="s">
        <v>56</v>
      </c>
      <c r="B30" s="18">
        <v>56274.398597906868</v>
      </c>
      <c r="C30" s="18">
        <v>45614.588220586273</v>
      </c>
      <c r="D30" s="18">
        <v>101888.98681849314</v>
      </c>
      <c r="E30" s="18">
        <v>2197.0955720740758</v>
      </c>
      <c r="F30" s="18">
        <v>1780.9094774610362</v>
      </c>
      <c r="G30" s="18">
        <v>3978.005049535112</v>
      </c>
      <c r="H30"/>
      <c r="K30" s="17"/>
      <c r="L30" s="18"/>
      <c r="M30" s="18"/>
      <c r="N30" s="18"/>
      <c r="O30" s="18"/>
      <c r="P30" s="18"/>
      <c r="Q30" s="18"/>
    </row>
    <row r="31" spans="1:17" ht="15" x14ac:dyDescent="0.2">
      <c r="A31" s="17" t="s">
        <v>27</v>
      </c>
      <c r="B31" s="18">
        <v>64749.880108897451</v>
      </c>
      <c r="C31" s="18">
        <v>36614.998323246531</v>
      </c>
      <c r="D31" s="18">
        <v>101364.87843214397</v>
      </c>
      <c r="E31" s="18">
        <v>2527.9999151315196</v>
      </c>
      <c r="F31" s="18">
        <v>1429.5426107049836</v>
      </c>
      <c r="G31" s="18">
        <v>3957.542525836503</v>
      </c>
      <c r="H31"/>
      <c r="K31" s="17"/>
      <c r="L31" s="18"/>
      <c r="M31" s="18"/>
      <c r="N31" s="18"/>
      <c r="O31" s="18"/>
      <c r="P31" s="18"/>
      <c r="Q31" s="18"/>
    </row>
    <row r="32" spans="1:17" ht="15" x14ac:dyDescent="0.2">
      <c r="A32" s="17" t="s">
        <v>49</v>
      </c>
      <c r="B32" s="18">
        <v>59386.563686340225</v>
      </c>
      <c r="C32" s="18">
        <v>37221.295842268009</v>
      </c>
      <c r="D32" s="18">
        <v>96607.859528608242</v>
      </c>
      <c r="E32" s="18">
        <v>2318.6024083215407</v>
      </c>
      <c r="F32" s="18">
        <v>1453.2140070697801</v>
      </c>
      <c r="G32" s="18">
        <v>3771.8164153913208</v>
      </c>
      <c r="H32"/>
      <c r="K32" s="17"/>
      <c r="L32" s="18"/>
      <c r="M32" s="18"/>
      <c r="N32" s="18"/>
      <c r="O32" s="18"/>
      <c r="P32" s="18"/>
      <c r="Q32" s="18"/>
    </row>
    <row r="33" spans="1:17" ht="15" x14ac:dyDescent="0.2">
      <c r="A33" s="17" t="s">
        <v>74</v>
      </c>
      <c r="B33" s="18">
        <v>56426.313346786577</v>
      </c>
      <c r="C33" s="18">
        <v>32110.553331686737</v>
      </c>
      <c r="D33" s="18">
        <v>88536.866678473307</v>
      </c>
      <c r="E33" s="18">
        <v>2203.0267100411152</v>
      </c>
      <c r="F33" s="18">
        <v>1253.6776278320192</v>
      </c>
      <c r="G33" s="18">
        <v>3456.7043378731341</v>
      </c>
      <c r="H33"/>
      <c r="K33" s="17"/>
      <c r="L33" s="18"/>
      <c r="M33" s="18"/>
      <c r="N33" s="18"/>
      <c r="O33" s="18"/>
      <c r="P33" s="18"/>
      <c r="Q33" s="18"/>
    </row>
    <row r="34" spans="1:17" ht="15" x14ac:dyDescent="0.2">
      <c r="A34" s="17" t="s">
        <v>53</v>
      </c>
      <c r="B34" s="18">
        <v>45987.983160847522</v>
      </c>
      <c r="C34" s="18">
        <v>34770.908440124091</v>
      </c>
      <c r="D34" s="18">
        <v>80758.891600971605</v>
      </c>
      <c r="E34" s="18">
        <v>1795.4877651073368</v>
      </c>
      <c r="F34" s="18">
        <v>1357.5446539491097</v>
      </c>
      <c r="G34" s="18">
        <v>3153.0324190564465</v>
      </c>
      <c r="H34"/>
      <c r="K34" s="23"/>
      <c r="L34" s="18"/>
      <c r="M34" s="18"/>
      <c r="N34" s="18"/>
      <c r="O34" s="18"/>
      <c r="P34" s="18"/>
      <c r="Q34" s="18"/>
    </row>
    <row r="35" spans="1:17" ht="15" x14ac:dyDescent="0.2">
      <c r="A35" s="17" t="s">
        <v>54</v>
      </c>
      <c r="B35" s="18">
        <v>40919.706703956377</v>
      </c>
      <c r="C35" s="18">
        <v>33168.460613572235</v>
      </c>
      <c r="D35" s="18">
        <v>74088.167317528612</v>
      </c>
      <c r="E35" s="18">
        <v>1597.609368555321</v>
      </c>
      <c r="F35" s="18">
        <v>1294.981017341401</v>
      </c>
      <c r="G35" s="18">
        <v>2892.5903858967222</v>
      </c>
      <c r="H35"/>
      <c r="K35" s="23"/>
      <c r="L35" s="18"/>
      <c r="M35" s="18"/>
      <c r="N35" s="18"/>
      <c r="O35" s="18"/>
      <c r="P35" s="18"/>
      <c r="Q35" s="18"/>
    </row>
    <row r="36" spans="1:17" ht="15" x14ac:dyDescent="0.2">
      <c r="A36" s="17" t="s">
        <v>35</v>
      </c>
      <c r="B36" s="18">
        <v>41583.026062161967</v>
      </c>
      <c r="C36" s="18">
        <v>32100.652594510982</v>
      </c>
      <c r="D36" s="18">
        <v>73683.678656672942</v>
      </c>
      <c r="E36" s="18">
        <v>1623.5070424726878</v>
      </c>
      <c r="F36" s="18">
        <v>1253.2910778847768</v>
      </c>
      <c r="G36" s="18">
        <v>2876.7981203574645</v>
      </c>
      <c r="H36"/>
      <c r="K36" s="17"/>
      <c r="L36" s="18"/>
      <c r="M36" s="18"/>
      <c r="N36" s="18"/>
      <c r="O36" s="18"/>
      <c r="P36" s="18"/>
      <c r="Q36" s="18"/>
    </row>
    <row r="37" spans="1:17" ht="15" x14ac:dyDescent="0.2">
      <c r="A37" s="17" t="s">
        <v>22</v>
      </c>
      <c r="B37" s="18">
        <v>16879.295299593705</v>
      </c>
      <c r="C37" s="18">
        <v>50352.596507441791</v>
      </c>
      <c r="D37" s="18">
        <v>67231.891807035499</v>
      </c>
      <c r="E37" s="18">
        <v>659.01059605188721</v>
      </c>
      <c r="F37" s="18">
        <v>1965.8933651055988</v>
      </c>
      <c r="G37" s="18">
        <v>2624.9039611574863</v>
      </c>
      <c r="H37"/>
      <c r="K37" s="17"/>
      <c r="L37" s="18"/>
      <c r="M37" s="18"/>
      <c r="N37" s="18"/>
      <c r="O37" s="18"/>
      <c r="P37" s="18"/>
      <c r="Q37" s="18"/>
    </row>
    <row r="38" spans="1:17" ht="15" x14ac:dyDescent="0.2">
      <c r="A38" s="17" t="s">
        <v>75</v>
      </c>
      <c r="B38" s="18">
        <v>36084.903444651565</v>
      </c>
      <c r="C38" s="18">
        <v>30912.073601447431</v>
      </c>
      <c r="D38" s="18">
        <v>66996.977046098997</v>
      </c>
      <c r="E38" s="18">
        <v>1408.8463591312982</v>
      </c>
      <c r="F38" s="18">
        <v>1206.8859326005174</v>
      </c>
      <c r="G38" s="18">
        <v>2615.7322917318156</v>
      </c>
      <c r="H38"/>
      <c r="K38" s="17"/>
      <c r="L38" s="18"/>
      <c r="M38" s="18"/>
      <c r="N38" s="18"/>
      <c r="O38" s="18"/>
      <c r="P38" s="18"/>
      <c r="Q38" s="18"/>
    </row>
    <row r="39" spans="1:17" ht="15" x14ac:dyDescent="0.2">
      <c r="A39" s="17" t="s">
        <v>20</v>
      </c>
      <c r="B39" s="18">
        <v>46466.782410232619</v>
      </c>
      <c r="C39" s="18">
        <v>29256.087713807683</v>
      </c>
      <c r="D39" s="18">
        <v>75722.870124040302</v>
      </c>
      <c r="E39" s="18">
        <v>1814.1813049220034</v>
      </c>
      <c r="F39" s="18">
        <v>1142.2320339929581</v>
      </c>
      <c r="G39" s="18">
        <v>2956.4133389149615</v>
      </c>
      <c r="H39"/>
      <c r="K39" s="17"/>
      <c r="L39" s="18"/>
      <c r="M39" s="18"/>
      <c r="N39" s="18"/>
      <c r="O39" s="18"/>
      <c r="P39" s="18"/>
      <c r="Q39" s="18"/>
    </row>
    <row r="40" spans="1:17" ht="15" x14ac:dyDescent="0.2">
      <c r="A40" s="17" t="s">
        <v>39</v>
      </c>
      <c r="B40" s="18">
        <v>45136.80006771761</v>
      </c>
      <c r="C40" s="18">
        <v>25772.8502038439</v>
      </c>
      <c r="D40" s="18">
        <v>70909.650271561506</v>
      </c>
      <c r="E40" s="18">
        <v>1762.2554134246018</v>
      </c>
      <c r="F40" s="18">
        <v>1006.2375871343396</v>
      </c>
      <c r="G40" s="18">
        <v>2768.4930005589413</v>
      </c>
      <c r="H40"/>
      <c r="K40" s="17"/>
      <c r="L40" s="18"/>
      <c r="M40" s="18"/>
      <c r="N40" s="18"/>
      <c r="O40" s="18"/>
      <c r="P40" s="18"/>
      <c r="Q40" s="18"/>
    </row>
    <row r="41" spans="1:17" ht="15" x14ac:dyDescent="0.2">
      <c r="A41" s="17" t="s">
        <v>50</v>
      </c>
      <c r="B41" s="18">
        <v>36901.198702536291</v>
      </c>
      <c r="C41" s="18">
        <v>27808.117415424709</v>
      </c>
      <c r="D41" s="18">
        <v>64709.316117961003</v>
      </c>
      <c r="E41" s="18">
        <v>1440.7166010403837</v>
      </c>
      <c r="F41" s="18">
        <v>1085.6995927703815</v>
      </c>
      <c r="G41" s="18">
        <v>2526.4161938107654</v>
      </c>
      <c r="H41"/>
      <c r="K41" s="17"/>
      <c r="L41" s="18"/>
      <c r="M41" s="18"/>
      <c r="N41" s="18"/>
      <c r="O41" s="18"/>
      <c r="P41" s="18"/>
      <c r="Q41" s="18"/>
    </row>
    <row r="42" spans="1:17" ht="15" x14ac:dyDescent="0.2">
      <c r="A42" s="17" t="s">
        <v>76</v>
      </c>
      <c r="B42" s="18">
        <v>29634.067626390966</v>
      </c>
      <c r="C42" s="18">
        <v>16774.171294454602</v>
      </c>
      <c r="D42" s="18">
        <v>46408.238920845572</v>
      </c>
      <c r="E42" s="18">
        <v>1156.9893306138156</v>
      </c>
      <c r="F42" s="18">
        <v>654.90628766362465</v>
      </c>
      <c r="G42" s="18">
        <v>1811.8956182774402</v>
      </c>
      <c r="H42"/>
      <c r="K42" s="17"/>
      <c r="L42" s="18"/>
      <c r="M42" s="18"/>
      <c r="N42" s="18"/>
      <c r="O42" s="18"/>
      <c r="P42" s="18"/>
      <c r="Q42" s="18"/>
    </row>
    <row r="43" spans="1:17" ht="15" x14ac:dyDescent="0.2">
      <c r="A43" s="17" t="s">
        <v>60</v>
      </c>
      <c r="B43" s="18">
        <v>28488.745544688813</v>
      </c>
      <c r="C43" s="18">
        <v>20576.675043052444</v>
      </c>
      <c r="D43" s="18">
        <v>49065.420587741261</v>
      </c>
      <c r="E43" s="18">
        <v>1112.2730451091659</v>
      </c>
      <c r="F43" s="18">
        <v>803.3657000606172</v>
      </c>
      <c r="G43" s="18">
        <v>1915.6387451697831</v>
      </c>
      <c r="H43"/>
      <c r="K43" s="17"/>
      <c r="L43" s="18"/>
      <c r="M43" s="18"/>
      <c r="N43" s="18"/>
      <c r="O43" s="18"/>
      <c r="P43" s="18"/>
      <c r="Q43" s="18"/>
    </row>
    <row r="44" spans="1:17" ht="15" x14ac:dyDescent="0.2">
      <c r="A44" s="17" t="s">
        <v>34</v>
      </c>
      <c r="B44" s="18">
        <v>24985.55639752455</v>
      </c>
      <c r="C44" s="18">
        <v>16076.955175807059</v>
      </c>
      <c r="D44" s="18">
        <v>41062.511573331605</v>
      </c>
      <c r="E44" s="18">
        <v>975.49963561672132</v>
      </c>
      <c r="F44" s="18">
        <v>627.68519805226163</v>
      </c>
      <c r="G44" s="18">
        <v>1603.1848336689829</v>
      </c>
      <c r="H44"/>
      <c r="K44" s="17"/>
      <c r="L44" s="18"/>
      <c r="M44" s="18"/>
      <c r="N44" s="18"/>
      <c r="O44" s="18"/>
      <c r="P44" s="18"/>
      <c r="Q44" s="18"/>
    </row>
    <row r="45" spans="1:17" ht="15" x14ac:dyDescent="0.2">
      <c r="A45" s="17" t="s">
        <v>77</v>
      </c>
      <c r="B45" s="18">
        <v>22800.696955794836</v>
      </c>
      <c r="C45" s="18">
        <v>18378.881574597686</v>
      </c>
      <c r="D45" s="18">
        <v>41179.578530392522</v>
      </c>
      <c r="E45" s="18">
        <v>890.19716904878646</v>
      </c>
      <c r="F45" s="18">
        <v>717.55825621074405</v>
      </c>
      <c r="G45" s="18">
        <v>1607.7554252595305</v>
      </c>
      <c r="H45"/>
      <c r="K45" s="17"/>
      <c r="L45" s="18"/>
      <c r="M45" s="18"/>
      <c r="N45" s="18"/>
      <c r="O45" s="18"/>
      <c r="P45" s="18"/>
      <c r="Q45" s="18"/>
    </row>
    <row r="46" spans="1:17" ht="15" x14ac:dyDescent="0.2">
      <c r="A46" s="17" t="s">
        <v>63</v>
      </c>
      <c r="B46" s="18">
        <v>21410.249039425886</v>
      </c>
      <c r="C46" s="18">
        <v>19033.521520132515</v>
      </c>
      <c r="D46" s="18">
        <v>40443.770559558398</v>
      </c>
      <c r="E46" s="18">
        <v>835.91054784325172</v>
      </c>
      <c r="F46" s="18">
        <v>743.11706379417842</v>
      </c>
      <c r="G46" s="18">
        <v>1579.0276116374303</v>
      </c>
      <c r="H46"/>
      <c r="K46" s="17"/>
      <c r="L46" s="18"/>
      <c r="M46" s="18"/>
      <c r="N46" s="18"/>
      <c r="O46" s="18"/>
      <c r="P46" s="18"/>
      <c r="Q46" s="18"/>
    </row>
    <row r="47" spans="1:17" ht="15" x14ac:dyDescent="0.2">
      <c r="A47" s="17" t="s">
        <v>59</v>
      </c>
      <c r="B47" s="18">
        <v>21319.430548365806</v>
      </c>
      <c r="C47" s="18">
        <v>12462.044869005391</v>
      </c>
      <c r="D47" s="18">
        <v>33781.475417371199</v>
      </c>
      <c r="E47" s="18">
        <v>832.36476308957924</v>
      </c>
      <c r="F47" s="18">
        <v>486.54991048982288</v>
      </c>
      <c r="G47" s="18">
        <v>1318.914673579402</v>
      </c>
      <c r="H47"/>
      <c r="K47" s="17"/>
      <c r="L47" s="18"/>
      <c r="M47" s="18"/>
      <c r="N47" s="18"/>
      <c r="O47" s="18"/>
      <c r="P47" s="18"/>
      <c r="Q47" s="18"/>
    </row>
    <row r="48" spans="1:17" ht="15" x14ac:dyDescent="0.2">
      <c r="A48" s="17" t="s">
        <v>61</v>
      </c>
      <c r="B48" s="18">
        <v>25351.893683883969</v>
      </c>
      <c r="C48" s="18">
        <v>19972.099391365879</v>
      </c>
      <c r="D48" s="18">
        <v>45323.993075249848</v>
      </c>
      <c r="E48" s="18">
        <v>989.80237451397625</v>
      </c>
      <c r="F48" s="18">
        <v>779.76152977360221</v>
      </c>
      <c r="G48" s="18">
        <v>1769.5639042875785</v>
      </c>
      <c r="H48"/>
      <c r="K48" s="17"/>
      <c r="L48" s="18"/>
      <c r="M48" s="18"/>
      <c r="N48" s="18"/>
      <c r="O48" s="18"/>
      <c r="P48" s="18"/>
      <c r="Q48" s="18"/>
    </row>
    <row r="49" spans="1:17" ht="15" x14ac:dyDescent="0.2">
      <c r="A49" s="17" t="s">
        <v>52</v>
      </c>
      <c r="B49" s="18">
        <v>17141.119243066518</v>
      </c>
      <c r="C49" s="18">
        <v>11104.843007399508</v>
      </c>
      <c r="D49" s="18">
        <v>28245.962250466026</v>
      </c>
      <c r="E49" s="18">
        <v>669.23286836753459</v>
      </c>
      <c r="F49" s="18">
        <v>433.56129977447193</v>
      </c>
      <c r="G49" s="18">
        <v>1102.7941681420066</v>
      </c>
      <c r="H49"/>
      <c r="K49" s="17"/>
      <c r="L49" s="18"/>
      <c r="M49" s="18"/>
      <c r="N49" s="18"/>
      <c r="O49" s="18"/>
      <c r="P49" s="18"/>
      <c r="Q49" s="18"/>
    </row>
    <row r="50" spans="1:17" ht="15" x14ac:dyDescent="0.2">
      <c r="A50" s="17" t="s">
        <v>16</v>
      </c>
      <c r="B50" s="18">
        <v>15257.70671522583</v>
      </c>
      <c r="C50" s="18">
        <v>13405.788342243497</v>
      </c>
      <c r="D50" s="18">
        <v>28663.495057469328</v>
      </c>
      <c r="E50" s="18">
        <v>595.69965560279559</v>
      </c>
      <c r="F50" s="18">
        <v>523.39605470259062</v>
      </c>
      <c r="G50" s="18">
        <v>1119.0957103053861</v>
      </c>
      <c r="H50"/>
      <c r="K50" s="17"/>
      <c r="L50" s="18"/>
      <c r="M50" s="18"/>
      <c r="N50" s="18"/>
      <c r="O50" s="18"/>
      <c r="P50" s="18"/>
      <c r="Q50" s="18"/>
    </row>
    <row r="51" spans="1:17" ht="15" x14ac:dyDescent="0.2">
      <c r="A51" s="17" t="s">
        <v>66</v>
      </c>
      <c r="B51" s="18">
        <v>11307.88320092691</v>
      </c>
      <c r="C51" s="18">
        <v>9982.5959501565158</v>
      </c>
      <c r="D51" s="18">
        <v>21290.479151083426</v>
      </c>
      <c r="E51" s="18">
        <v>441.48850506260999</v>
      </c>
      <c r="F51" s="18">
        <v>389.74592188194919</v>
      </c>
      <c r="G51" s="18">
        <v>831.23442694455912</v>
      </c>
      <c r="H51"/>
      <c r="K51" s="17"/>
      <c r="L51" s="18"/>
      <c r="M51" s="18"/>
      <c r="N51" s="18"/>
      <c r="O51" s="18"/>
      <c r="P51" s="18"/>
      <c r="Q51" s="18"/>
    </row>
    <row r="52" spans="1:17" ht="15" x14ac:dyDescent="0.2">
      <c r="A52" s="17" t="s">
        <v>42</v>
      </c>
      <c r="B52" s="18">
        <v>14076.315517199881</v>
      </c>
      <c r="C52" s="18">
        <v>10382.279399844985</v>
      </c>
      <c r="D52" s="18">
        <v>24458.594917044866</v>
      </c>
      <c r="E52" s="18">
        <v>549.57514010834393</v>
      </c>
      <c r="F52" s="18">
        <v>405.35057976228222</v>
      </c>
      <c r="G52" s="18">
        <v>954.92571987062615</v>
      </c>
      <c r="H52"/>
      <c r="K52" s="17"/>
      <c r="L52" s="18"/>
      <c r="M52" s="18"/>
      <c r="N52" s="18"/>
      <c r="O52" s="18"/>
      <c r="P52" s="18"/>
      <c r="Q52" s="18"/>
    </row>
    <row r="53" spans="1:17" ht="18" customHeight="1" x14ac:dyDescent="0.2">
      <c r="A53" s="17" t="s">
        <v>57</v>
      </c>
      <c r="B53" s="18">
        <v>64575.420910958288</v>
      </c>
      <c r="C53" s="18">
        <v>12966.321748433249</v>
      </c>
      <c r="D53" s="18">
        <v>77541.742659391544</v>
      </c>
      <c r="E53" s="18">
        <v>2521.1885845646925</v>
      </c>
      <c r="F53" s="18">
        <v>506.23816174607867</v>
      </c>
      <c r="G53" s="18">
        <v>3027.4267463107713</v>
      </c>
      <c r="H53"/>
      <c r="K53" s="17"/>
      <c r="L53" s="18"/>
      <c r="M53" s="18"/>
      <c r="N53" s="18"/>
      <c r="O53" s="18"/>
      <c r="P53" s="18"/>
      <c r="Q53" s="18"/>
    </row>
    <row r="54" spans="1:17" ht="15" customHeight="1" x14ac:dyDescent="0.2">
      <c r="A54" s="17" t="s">
        <v>37</v>
      </c>
      <c r="B54" s="18">
        <v>7830.5721180693372</v>
      </c>
      <c r="C54" s="18">
        <v>8090.8844221958052</v>
      </c>
      <c r="D54" s="18">
        <v>15921.456540265142</v>
      </c>
      <c r="E54" s="18">
        <v>305.72544098333162</v>
      </c>
      <c r="F54" s="18">
        <v>315.88869505627588</v>
      </c>
      <c r="G54" s="18">
        <v>621.6141360396075</v>
      </c>
      <c r="H54"/>
      <c r="M54" s="18"/>
    </row>
    <row r="55" spans="1:17" ht="15" x14ac:dyDescent="0.2">
      <c r="A55" s="17" t="s">
        <v>32</v>
      </c>
      <c r="B55" s="18">
        <v>9262.915469302312</v>
      </c>
      <c r="C55" s="18">
        <v>12057.195817312182</v>
      </c>
      <c r="D55" s="18">
        <v>21320.111286614494</v>
      </c>
      <c r="E55" s="18">
        <v>361.6477664651141</v>
      </c>
      <c r="F55" s="18">
        <v>470.74357437614606</v>
      </c>
      <c r="G55" s="18">
        <v>832.39134084126022</v>
      </c>
      <c r="H55"/>
      <c r="K55" s="18"/>
      <c r="L55" s="25"/>
      <c r="M55" s="25"/>
      <c r="N55" s="25"/>
      <c r="O55" s="25"/>
      <c r="P55" s="25"/>
      <c r="Q55" s="25"/>
    </row>
    <row r="56" spans="1:17" s="20" customFormat="1" ht="15" x14ac:dyDescent="0.2">
      <c r="A56" s="17" t="s">
        <v>48</v>
      </c>
      <c r="B56" s="18">
        <v>6972.5616207393596</v>
      </c>
      <c r="C56" s="18">
        <v>7137.7307437552654</v>
      </c>
      <c r="D56" s="18">
        <v>14110.292364494624</v>
      </c>
      <c r="E56" s="18">
        <v>272.22653008520814</v>
      </c>
      <c r="F56" s="18">
        <v>278.67515251144766</v>
      </c>
      <c r="G56" s="18">
        <v>550.90168259665575</v>
      </c>
      <c r="H56"/>
      <c r="K56" s="26"/>
      <c r="L56" s="27"/>
      <c r="M56" s="27"/>
      <c r="N56" s="27"/>
      <c r="O56" s="27"/>
      <c r="P56" s="27"/>
      <c r="Q56" s="27"/>
    </row>
    <row r="57" spans="1:17" s="20" customFormat="1" ht="15" x14ac:dyDescent="0.2">
      <c r="A57" s="17" t="s">
        <v>65</v>
      </c>
      <c r="B57" s="18">
        <v>11835.191057044896</v>
      </c>
      <c r="C57" s="18">
        <v>20310.436311819762</v>
      </c>
      <c r="D57" s="18">
        <v>32145.627368864658</v>
      </c>
      <c r="E57" s="18">
        <v>462.07594419411936</v>
      </c>
      <c r="F57" s="18">
        <v>792.97106320833279</v>
      </c>
      <c r="G57" s="18">
        <v>1255.0470074024522</v>
      </c>
      <c r="H57"/>
      <c r="K57" s="26"/>
      <c r="L57" s="27"/>
      <c r="M57" s="27"/>
      <c r="N57" s="27"/>
      <c r="O57" s="27"/>
      <c r="P57" s="27"/>
      <c r="Q57" s="27"/>
    </row>
    <row r="58" spans="1:17" s="20" customFormat="1" ht="15" x14ac:dyDescent="0.2">
      <c r="A58" s="17" t="s">
        <v>64</v>
      </c>
      <c r="B58" s="18">
        <v>6393.8179834191369</v>
      </c>
      <c r="C58" s="18">
        <v>11002.912465515274</v>
      </c>
      <c r="D58" s="18">
        <v>17396.73044893441</v>
      </c>
      <c r="E58" s="18">
        <v>249.6309073046281</v>
      </c>
      <c r="F58" s="18">
        <v>429.58167230953632</v>
      </c>
      <c r="G58" s="18">
        <v>679.21257961416438</v>
      </c>
      <c r="H58"/>
      <c r="K58" s="26"/>
      <c r="L58" s="27"/>
      <c r="M58" s="27"/>
      <c r="N58" s="27"/>
      <c r="O58" s="27"/>
      <c r="P58" s="27"/>
      <c r="Q58" s="27"/>
    </row>
    <row r="59" spans="1:17" s="20" customFormat="1" ht="15" x14ac:dyDescent="0.2">
      <c r="A59" s="17" t="s">
        <v>26</v>
      </c>
      <c r="B59" s="18">
        <v>361.41194491303997</v>
      </c>
      <c r="C59" s="18">
        <v>917.25474667891535</v>
      </c>
      <c r="D59" s="18">
        <v>1278.6666915919554</v>
      </c>
      <c r="E59" s="18">
        <v>14.110441046857405</v>
      </c>
      <c r="F59" s="18">
        <v>35.811956992946563</v>
      </c>
      <c r="G59" s="18">
        <v>49.922398039803966</v>
      </c>
      <c r="H59"/>
      <c r="K59" s="26"/>
      <c r="L59" s="27"/>
      <c r="M59" s="27"/>
      <c r="N59" s="27"/>
      <c r="O59" s="27"/>
      <c r="P59" s="27"/>
      <c r="Q59" s="27"/>
    </row>
    <row r="60" spans="1:17" s="20" customFormat="1" ht="16.5" customHeight="1" x14ac:dyDescent="0.2">
      <c r="A60" s="17"/>
      <c r="B60" s="25">
        <v>3976790.5395646645</v>
      </c>
      <c r="C60" s="25">
        <v>3976790.539564664</v>
      </c>
      <c r="D60" s="25">
        <v>7953581.0791293308</v>
      </c>
      <c r="E60" s="25">
        <v>155264.01175735705</v>
      </c>
      <c r="F60" s="25">
        <v>155264.01175735693</v>
      </c>
      <c r="G60" s="25">
        <v>310528.02351471374</v>
      </c>
      <c r="K60" s="26"/>
      <c r="L60" s="27"/>
      <c r="M60" s="27"/>
      <c r="N60" s="27"/>
      <c r="O60" s="27"/>
      <c r="P60" s="27"/>
      <c r="Q60" s="27"/>
    </row>
    <row r="61" spans="1:17" s="20" customFormat="1" x14ac:dyDescent="0.2">
      <c r="A61" s="27"/>
      <c r="B61" s="27"/>
      <c r="C61" s="27"/>
      <c r="D61" s="27"/>
      <c r="E61" s="27"/>
      <c r="F61" s="27"/>
      <c r="G61" s="27"/>
      <c r="K61" s="26"/>
      <c r="L61" s="27"/>
      <c r="M61" s="27"/>
      <c r="N61" s="27"/>
      <c r="O61" s="27"/>
      <c r="P61" s="27"/>
      <c r="Q61" s="27"/>
    </row>
    <row r="62" spans="1:17" x14ac:dyDescent="0.2">
      <c r="A62" s="31"/>
      <c r="B62" s="18"/>
      <c r="C62" s="18"/>
      <c r="D62" s="18"/>
      <c r="F62" s="18"/>
      <c r="G62" s="18"/>
    </row>
    <row r="63" spans="1:17" x14ac:dyDescent="0.2">
      <c r="B63" s="18"/>
      <c r="D63" s="18"/>
      <c r="H63" s="1">
        <v>7920737.661046207</v>
      </c>
    </row>
    <row r="64" spans="1:17" x14ac:dyDescent="0.2">
      <c r="H64" s="32">
        <v>32843.418083123863</v>
      </c>
    </row>
    <row r="66" ht="12.75" customHeight="1" x14ac:dyDescent="0.2"/>
    <row r="67" ht="12" customHeight="1" x14ac:dyDescent="0.2"/>
    <row r="68" customFormat="1" ht="13.5" customHeigh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1:1" customFormat="1" x14ac:dyDescent="0.2"/>
    <row r="98" spans="1:1" customFormat="1" x14ac:dyDescent="0.2"/>
    <row r="99" spans="1:1" customFormat="1" x14ac:dyDescent="0.2"/>
    <row r="100" spans="1:1" customFormat="1" x14ac:dyDescent="0.2"/>
    <row r="101" spans="1:1" customFormat="1" x14ac:dyDescent="0.2"/>
    <row r="102" spans="1:1" customFormat="1" x14ac:dyDescent="0.2"/>
    <row r="103" spans="1:1" customFormat="1" x14ac:dyDescent="0.2"/>
    <row r="104" spans="1:1" customFormat="1" x14ac:dyDescent="0.2"/>
    <row r="105" spans="1:1" customFormat="1" x14ac:dyDescent="0.2"/>
    <row r="106" spans="1:1" x14ac:dyDescent="0.2">
      <c r="A106" s="34"/>
    </row>
    <row r="107" spans="1:1" x14ac:dyDescent="0.2">
      <c r="A107" s="34"/>
    </row>
    <row r="108" spans="1:1" x14ac:dyDescent="0.2">
      <c r="A108" s="34"/>
    </row>
    <row r="109" spans="1:1" x14ac:dyDescent="0.2">
      <c r="A109" s="34"/>
    </row>
    <row r="110" spans="1:1" x14ac:dyDescent="0.2">
      <c r="A110" s="34"/>
    </row>
    <row r="111" spans="1:1" x14ac:dyDescent="0.2">
      <c r="A111" s="34"/>
    </row>
    <row r="112" spans="1:1" x14ac:dyDescent="0.2">
      <c r="A112" s="34"/>
    </row>
    <row r="113" spans="1:1" x14ac:dyDescent="0.2">
      <c r="A113" s="34"/>
    </row>
    <row r="114" spans="1:1" x14ac:dyDescent="0.2">
      <c r="A114" s="34"/>
    </row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</sheetData>
  <mergeCells count="4">
    <mergeCell ref="B4:D4"/>
    <mergeCell ref="E4:G4"/>
    <mergeCell ref="J16:L16"/>
    <mergeCell ref="M16:O16"/>
  </mergeCells>
  <pageMargins left="0.74803149606299213" right="0.74803149606299213" top="0.98425196850393704" bottom="0.98425196850393704" header="0.51181102362204722" footer="0.51181102362204722"/>
  <pageSetup paperSize="9" scale="125" orientation="portrait" horizontalDpi="4294967294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דצמבר תחנות  2014NL  </vt:lpstr>
      <vt:lpstr>נובמבר תחנות  2014NL  </vt:lpstr>
      <vt:lpstr>אוקטובר תחנות  NL </vt:lpstr>
    </vt:vector>
  </TitlesOfParts>
  <Company>רכבת ישראל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2015-01-13T06:45:14Z</dcterms:created>
  <dcterms:modified xsi:type="dcterms:W3CDTF">2015-01-13T06:49:04Z</dcterms:modified>
</cp:coreProperties>
</file>