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output/"/>
    </mc:Choice>
  </mc:AlternateContent>
  <xr:revisionPtr revIDLastSave="0" documentId="13_ncr:1_{218E7508-228C-504A-A831-67E5A17C1195}" xr6:coauthVersionLast="47" xr6:coauthVersionMax="47" xr10:uidLastSave="{00000000-0000-0000-0000-000000000000}"/>
  <bookViews>
    <workbookView xWindow="9360" yWindow="2940" windowWidth="23540" windowHeight="15500" xr2:uid="{00000000-000D-0000-FFFF-FFFF00000000}"/>
  </bookViews>
  <sheets>
    <sheet name="PUMAS" sheetId="1" r:id="rId1"/>
    <sheet name="pumxuviil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X21" i="1"/>
  <c r="U21" i="1"/>
  <c r="R21" i="1"/>
  <c r="O21" i="1"/>
  <c r="L21" i="1"/>
  <c r="I21" i="1"/>
  <c r="F21" i="1"/>
</calcChain>
</file>

<file path=xl/sharedStrings.xml><?xml version="1.0" encoding="utf-8"?>
<sst xmlns="http://schemas.openxmlformats.org/spreadsheetml/2006/main" count="89" uniqueCount="69">
  <si>
    <t>GEO_ID</t>
  </si>
  <si>
    <t>hh_2_E</t>
  </si>
  <si>
    <t>hh_2_M</t>
  </si>
  <si>
    <t>hh_2_C</t>
  </si>
  <si>
    <t>hh_tot_E</t>
  </si>
  <si>
    <t>hh_tot_M</t>
  </si>
  <si>
    <t>hh_tot_C</t>
  </si>
  <si>
    <t>hh_1_E</t>
  </si>
  <si>
    <t>hh_1_M</t>
  </si>
  <si>
    <t>hh_1_C</t>
  </si>
  <si>
    <t>hh_5_E</t>
  </si>
  <si>
    <t>hh_5_M</t>
  </si>
  <si>
    <t>hh_5_C</t>
  </si>
  <si>
    <t>hh_3_E</t>
  </si>
  <si>
    <t>hh_3_M</t>
  </si>
  <si>
    <t>hh_3_C</t>
  </si>
  <si>
    <t>hh_4_E</t>
  </si>
  <si>
    <t>hh_4_M</t>
  </si>
  <si>
    <t>hh_4_C</t>
  </si>
  <si>
    <t>hh_7_E</t>
  </si>
  <si>
    <t>hh_7_M</t>
  </si>
  <si>
    <t>hh_7_C</t>
  </si>
  <si>
    <t>hh_6_E</t>
  </si>
  <si>
    <t>hh_6_M</t>
  </si>
  <si>
    <t>hh_6_C</t>
  </si>
  <si>
    <t>0400112</t>
  </si>
  <si>
    <t>0400120</t>
  </si>
  <si>
    <t>0400121</t>
  </si>
  <si>
    <t>0400128</t>
  </si>
  <si>
    <t>0400119</t>
  </si>
  <si>
    <t>0400123</t>
  </si>
  <si>
    <t>0400115</t>
  </si>
  <si>
    <t>0400118</t>
  </si>
  <si>
    <t>0400114</t>
  </si>
  <si>
    <t>0400113</t>
  </si>
  <si>
    <t>0400117</t>
  </si>
  <si>
    <t>0400122</t>
  </si>
  <si>
    <t>0400116</t>
  </si>
  <si>
    <t>0400125</t>
  </si>
  <si>
    <t>0400129</t>
  </si>
  <si>
    <t>PUMA</t>
  </si>
  <si>
    <t>Village</t>
  </si>
  <si>
    <t>INC</t>
  </si>
  <si>
    <t>Desert View, outside Phoenix</t>
  </si>
  <si>
    <t>super wealthy</t>
  </si>
  <si>
    <t>Paradise Valley</t>
  </si>
  <si>
    <t>higher than mean</t>
  </si>
  <si>
    <t>North Mountain, Paradise Valley</t>
  </si>
  <si>
    <t>north mtn low, paradise high</t>
  </si>
  <si>
    <t>North Mountain, Deer Valley</t>
  </si>
  <si>
    <t>north mtn low, deer valley at mean</t>
  </si>
  <si>
    <t>Alhambra</t>
  </si>
  <si>
    <t>low</t>
  </si>
  <si>
    <t>Camelback East</t>
  </si>
  <si>
    <t>high</t>
  </si>
  <si>
    <t>Central City, Encanto</t>
  </si>
  <si>
    <t>low/very low</t>
  </si>
  <si>
    <t>South Mountain</t>
  </si>
  <si>
    <t>Ahwatukee Foothills</t>
  </si>
  <si>
    <t>Estrella, Laveen</t>
  </si>
  <si>
    <t>low/near</t>
  </si>
  <si>
    <t>Maryvale, Alhambra</t>
  </si>
  <si>
    <t>Maryvale</t>
  </si>
  <si>
    <t>Alhambra, North Mountain</t>
  </si>
  <si>
    <t>Deer Valley</t>
  </si>
  <si>
    <t>mean</t>
  </si>
  <si>
    <t xml:space="preserve">North Gateway, Rio Vista </t>
  </si>
  <si>
    <t>high/much higher</t>
  </si>
  <si>
    <t>Uvil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</si>
</sst>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2" xfId="1" applyNumberFormat="1" applyFont="1" applyBorder="1"/>
    <xf numFmtId="0" fontId="4" fillId="0" borderId="0" xfId="0" applyFont="1"/>
    <xf numFmtId="165" fontId="4" fillId="0" borderId="3" xfId="0" applyNumberFormat="1" applyFont="1" applyBorder="1"/>
    <xf numFmtId="164" fontId="0" fillId="0" borderId="4" xfId="1" applyNumberFormat="1" applyFont="1" applyBorder="1"/>
    <xf numFmtId="0" fontId="4" fillId="0" borderId="5" xfId="0" applyFont="1" applyBorder="1"/>
    <xf numFmtId="165" fontId="4" fillId="0" borderId="6" xfId="0" applyNumberFormat="1" applyFont="1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0" applyNumberFormat="1"/>
    <xf numFmtId="164" fontId="0" fillId="0" borderId="0" xfId="1" applyNumberFormat="1" applyFont="1" applyFill="1" applyBorder="1"/>
    <xf numFmtId="164" fontId="0" fillId="0" borderId="0" xfId="0" applyNumberFormat="1"/>
    <xf numFmtId="1" fontId="4" fillId="0" borderId="3" xfId="0" applyNumberFormat="1" applyFont="1" applyBorder="1"/>
    <xf numFmtId="1" fontId="4" fillId="0" borderId="6" xfId="0" applyNumberFormat="1" applyFont="1" applyBorder="1"/>
    <xf numFmtId="0" fontId="3" fillId="0" borderId="0" xfId="0" applyFont="1"/>
    <xf numFmtId="0" fontId="0" fillId="0" borderId="0" xfId="0" quotePrefix="1"/>
    <xf numFmtId="0" fontId="1" fillId="0" borderId="10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zoomScale="131" workbookViewId="0">
      <pane xSplit="2" ySplit="1" topLeftCell="S8" activePane="bottomRight" state="frozen"/>
      <selection pane="topRight" activeCell="C1" sqref="C1"/>
      <selection pane="bottomLeft" activeCell="A2" sqref="A2"/>
      <selection pane="bottomRight" activeCell="AA20" sqref="AA20"/>
    </sheetView>
  </sheetViews>
  <sheetFormatPr baseColWidth="10" defaultColWidth="8.83203125" defaultRowHeight="15" x14ac:dyDescent="0.2"/>
  <cols>
    <col min="2" max="2" width="23.6640625" customWidth="1"/>
    <col min="3" max="3" width="12.1640625" bestFit="1" customWidth="1"/>
    <col min="6" max="6" width="11.1640625" bestFit="1" customWidth="1"/>
    <col min="9" max="9" width="11.1640625" bestFit="1" customWidth="1"/>
    <col min="12" max="12" width="11.1640625" bestFit="1" customWidth="1"/>
    <col min="15" max="15" width="11.1640625" bestFit="1" customWidth="1"/>
    <col min="18" max="18" width="11.1640625" bestFit="1" customWidth="1"/>
    <col min="21" max="21" width="11.1640625" bestFit="1" customWidth="1"/>
    <col min="24" max="24" width="11.1640625" bestFit="1" customWidth="1"/>
  </cols>
  <sheetData>
    <row r="1" spans="1:26" x14ac:dyDescent="0.2">
      <c r="A1" s="1" t="s">
        <v>0</v>
      </c>
      <c r="B1" s="18" t="s">
        <v>68</v>
      </c>
      <c r="C1" s="8" t="s">
        <v>4</v>
      </c>
      <c r="D1" s="9" t="s">
        <v>5</v>
      </c>
      <c r="E1" s="10" t="s">
        <v>6</v>
      </c>
      <c r="F1" s="8" t="s">
        <v>7</v>
      </c>
      <c r="G1" s="9" t="s">
        <v>8</v>
      </c>
      <c r="H1" s="10" t="s">
        <v>9</v>
      </c>
      <c r="I1" s="8" t="s">
        <v>1</v>
      </c>
      <c r="J1" s="9" t="s">
        <v>2</v>
      </c>
      <c r="K1" s="10" t="s">
        <v>3</v>
      </c>
      <c r="L1" s="8" t="s">
        <v>13</v>
      </c>
      <c r="M1" s="9" t="s">
        <v>14</v>
      </c>
      <c r="N1" s="10" t="s">
        <v>15</v>
      </c>
      <c r="O1" s="8" t="s">
        <v>16</v>
      </c>
      <c r="P1" s="9" t="s">
        <v>17</v>
      </c>
      <c r="Q1" s="10" t="s">
        <v>18</v>
      </c>
      <c r="R1" s="8" t="s">
        <v>10</v>
      </c>
      <c r="S1" s="9" t="s">
        <v>11</v>
      </c>
      <c r="T1" s="10" t="s">
        <v>12</v>
      </c>
      <c r="U1" s="8" t="s">
        <v>22</v>
      </c>
      <c r="V1" s="9" t="s">
        <v>23</v>
      </c>
      <c r="W1" s="10" t="s">
        <v>24</v>
      </c>
      <c r="X1" s="8" t="s">
        <v>19</v>
      </c>
      <c r="Y1" s="9" t="s">
        <v>20</v>
      </c>
      <c r="Z1" s="10" t="s">
        <v>21</v>
      </c>
    </row>
    <row r="2" spans="1:26" x14ac:dyDescent="0.2">
      <c r="A2" t="s">
        <v>25</v>
      </c>
      <c r="B2" t="str">
        <f>VLOOKUP(A2,pumxuviil!$A$1:$B$16,2,FALSE)</f>
        <v>Desert View, outside Phoenix</v>
      </c>
      <c r="C2" s="2">
        <v>112821</v>
      </c>
      <c r="D2" s="3">
        <v>6075</v>
      </c>
      <c r="E2" s="4">
        <v>3.273334856579035</v>
      </c>
      <c r="F2" s="2">
        <v>52394</v>
      </c>
      <c r="G2" s="3">
        <v>11882</v>
      </c>
      <c r="H2" s="4">
        <v>13.78612112828066</v>
      </c>
      <c r="I2" s="2">
        <v>112880</v>
      </c>
      <c r="J2" s="3">
        <v>4542</v>
      </c>
      <c r="K2" s="4">
        <v>2.4460437853685431</v>
      </c>
      <c r="L2" s="2">
        <v>155559</v>
      </c>
      <c r="M2" s="3">
        <v>23864</v>
      </c>
      <c r="N2" s="4">
        <v>9.3257162115075101</v>
      </c>
      <c r="O2" s="2">
        <v>205282</v>
      </c>
      <c r="P2" s="3">
        <v>17355</v>
      </c>
      <c r="Q2" s="4">
        <v>5.1393458635846736</v>
      </c>
      <c r="R2" s="2">
        <v>184238</v>
      </c>
      <c r="S2" s="3">
        <v>44778</v>
      </c>
      <c r="T2" s="14">
        <v>14.774730887769691</v>
      </c>
      <c r="U2" s="2">
        <v>115808</v>
      </c>
      <c r="V2" s="3">
        <v>89029</v>
      </c>
      <c r="W2" s="14">
        <v>46.733362673025091</v>
      </c>
      <c r="X2" s="2">
        <v>32385</v>
      </c>
      <c r="Y2" s="3">
        <v>230779</v>
      </c>
      <c r="Z2" s="14">
        <v>433.19804048273687</v>
      </c>
    </row>
    <row r="3" spans="1:26" x14ac:dyDescent="0.2">
      <c r="A3" t="s">
        <v>26</v>
      </c>
      <c r="B3" t="str">
        <f>VLOOKUP(A3,pumxuviil!$A$1:$B$16,2,FALSE)</f>
        <v>Ahwatukee Foothills</v>
      </c>
      <c r="C3" s="2">
        <v>95271</v>
      </c>
      <c r="D3" s="3">
        <v>8543</v>
      </c>
      <c r="E3" s="4">
        <v>5.4510953699539364</v>
      </c>
      <c r="F3" s="2">
        <v>65934</v>
      </c>
      <c r="G3" s="3">
        <v>18012</v>
      </c>
      <c r="H3" s="4">
        <v>16.606825117463419</v>
      </c>
      <c r="I3" s="2">
        <v>95697</v>
      </c>
      <c r="J3" s="3">
        <v>16394</v>
      </c>
      <c r="K3" s="4">
        <v>10.414075098287841</v>
      </c>
      <c r="L3" s="2">
        <v>112612</v>
      </c>
      <c r="M3" s="3">
        <v>10746</v>
      </c>
      <c r="N3" s="4">
        <v>5.8009118001212858</v>
      </c>
      <c r="O3" s="2">
        <v>137470</v>
      </c>
      <c r="P3" s="3">
        <v>33338</v>
      </c>
      <c r="Q3" s="4">
        <v>14.742315703918161</v>
      </c>
      <c r="R3" s="2">
        <v>147769</v>
      </c>
      <c r="S3" s="3">
        <v>142888</v>
      </c>
      <c r="T3" s="14">
        <v>58.782292685899847</v>
      </c>
      <c r="U3" s="2">
        <v>141669</v>
      </c>
      <c r="V3" s="3">
        <v>59744</v>
      </c>
      <c r="W3" s="14">
        <v>25.636194956860461</v>
      </c>
      <c r="X3" s="2">
        <v>153386</v>
      </c>
      <c r="Y3" s="3">
        <v>186165</v>
      </c>
      <c r="Z3" s="14">
        <v>73.781318220670371</v>
      </c>
    </row>
    <row r="4" spans="1:26" x14ac:dyDescent="0.2">
      <c r="A4" t="s">
        <v>27</v>
      </c>
      <c r="B4" t="str">
        <f>VLOOKUP(A4,pumxuviil!$A$1:$B$16,2,FALSE)</f>
        <v>Estrella, Laveen</v>
      </c>
      <c r="C4" s="2">
        <v>63729</v>
      </c>
      <c r="D4" s="3">
        <v>5636</v>
      </c>
      <c r="E4" s="4">
        <v>5.3761079220279289</v>
      </c>
      <c r="F4" s="2">
        <v>31919</v>
      </c>
      <c r="G4" s="3">
        <v>7170</v>
      </c>
      <c r="H4" s="4">
        <v>13.655385864161669</v>
      </c>
      <c r="I4" s="2">
        <v>59342</v>
      </c>
      <c r="J4" s="3">
        <v>15061</v>
      </c>
      <c r="K4" s="4">
        <v>15.428571838333649</v>
      </c>
      <c r="L4" s="2">
        <v>63552</v>
      </c>
      <c r="M4" s="3">
        <v>10875</v>
      </c>
      <c r="N4" s="4">
        <v>10.402414163582771</v>
      </c>
      <c r="O4" s="2">
        <v>77402</v>
      </c>
      <c r="P4" s="3">
        <v>32802</v>
      </c>
      <c r="Q4" s="4">
        <v>25.76215799580747</v>
      </c>
      <c r="R4" s="2">
        <v>69024</v>
      </c>
      <c r="S4" s="3">
        <v>19754</v>
      </c>
      <c r="T4" s="14">
        <v>17.397587271525659</v>
      </c>
      <c r="U4" s="2">
        <v>89821</v>
      </c>
      <c r="V4" s="3">
        <v>6232</v>
      </c>
      <c r="W4" s="14">
        <v>4.2177774106548753</v>
      </c>
      <c r="X4" s="2">
        <v>119039</v>
      </c>
      <c r="Y4" s="3">
        <v>32710</v>
      </c>
      <c r="Z4" s="14">
        <v>16.704188106623171</v>
      </c>
    </row>
    <row r="5" spans="1:26" x14ac:dyDescent="0.2">
      <c r="A5" t="s">
        <v>28</v>
      </c>
      <c r="B5" t="str">
        <f>VLOOKUP(A5,pumxuviil!$A$1:$B$16,2,FALSE)</f>
        <v>Deer Valley</v>
      </c>
      <c r="C5" s="2">
        <v>84084</v>
      </c>
      <c r="D5" s="3">
        <v>6990</v>
      </c>
      <c r="E5" s="4">
        <v>5.0535656267310616</v>
      </c>
      <c r="F5" s="2">
        <v>40801</v>
      </c>
      <c r="G5" s="3">
        <v>10614</v>
      </c>
      <c r="H5" s="4">
        <v>15.814023272121659</v>
      </c>
      <c r="I5" s="2">
        <v>85046</v>
      </c>
      <c r="J5" s="3">
        <v>6411</v>
      </c>
      <c r="K5" s="4">
        <v>4.5825370243044583</v>
      </c>
      <c r="L5" s="2">
        <v>93678</v>
      </c>
      <c r="M5" s="3">
        <v>14770</v>
      </c>
      <c r="N5" s="4">
        <v>9.5846659880178038</v>
      </c>
      <c r="O5" s="2">
        <v>130795</v>
      </c>
      <c r="P5" s="3">
        <v>19607</v>
      </c>
      <c r="Q5" s="4">
        <v>9.1128475371154973</v>
      </c>
      <c r="R5" s="2">
        <v>152878</v>
      </c>
      <c r="S5" s="3">
        <v>89204</v>
      </c>
      <c r="T5" s="14">
        <v>35.47100015901588</v>
      </c>
      <c r="U5" s="2">
        <v>106413</v>
      </c>
      <c r="V5" s="3">
        <v>47413</v>
      </c>
      <c r="W5" s="14">
        <v>27.08549932923215</v>
      </c>
      <c r="X5" s="2">
        <v>89644</v>
      </c>
      <c r="Y5" s="3">
        <v>103706</v>
      </c>
      <c r="Z5" s="14">
        <v>70.326135708162212</v>
      </c>
    </row>
    <row r="6" spans="1:26" x14ac:dyDescent="0.2">
      <c r="A6" t="s">
        <v>29</v>
      </c>
      <c r="B6" t="str">
        <f>VLOOKUP(A6,pumxuviil!$A$1:$B$16,2,FALSE)</f>
        <v>South Mountain</v>
      </c>
      <c r="C6" s="2">
        <v>59140</v>
      </c>
      <c r="D6" s="3">
        <v>8938</v>
      </c>
      <c r="E6" s="4">
        <v>9.1874106365504353</v>
      </c>
      <c r="F6" s="2">
        <v>32355</v>
      </c>
      <c r="G6" s="3">
        <v>15019</v>
      </c>
      <c r="H6" s="4">
        <v>28.218486123969509</v>
      </c>
      <c r="I6" s="2">
        <v>67477</v>
      </c>
      <c r="J6" s="3">
        <v>13216</v>
      </c>
      <c r="K6" s="4">
        <v>11.90634223986171</v>
      </c>
      <c r="L6" s="2">
        <v>76658</v>
      </c>
      <c r="M6" s="3">
        <v>24878</v>
      </c>
      <c r="N6" s="4">
        <v>19.728409631505059</v>
      </c>
      <c r="O6" s="2">
        <v>81093</v>
      </c>
      <c r="P6" s="3">
        <v>12584</v>
      </c>
      <c r="Q6" s="4">
        <v>9.4334258497232923</v>
      </c>
      <c r="R6" s="2">
        <v>70775</v>
      </c>
      <c r="S6" s="3">
        <v>14845</v>
      </c>
      <c r="T6" s="14">
        <v>12.75071156400211</v>
      </c>
      <c r="U6" s="2">
        <v>77135</v>
      </c>
      <c r="V6" s="3">
        <v>39347</v>
      </c>
      <c r="W6" s="14">
        <v>31.009462547702359</v>
      </c>
      <c r="X6" s="2">
        <v>53257</v>
      </c>
      <c r="Y6" s="3">
        <v>62283</v>
      </c>
      <c r="Z6" s="14">
        <v>71.093013273423878</v>
      </c>
    </row>
    <row r="7" spans="1:26" x14ac:dyDescent="0.2">
      <c r="A7" t="s">
        <v>30</v>
      </c>
      <c r="B7" t="str">
        <f>VLOOKUP(A7,pumxuviil!$A$1:$B$16,2,FALSE)</f>
        <v>Maryvale</v>
      </c>
      <c r="C7" s="2">
        <v>54274</v>
      </c>
      <c r="D7" s="3">
        <v>5723</v>
      </c>
      <c r="E7" s="4">
        <v>6.4101178384182127</v>
      </c>
      <c r="F7" s="2">
        <v>36299</v>
      </c>
      <c r="G7" s="3">
        <v>6228</v>
      </c>
      <c r="H7" s="4">
        <v>10.43008963630421</v>
      </c>
      <c r="I7" s="2">
        <v>49683</v>
      </c>
      <c r="J7" s="3">
        <v>11127</v>
      </c>
      <c r="K7" s="4">
        <v>13.61458393937931</v>
      </c>
      <c r="L7" s="2">
        <v>64399</v>
      </c>
      <c r="M7" s="3">
        <v>7575</v>
      </c>
      <c r="N7" s="4">
        <v>7.1505197625498829</v>
      </c>
      <c r="O7" s="2">
        <v>53139</v>
      </c>
      <c r="P7" s="3">
        <v>10663</v>
      </c>
      <c r="Q7" s="4">
        <v>12.1983230194413</v>
      </c>
      <c r="R7" s="2">
        <v>65088</v>
      </c>
      <c r="S7" s="3">
        <v>3803</v>
      </c>
      <c r="T7" s="14">
        <v>3.5518899080375261</v>
      </c>
      <c r="U7" s="2">
        <v>72033</v>
      </c>
      <c r="V7" s="3">
        <v>26241</v>
      </c>
      <c r="W7" s="14">
        <v>22.145371821096688</v>
      </c>
      <c r="X7" s="2">
        <v>82783</v>
      </c>
      <c r="Y7" s="3">
        <v>52309</v>
      </c>
      <c r="Z7" s="14">
        <v>38.412215303297629</v>
      </c>
    </row>
    <row r="8" spans="1:26" x14ac:dyDescent="0.2">
      <c r="A8" t="s">
        <v>31</v>
      </c>
      <c r="B8" t="str">
        <f>VLOOKUP(A8,pumxuviil!$A$1:$B$16,2,FALSE)</f>
        <v>North Mountain, Deer Valley</v>
      </c>
      <c r="C8" s="2">
        <v>55110</v>
      </c>
      <c r="D8" s="3">
        <v>6211</v>
      </c>
      <c r="E8" s="4">
        <v>6.8511774461576982</v>
      </c>
      <c r="F8" s="2">
        <v>31055</v>
      </c>
      <c r="G8" s="3">
        <v>4100</v>
      </c>
      <c r="H8" s="4">
        <v>8.0257646620688163</v>
      </c>
      <c r="I8" s="2">
        <v>68504</v>
      </c>
      <c r="J8" s="3">
        <v>8849</v>
      </c>
      <c r="K8" s="4">
        <v>7.8525798595569336</v>
      </c>
      <c r="L8" s="2">
        <v>70568</v>
      </c>
      <c r="M8" s="3">
        <v>32264</v>
      </c>
      <c r="N8" s="4">
        <v>27.793580461657371</v>
      </c>
      <c r="O8" s="2">
        <v>95953</v>
      </c>
      <c r="P8" s="3">
        <v>27084</v>
      </c>
      <c r="Q8" s="4">
        <v>17.158856617270541</v>
      </c>
      <c r="R8" s="2">
        <v>113819</v>
      </c>
      <c r="S8" s="3">
        <v>66375</v>
      </c>
      <c r="T8" s="14">
        <v>35.450622543642389</v>
      </c>
      <c r="U8" s="2">
        <v>112314</v>
      </c>
      <c r="V8" s="3">
        <v>23804</v>
      </c>
      <c r="W8" s="14">
        <v>12.88398304514596</v>
      </c>
      <c r="X8" s="2">
        <v>67095</v>
      </c>
      <c r="Y8" s="3">
        <v>8038</v>
      </c>
      <c r="Z8" s="14">
        <v>7.2826919866604776</v>
      </c>
    </row>
    <row r="9" spans="1:26" x14ac:dyDescent="0.2">
      <c r="A9" t="s">
        <v>32</v>
      </c>
      <c r="B9" t="str">
        <f>VLOOKUP(A9,pumxuviil!$A$1:$B$16,2,FALSE)</f>
        <v>Central City, Encanto</v>
      </c>
      <c r="C9" s="2">
        <v>52899</v>
      </c>
      <c r="D9" s="3">
        <v>5796</v>
      </c>
      <c r="E9" s="4">
        <v>6.6606254472091138</v>
      </c>
      <c r="F9" s="2">
        <v>35615</v>
      </c>
      <c r="G9" s="3">
        <v>3025</v>
      </c>
      <c r="H9" s="4">
        <v>5.1632901167372953</v>
      </c>
      <c r="I9" s="2">
        <v>68716</v>
      </c>
      <c r="J9" s="3">
        <v>14807</v>
      </c>
      <c r="K9" s="4">
        <v>13.099155663122311</v>
      </c>
      <c r="L9" s="2">
        <v>76621</v>
      </c>
      <c r="M9" s="3">
        <v>20326</v>
      </c>
      <c r="N9" s="4">
        <v>16.126428789808951</v>
      </c>
      <c r="O9" s="2">
        <v>49050</v>
      </c>
      <c r="P9" s="3">
        <v>11355</v>
      </c>
      <c r="Q9" s="4">
        <v>14.072855376778859</v>
      </c>
      <c r="R9" s="2">
        <v>67456</v>
      </c>
      <c r="S9" s="3">
        <v>20106</v>
      </c>
      <c r="T9" s="14">
        <v>18.119207188709389</v>
      </c>
      <c r="U9" s="2">
        <v>101911</v>
      </c>
      <c r="V9" s="3">
        <v>66227</v>
      </c>
      <c r="W9" s="14">
        <v>39.504640782727193</v>
      </c>
      <c r="X9" s="2">
        <v>39453</v>
      </c>
      <c r="Y9" s="3">
        <v>104244</v>
      </c>
      <c r="Z9" s="14">
        <v>160.62203828848871</v>
      </c>
    </row>
    <row r="10" spans="1:26" x14ac:dyDescent="0.2">
      <c r="A10" t="s">
        <v>33</v>
      </c>
      <c r="B10" t="str">
        <f>VLOOKUP(A10,pumxuviil!$A$1:$B$16,2,FALSE)</f>
        <v>North Mountain, Paradise Valley</v>
      </c>
      <c r="C10" s="2">
        <v>65348</v>
      </c>
      <c r="D10" s="3">
        <v>6841</v>
      </c>
      <c r="E10" s="4">
        <v>6.3638712951915322</v>
      </c>
      <c r="F10" s="2">
        <v>40185</v>
      </c>
      <c r="G10" s="3">
        <v>11209</v>
      </c>
      <c r="H10" s="4">
        <v>16.956530453945341</v>
      </c>
      <c r="I10" s="2">
        <v>82749</v>
      </c>
      <c r="J10" s="3">
        <v>10166</v>
      </c>
      <c r="K10" s="4">
        <v>7.4682947343489872</v>
      </c>
      <c r="L10" s="2">
        <v>92149</v>
      </c>
      <c r="M10" s="3">
        <v>16825</v>
      </c>
      <c r="N10" s="4">
        <v>11.09937549602911</v>
      </c>
      <c r="O10" s="2">
        <v>81309</v>
      </c>
      <c r="P10" s="3">
        <v>18044</v>
      </c>
      <c r="Q10" s="4">
        <v>13.49050776726601</v>
      </c>
      <c r="R10" s="2">
        <v>84583</v>
      </c>
      <c r="S10" s="3">
        <v>72990</v>
      </c>
      <c r="T10" s="14">
        <v>52.458319838138877</v>
      </c>
      <c r="U10" s="2">
        <v>130361</v>
      </c>
      <c r="V10" s="3">
        <v>154585</v>
      </c>
      <c r="W10" s="14">
        <v>72.086470936015914</v>
      </c>
      <c r="X10" s="2">
        <v>54774</v>
      </c>
      <c r="Y10" s="3">
        <v>140844</v>
      </c>
      <c r="Z10" s="14">
        <v>156.31404112815929</v>
      </c>
    </row>
    <row r="11" spans="1:26" x14ac:dyDescent="0.2">
      <c r="A11" t="s">
        <v>34</v>
      </c>
      <c r="B11" t="str">
        <f>VLOOKUP(A11,pumxuviil!$A$1:$B$16,2,FALSE)</f>
        <v>Paradise Valley</v>
      </c>
      <c r="C11" s="2">
        <v>92533</v>
      </c>
      <c r="D11" s="3">
        <v>10546</v>
      </c>
      <c r="E11" s="4">
        <v>6.9282766680428836</v>
      </c>
      <c r="F11" s="2">
        <v>49272</v>
      </c>
      <c r="G11" s="3">
        <v>8370</v>
      </c>
      <c r="H11" s="4">
        <v>10.326647785063599</v>
      </c>
      <c r="I11" s="2">
        <v>104568</v>
      </c>
      <c r="J11" s="3">
        <v>14388</v>
      </c>
      <c r="K11" s="4">
        <v>8.3644179474318321</v>
      </c>
      <c r="L11" s="2">
        <v>153591</v>
      </c>
      <c r="M11" s="3">
        <v>14393</v>
      </c>
      <c r="N11" s="4">
        <v>5.6966515440021412</v>
      </c>
      <c r="O11" s="2">
        <v>108531</v>
      </c>
      <c r="P11" s="3">
        <v>25356</v>
      </c>
      <c r="Q11" s="4">
        <v>14.20237698253765</v>
      </c>
      <c r="R11" s="2">
        <v>161407</v>
      </c>
      <c r="S11" s="3">
        <v>18583</v>
      </c>
      <c r="T11" s="14">
        <v>6.9988640734010339</v>
      </c>
      <c r="U11" s="2">
        <v>172561</v>
      </c>
      <c r="V11" s="3">
        <v>85312</v>
      </c>
      <c r="W11" s="14">
        <v>30.053950878988751</v>
      </c>
      <c r="X11" s="2">
        <v>0</v>
      </c>
      <c r="Y11" s="3">
        <v>0</v>
      </c>
      <c r="Z11" s="14">
        <v>0</v>
      </c>
    </row>
    <row r="12" spans="1:26" x14ac:dyDescent="0.2">
      <c r="A12" t="s">
        <v>35</v>
      </c>
      <c r="B12" t="str">
        <f>VLOOKUP(A12,pumxuviil!$A$1:$B$16,2,FALSE)</f>
        <v>Camelback East</v>
      </c>
      <c r="C12" s="2">
        <v>71766</v>
      </c>
      <c r="D12" s="3">
        <v>5702</v>
      </c>
      <c r="E12" s="4">
        <v>4.8299492770619672</v>
      </c>
      <c r="F12" s="2">
        <v>51083</v>
      </c>
      <c r="G12" s="3">
        <v>2531</v>
      </c>
      <c r="H12" s="4">
        <v>3.0119644964238721</v>
      </c>
      <c r="I12" s="2">
        <v>80611</v>
      </c>
      <c r="J12" s="3">
        <v>9721</v>
      </c>
      <c r="K12" s="4">
        <v>7.3307892128880878</v>
      </c>
      <c r="L12" s="2">
        <v>106214</v>
      </c>
      <c r="M12" s="3">
        <v>29129</v>
      </c>
      <c r="N12" s="4">
        <v>16.6716240648074</v>
      </c>
      <c r="O12" s="2">
        <v>95322</v>
      </c>
      <c r="P12" s="3">
        <v>12623</v>
      </c>
      <c r="Q12" s="4">
        <v>8.0501418675678647</v>
      </c>
      <c r="R12" s="2">
        <v>65401</v>
      </c>
      <c r="S12" s="3">
        <v>22067</v>
      </c>
      <c r="T12" s="14">
        <v>20.511291365045629</v>
      </c>
      <c r="U12" s="2">
        <v>142627</v>
      </c>
      <c r="V12" s="3">
        <v>190236</v>
      </c>
      <c r="W12" s="14">
        <v>81.08211264517351</v>
      </c>
      <c r="X12" s="2">
        <v>87242</v>
      </c>
      <c r="Y12" s="3">
        <v>82388</v>
      </c>
      <c r="Z12" s="14">
        <v>57.408003688025943</v>
      </c>
    </row>
    <row r="13" spans="1:26" x14ac:dyDescent="0.2">
      <c r="A13" t="s">
        <v>36</v>
      </c>
      <c r="B13" t="str">
        <f>VLOOKUP(A13,pumxuviil!$A$1:$B$16,2,FALSE)</f>
        <v>Maryvale, Alhambra</v>
      </c>
      <c r="C13" s="2">
        <v>54736</v>
      </c>
      <c r="D13" s="3">
        <v>7220</v>
      </c>
      <c r="E13" s="4">
        <v>8.0185942537998365</v>
      </c>
      <c r="F13" s="2">
        <v>25274</v>
      </c>
      <c r="G13" s="3">
        <v>6534</v>
      </c>
      <c r="H13" s="4">
        <v>15.715899636638969</v>
      </c>
      <c r="I13" s="2">
        <v>46908</v>
      </c>
      <c r="J13" s="3">
        <v>8892</v>
      </c>
      <c r="K13" s="4">
        <v>11.52355914688339</v>
      </c>
      <c r="L13" s="2">
        <v>70747</v>
      </c>
      <c r="M13" s="3">
        <v>7677</v>
      </c>
      <c r="N13" s="4">
        <v>6.5965614102532317</v>
      </c>
      <c r="O13" s="2">
        <v>61180</v>
      </c>
      <c r="P13" s="3">
        <v>21331</v>
      </c>
      <c r="Q13" s="4">
        <v>21.195118097874531</v>
      </c>
      <c r="R13" s="2">
        <v>58401</v>
      </c>
      <c r="S13" s="3">
        <v>9504</v>
      </c>
      <c r="T13" s="14">
        <v>9.8928230660163265</v>
      </c>
      <c r="U13" s="2">
        <v>74093</v>
      </c>
      <c r="V13" s="3">
        <v>23052</v>
      </c>
      <c r="W13" s="14">
        <v>18.913222382927369</v>
      </c>
      <c r="X13" s="2">
        <v>110426</v>
      </c>
      <c r="Y13" s="3">
        <v>29056</v>
      </c>
      <c r="Z13" s="14">
        <v>15.99552812245167</v>
      </c>
    </row>
    <row r="14" spans="1:26" x14ac:dyDescent="0.2">
      <c r="A14" t="s">
        <v>37</v>
      </c>
      <c r="B14" t="str">
        <f>VLOOKUP(A14,pumxuviil!$A$1:$B$16,2,FALSE)</f>
        <v>Alhambra</v>
      </c>
      <c r="C14" s="2">
        <v>60925</v>
      </c>
      <c r="D14" s="3">
        <v>4451</v>
      </c>
      <c r="E14" s="4">
        <v>4.4411572851667493</v>
      </c>
      <c r="F14" s="2">
        <v>38622</v>
      </c>
      <c r="G14" s="3">
        <v>3952</v>
      </c>
      <c r="H14" s="4">
        <v>6.2203708014661316</v>
      </c>
      <c r="I14" s="2">
        <v>75672</v>
      </c>
      <c r="J14" s="3">
        <v>7542</v>
      </c>
      <c r="K14" s="4">
        <v>6.0587832112418623</v>
      </c>
      <c r="L14" s="2">
        <v>80507</v>
      </c>
      <c r="M14" s="3">
        <v>20564</v>
      </c>
      <c r="N14" s="4">
        <v>15.527732810939851</v>
      </c>
      <c r="O14" s="2">
        <v>78610</v>
      </c>
      <c r="P14" s="3">
        <v>18691</v>
      </c>
      <c r="Q14" s="4">
        <v>14.45402624398313</v>
      </c>
      <c r="R14" s="2">
        <v>73148</v>
      </c>
      <c r="S14" s="3">
        <v>29984</v>
      </c>
      <c r="T14" s="14">
        <v>24.918460686690409</v>
      </c>
      <c r="U14" s="2">
        <v>96224</v>
      </c>
      <c r="V14" s="3">
        <v>169251</v>
      </c>
      <c r="W14" s="14">
        <v>106.92565877188279</v>
      </c>
      <c r="X14" s="2">
        <v>64803</v>
      </c>
      <c r="Y14" s="3">
        <v>87988</v>
      </c>
      <c r="Z14" s="14">
        <v>82.539613747290304</v>
      </c>
    </row>
    <row r="15" spans="1:26" x14ac:dyDescent="0.2">
      <c r="A15" t="s">
        <v>38</v>
      </c>
      <c r="B15" t="str">
        <f>VLOOKUP(A15,pumxuviil!$A$1:$B$16,2,FALSE)</f>
        <v>Alhambra, North Mountain</v>
      </c>
      <c r="C15" s="2">
        <v>54365</v>
      </c>
      <c r="D15" s="3">
        <v>8721</v>
      </c>
      <c r="E15" s="4">
        <v>9.7517148107034046</v>
      </c>
      <c r="F15" s="2">
        <v>30597</v>
      </c>
      <c r="G15" s="3">
        <v>5548</v>
      </c>
      <c r="H15" s="4">
        <v>11.022794316108429</v>
      </c>
      <c r="I15" s="2">
        <v>73509</v>
      </c>
      <c r="J15" s="3">
        <v>19914</v>
      </c>
      <c r="K15" s="4">
        <v>16.46842573832842</v>
      </c>
      <c r="L15" s="2">
        <v>84549</v>
      </c>
      <c r="M15" s="3">
        <v>30042</v>
      </c>
      <c r="N15" s="4">
        <v>21.60003546081316</v>
      </c>
      <c r="O15" s="2">
        <v>46866</v>
      </c>
      <c r="P15" s="3">
        <v>33781</v>
      </c>
      <c r="Q15" s="4">
        <v>43.817612576346171</v>
      </c>
      <c r="R15" s="2">
        <v>63462</v>
      </c>
      <c r="S15" s="3">
        <v>12876</v>
      </c>
      <c r="T15" s="14">
        <v>12.33392521997464</v>
      </c>
      <c r="U15" s="2">
        <v>50091</v>
      </c>
      <c r="V15" s="3">
        <v>42479</v>
      </c>
      <c r="W15" s="14">
        <v>51.552375284884242</v>
      </c>
      <c r="X15" s="2">
        <v>86821</v>
      </c>
      <c r="Y15" s="3">
        <v>72858</v>
      </c>
      <c r="Z15" s="14">
        <v>51.013668936776568</v>
      </c>
    </row>
    <row r="16" spans="1:26" ht="16" thickBot="1" x14ac:dyDescent="0.25">
      <c r="A16" t="s">
        <v>39</v>
      </c>
      <c r="B16" t="str">
        <f>VLOOKUP(A16,pumxuviil!$A$1:$B$16,2,FALSE)</f>
        <v xml:space="preserve">North Gateway, Rio Vista </v>
      </c>
      <c r="C16" s="5">
        <v>114922</v>
      </c>
      <c r="D16" s="6">
        <v>4867</v>
      </c>
      <c r="E16" s="7">
        <v>2.574496279199598</v>
      </c>
      <c r="F16" s="5">
        <v>49003</v>
      </c>
      <c r="G16" s="6">
        <v>7693</v>
      </c>
      <c r="H16" s="7">
        <v>9.5434886531046086</v>
      </c>
      <c r="I16" s="5">
        <v>106752</v>
      </c>
      <c r="J16" s="6">
        <v>15692</v>
      </c>
      <c r="K16" s="7">
        <v>8.9358604301968771</v>
      </c>
      <c r="L16" s="5">
        <v>122850</v>
      </c>
      <c r="M16" s="6">
        <v>15707</v>
      </c>
      <c r="N16" s="7">
        <v>7.7723469820734259</v>
      </c>
      <c r="O16" s="5">
        <v>146458</v>
      </c>
      <c r="P16" s="6">
        <v>30842</v>
      </c>
      <c r="Q16" s="7">
        <v>12.801578725786751</v>
      </c>
      <c r="R16" s="5">
        <v>156772</v>
      </c>
      <c r="S16" s="6">
        <v>45286</v>
      </c>
      <c r="T16" s="15">
        <v>17.56020417081799</v>
      </c>
      <c r="U16" s="5">
        <v>152167</v>
      </c>
      <c r="V16" s="6">
        <v>40197</v>
      </c>
      <c r="W16" s="15">
        <v>16.058584490328499</v>
      </c>
      <c r="X16" s="5">
        <v>191029</v>
      </c>
      <c r="Y16" s="6">
        <v>103067</v>
      </c>
      <c r="Z16" s="15">
        <v>32.798533859361982</v>
      </c>
    </row>
    <row r="19" spans="1:27" x14ac:dyDescent="0.2">
      <c r="A19" s="11">
        <v>0.5</v>
      </c>
      <c r="B19" s="11"/>
      <c r="F19" s="12">
        <v>27650</v>
      </c>
      <c r="I19" s="12">
        <v>31600</v>
      </c>
      <c r="L19" s="12">
        <v>35550</v>
      </c>
      <c r="O19" s="12">
        <v>39500</v>
      </c>
      <c r="R19" s="12">
        <v>42700</v>
      </c>
      <c r="U19" s="12">
        <v>45850</v>
      </c>
      <c r="X19" s="12">
        <v>49000</v>
      </c>
      <c r="AA19" s="12">
        <v>52150</v>
      </c>
    </row>
    <row r="20" spans="1:27" x14ac:dyDescent="0.2">
      <c r="A20" s="11">
        <v>0.8</v>
      </c>
      <c r="B20" s="11"/>
      <c r="F20" s="12">
        <v>44250</v>
      </c>
      <c r="I20" s="12">
        <v>50600</v>
      </c>
      <c r="L20" s="12">
        <v>56900</v>
      </c>
      <c r="O20" s="12">
        <v>63200</v>
      </c>
      <c r="R20" s="12">
        <v>68300</v>
      </c>
      <c r="U20" s="12">
        <v>73350</v>
      </c>
      <c r="X20" s="12">
        <v>78400</v>
      </c>
      <c r="AA20" s="12">
        <v>83450</v>
      </c>
    </row>
    <row r="21" spans="1:27" x14ac:dyDescent="0.2">
      <c r="A21" s="11">
        <v>1</v>
      </c>
      <c r="B21" s="11"/>
      <c r="F21" s="13">
        <f>F19*2</f>
        <v>55300</v>
      </c>
      <c r="I21" s="13">
        <f>I19*2</f>
        <v>63200</v>
      </c>
      <c r="L21" s="13">
        <f>L19*2</f>
        <v>71100</v>
      </c>
      <c r="O21" s="13">
        <f>O19*2</f>
        <v>79000</v>
      </c>
      <c r="R21" s="13">
        <f>R19*2</f>
        <v>85400</v>
      </c>
      <c r="U21" s="13">
        <f>U19*2</f>
        <v>91700</v>
      </c>
      <c r="X21" s="13">
        <f>X19*2</f>
        <v>98000</v>
      </c>
      <c r="AA21" s="13">
        <f>AA19*2</f>
        <v>104300</v>
      </c>
    </row>
  </sheetData>
  <conditionalFormatting sqref="E2:E16">
    <cfRule type="cellIs" dxfId="11" priority="14" operator="greaterThan">
      <formula>20</formula>
    </cfRule>
  </conditionalFormatting>
  <conditionalFormatting sqref="H2:H16 K2:K16 N2:N16 Q2:Q16 T2:T16 W2:W16 Z2:Z16">
    <cfRule type="cellIs" dxfId="10" priority="11" operator="greaterThan">
      <formula>20</formula>
    </cfRule>
  </conditionalFormatting>
  <conditionalFormatting sqref="F2:F16">
    <cfRule type="cellIs" dxfId="9" priority="10" operator="lessThan">
      <formula>$F$21</formula>
    </cfRule>
  </conditionalFormatting>
  <conditionalFormatting sqref="I2:I16">
    <cfRule type="cellIs" dxfId="8" priority="8" operator="lessThan">
      <formula>$I$21</formula>
    </cfRule>
    <cfRule type="cellIs" dxfId="7" priority="9" operator="lessThan">
      <formula>$F$21</formula>
    </cfRule>
  </conditionalFormatting>
  <conditionalFormatting sqref="L2:L16">
    <cfRule type="cellIs" dxfId="6" priority="5" operator="lessThan">
      <formula>$L$21</formula>
    </cfRule>
    <cfRule type="cellIs" dxfId="5" priority="6" operator="lessThan">
      <formula>$I$21</formula>
    </cfRule>
    <cfRule type="cellIs" dxfId="4" priority="7" operator="lessThan">
      <formula>$F$21</formula>
    </cfRule>
  </conditionalFormatting>
  <conditionalFormatting sqref="O2:O16">
    <cfRule type="cellIs" dxfId="3" priority="4" operator="lessThan">
      <formula>$O$21</formula>
    </cfRule>
  </conditionalFormatting>
  <conditionalFormatting sqref="R2:R16">
    <cfRule type="cellIs" dxfId="2" priority="3" operator="lessThan">
      <formula>$R$21</formula>
    </cfRule>
  </conditionalFormatting>
  <conditionalFormatting sqref="U2:U16">
    <cfRule type="cellIs" dxfId="1" priority="2" operator="lessThan">
      <formula>$U$21</formula>
    </cfRule>
  </conditionalFormatting>
  <conditionalFormatting sqref="X2:X16">
    <cfRule type="cellIs" dxfId="0" priority="1" operator="lessThan">
      <formula>$X$21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E0C7-5C77-9749-857D-FB10AB465E23}">
  <dimension ref="A1:E16"/>
  <sheetViews>
    <sheetView workbookViewId="0">
      <selection activeCell="C10" sqref="C10"/>
    </sheetView>
  </sheetViews>
  <sheetFormatPr baseColWidth="10" defaultRowHeight="15" x14ac:dyDescent="0.2"/>
  <sheetData>
    <row r="1" spans="1:5" ht="16" x14ac:dyDescent="0.2">
      <c r="A1" s="16" t="s">
        <v>40</v>
      </c>
      <c r="B1" s="16" t="s">
        <v>41</v>
      </c>
      <c r="E1" t="s">
        <v>42</v>
      </c>
    </row>
    <row r="2" spans="1:5" x14ac:dyDescent="0.2">
      <c r="A2" s="17" t="s">
        <v>25</v>
      </c>
      <c r="B2" t="s">
        <v>43</v>
      </c>
      <c r="E2" t="s">
        <v>44</v>
      </c>
    </row>
    <row r="3" spans="1:5" x14ac:dyDescent="0.2">
      <c r="A3" s="17" t="s">
        <v>34</v>
      </c>
      <c r="B3" t="s">
        <v>45</v>
      </c>
      <c r="E3" t="s">
        <v>46</v>
      </c>
    </row>
    <row r="4" spans="1:5" x14ac:dyDescent="0.2">
      <c r="A4" s="17" t="s">
        <v>33</v>
      </c>
      <c r="B4" t="s">
        <v>47</v>
      </c>
      <c r="E4" t="s">
        <v>48</v>
      </c>
    </row>
    <row r="5" spans="1:5" x14ac:dyDescent="0.2">
      <c r="A5" s="17" t="s">
        <v>31</v>
      </c>
      <c r="B5" t="s">
        <v>49</v>
      </c>
      <c r="E5" t="s">
        <v>50</v>
      </c>
    </row>
    <row r="6" spans="1:5" x14ac:dyDescent="0.2">
      <c r="A6" s="17" t="s">
        <v>37</v>
      </c>
      <c r="B6" t="s">
        <v>51</v>
      </c>
      <c r="E6" t="s">
        <v>52</v>
      </c>
    </row>
    <row r="7" spans="1:5" x14ac:dyDescent="0.2">
      <c r="A7" s="17" t="s">
        <v>35</v>
      </c>
      <c r="B7" t="s">
        <v>53</v>
      </c>
      <c r="E7" t="s">
        <v>54</v>
      </c>
    </row>
    <row r="8" spans="1:5" x14ac:dyDescent="0.2">
      <c r="A8" s="17" t="s">
        <v>32</v>
      </c>
      <c r="B8" t="s">
        <v>55</v>
      </c>
      <c r="E8" t="s">
        <v>56</v>
      </c>
    </row>
    <row r="9" spans="1:5" x14ac:dyDescent="0.2">
      <c r="A9" s="17" t="s">
        <v>29</v>
      </c>
      <c r="B9" t="s">
        <v>57</v>
      </c>
      <c r="E9" t="s">
        <v>52</v>
      </c>
    </row>
    <row r="10" spans="1:5" x14ac:dyDescent="0.2">
      <c r="A10" s="17" t="s">
        <v>26</v>
      </c>
      <c r="B10" t="s">
        <v>58</v>
      </c>
      <c r="E10" t="s">
        <v>54</v>
      </c>
    </row>
    <row r="11" spans="1:5" x14ac:dyDescent="0.2">
      <c r="A11" s="17" t="s">
        <v>27</v>
      </c>
      <c r="B11" t="s">
        <v>59</v>
      </c>
      <c r="E11" t="s">
        <v>60</v>
      </c>
    </row>
    <row r="12" spans="1:5" x14ac:dyDescent="0.2">
      <c r="A12" s="17" t="s">
        <v>36</v>
      </c>
      <c r="B12" t="s">
        <v>61</v>
      </c>
      <c r="E12" t="s">
        <v>52</v>
      </c>
    </row>
    <row r="13" spans="1:5" x14ac:dyDescent="0.2">
      <c r="A13" s="17" t="s">
        <v>30</v>
      </c>
      <c r="B13" t="s">
        <v>62</v>
      </c>
      <c r="E13" t="s">
        <v>52</v>
      </c>
    </row>
    <row r="14" spans="1:5" x14ac:dyDescent="0.2">
      <c r="A14" s="17" t="s">
        <v>38</v>
      </c>
      <c r="B14" t="s">
        <v>63</v>
      </c>
      <c r="E14" t="s">
        <v>52</v>
      </c>
    </row>
    <row r="15" spans="1:5" x14ac:dyDescent="0.2">
      <c r="A15" s="17" t="s">
        <v>28</v>
      </c>
      <c r="B15" t="s">
        <v>64</v>
      </c>
      <c r="E15" t="s">
        <v>65</v>
      </c>
    </row>
    <row r="16" spans="1:5" x14ac:dyDescent="0.2">
      <c r="A16" s="17" t="s">
        <v>39</v>
      </c>
      <c r="B16" t="s">
        <v>66</v>
      </c>
      <c r="E1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E180-6E79-1C43-ACC0-867481FE8E6B}">
  <dimension ref="A2:E6"/>
  <sheetViews>
    <sheetView workbookViewId="0">
      <selection sqref="A1:E7"/>
    </sheetView>
  </sheetViews>
  <sheetFormatPr baseColWidth="10" defaultRowHeight="15" x14ac:dyDescent="0.2"/>
  <sheetData>
    <row r="2" spans="1:5" x14ac:dyDescent="0.2">
      <c r="A2" s="11">
        <v>0.3</v>
      </c>
      <c r="E2" s="12">
        <v>18550</v>
      </c>
    </row>
    <row r="3" spans="1:5" x14ac:dyDescent="0.2">
      <c r="A3" s="11">
        <v>0.5</v>
      </c>
      <c r="E3" s="12">
        <v>30950</v>
      </c>
    </row>
    <row r="4" spans="1:5" x14ac:dyDescent="0.2">
      <c r="A4" s="11">
        <v>0.8</v>
      </c>
      <c r="E4" s="12">
        <v>49500</v>
      </c>
    </row>
    <row r="5" spans="1:5" x14ac:dyDescent="0.2">
      <c r="A5" s="11">
        <v>1</v>
      </c>
      <c r="E5" s="12">
        <v>62200</v>
      </c>
    </row>
    <row r="6" spans="1:5" x14ac:dyDescent="0.2">
      <c r="A6" s="11">
        <v>1.2</v>
      </c>
      <c r="E6" s="12">
        <v>74600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PUMAS</vt:lpstr>
      <vt:lpstr>pumxuviil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2023-02-28T02:34:52Z</dcterms:created>
  <dcterms:modified xsi:type="dcterms:W3CDTF">2023-03-01T12:53:58Z</dcterms:modified>
</cp:coreProperties>
</file>