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a/Documents/GitHub/phx/notebooks/output/"/>
    </mc:Choice>
  </mc:AlternateContent>
  <xr:revisionPtr revIDLastSave="0" documentId="13_ncr:1_{752D0A87-1549-AF42-9E38-63505E112158}" xr6:coauthVersionLast="47" xr6:coauthVersionMax="47" xr10:uidLastSave="{00000000-0000-0000-0000-000000000000}"/>
  <bookViews>
    <workbookView xWindow="3540" yWindow="1680" windowWidth="20960" windowHeight="11120" xr2:uid="{00000000-000D-0000-FFFF-FFFF00000000}"/>
  </bookViews>
  <sheets>
    <sheet name="Demand-Supply" sheetId="6" r:id="rId1"/>
    <sheet name="full_owner" sheetId="1" r:id="rId2"/>
    <sheet name="DEMAND_hh_ami_lvl_owner" sheetId="2" r:id="rId3"/>
    <sheet name="SUPPLY_hh_afford_byAMI_owner" sheetId="3" r:id="rId4"/>
    <sheet name="cost_burdened_byAMI_owner" sheetId="4" r:id="rId5"/>
    <sheet name="demand_supply_amilvl" sheetId="5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6" l="1"/>
  <c r="M24" i="6"/>
  <c r="L25" i="6"/>
  <c r="M25" i="6"/>
  <c r="L26" i="6"/>
  <c r="N26" i="6" s="1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N34" i="6" s="1"/>
  <c r="M34" i="6"/>
  <c r="L35" i="6"/>
  <c r="M35" i="6"/>
  <c r="L36" i="6"/>
  <c r="N36" i="6" s="1"/>
  <c r="M36" i="6"/>
  <c r="L37" i="6"/>
  <c r="M37" i="6"/>
  <c r="L38" i="6"/>
  <c r="N38" i="6" s="1"/>
  <c r="M38" i="6"/>
  <c r="N25" i="6"/>
  <c r="N29" i="6"/>
  <c r="N31" i="6"/>
  <c r="N33" i="6"/>
  <c r="N37" i="6"/>
  <c r="N27" i="6"/>
  <c r="N35" i="6"/>
  <c r="O38" i="6"/>
  <c r="P38" i="6"/>
  <c r="Q38" i="6" s="1"/>
  <c r="O24" i="6"/>
  <c r="P24" i="6"/>
  <c r="O25" i="6"/>
  <c r="P25" i="6"/>
  <c r="Q25" i="6" s="1"/>
  <c r="O26" i="6"/>
  <c r="P26" i="6"/>
  <c r="O27" i="6"/>
  <c r="P27" i="6"/>
  <c r="Q27" i="6" s="1"/>
  <c r="O28" i="6"/>
  <c r="P28" i="6"/>
  <c r="O29" i="6"/>
  <c r="P29" i="6"/>
  <c r="Q29" i="6" s="1"/>
  <c r="O30" i="6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Q37" i="6" s="1"/>
  <c r="P23" i="6"/>
  <c r="O23" i="6"/>
  <c r="D38" i="6"/>
  <c r="C38" i="6"/>
  <c r="E38" i="6"/>
  <c r="G38" i="6"/>
  <c r="F38" i="6"/>
  <c r="J38" i="6"/>
  <c r="K38" i="6" s="1"/>
  <c r="I38" i="6"/>
  <c r="J37" i="6"/>
  <c r="I37" i="6"/>
  <c r="J36" i="6"/>
  <c r="I36" i="6"/>
  <c r="K36" i="6" s="1"/>
  <c r="J35" i="6"/>
  <c r="I35" i="6"/>
  <c r="K35" i="6" s="1"/>
  <c r="J34" i="6"/>
  <c r="I34" i="6"/>
  <c r="K34" i="6" s="1"/>
  <c r="J33" i="6"/>
  <c r="I33" i="6"/>
  <c r="J32" i="6"/>
  <c r="K32" i="6" s="1"/>
  <c r="I32" i="6"/>
  <c r="J31" i="6"/>
  <c r="I31" i="6"/>
  <c r="J30" i="6"/>
  <c r="K30" i="6" s="1"/>
  <c r="I30" i="6"/>
  <c r="J29" i="6"/>
  <c r="I29" i="6"/>
  <c r="J28" i="6"/>
  <c r="I28" i="6"/>
  <c r="K28" i="6" s="1"/>
  <c r="J27" i="6"/>
  <c r="I27" i="6"/>
  <c r="J26" i="6"/>
  <c r="I26" i="6"/>
  <c r="K26" i="6" s="1"/>
  <c r="J25" i="6"/>
  <c r="I25" i="6"/>
  <c r="J24" i="6"/>
  <c r="K24" i="6" s="1"/>
  <c r="I24" i="6"/>
  <c r="K27" i="6"/>
  <c r="K29" i="6"/>
  <c r="K33" i="6"/>
  <c r="K37" i="6"/>
  <c r="K31" i="6"/>
  <c r="M23" i="6"/>
  <c r="L23" i="6"/>
  <c r="J23" i="6"/>
  <c r="K23" i="6" s="1"/>
  <c r="I23" i="6"/>
  <c r="G37" i="6"/>
  <c r="H37" i="6" s="1"/>
  <c r="F37" i="6"/>
  <c r="G36" i="6"/>
  <c r="F36" i="6"/>
  <c r="G35" i="6"/>
  <c r="H35" i="6" s="1"/>
  <c r="F35" i="6"/>
  <c r="G34" i="6"/>
  <c r="F34" i="6"/>
  <c r="G33" i="6"/>
  <c r="H33" i="6" s="1"/>
  <c r="F33" i="6"/>
  <c r="G32" i="6"/>
  <c r="F32" i="6"/>
  <c r="G31" i="6"/>
  <c r="H31" i="6" s="1"/>
  <c r="F31" i="6"/>
  <c r="G30" i="6"/>
  <c r="F30" i="6"/>
  <c r="G29" i="6"/>
  <c r="H29" i="6" s="1"/>
  <c r="F29" i="6"/>
  <c r="G28" i="6"/>
  <c r="F28" i="6"/>
  <c r="G27" i="6"/>
  <c r="H27" i="6" s="1"/>
  <c r="F27" i="6"/>
  <c r="G26" i="6"/>
  <c r="F26" i="6"/>
  <c r="G25" i="6"/>
  <c r="F25" i="6"/>
  <c r="G24" i="6"/>
  <c r="F24" i="6"/>
  <c r="H25" i="6"/>
  <c r="H34" i="6"/>
  <c r="H30" i="6"/>
  <c r="H26" i="6"/>
  <c r="H24" i="6"/>
  <c r="G23" i="6"/>
  <c r="F23" i="6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3" i="3"/>
  <c r="P18" i="3"/>
  <c r="K18" i="3" s="1"/>
  <c r="O18" i="3"/>
  <c r="N18" i="3"/>
  <c r="M18" i="3"/>
  <c r="L18" i="3"/>
  <c r="G18" i="3" s="1"/>
  <c r="F18" i="3"/>
  <c r="E18" i="3"/>
  <c r="D18" i="3"/>
  <c r="C18" i="3"/>
  <c r="H18" i="3" s="1"/>
  <c r="B18" i="3"/>
  <c r="P18" i="2"/>
  <c r="O18" i="2"/>
  <c r="N18" i="2"/>
  <c r="M18" i="2"/>
  <c r="L18" i="2"/>
  <c r="F18" i="2"/>
  <c r="E18" i="2"/>
  <c r="D18" i="2"/>
  <c r="I18" i="2" s="1"/>
  <c r="C18" i="2"/>
  <c r="B18" i="2"/>
  <c r="R18" i="2" s="1"/>
  <c r="D37" i="6"/>
  <c r="E37" i="6" s="1"/>
  <c r="C37" i="6"/>
  <c r="D36" i="6"/>
  <c r="E36" i="6" s="1"/>
  <c r="C36" i="6"/>
  <c r="C56" i="6" s="1"/>
  <c r="D35" i="6"/>
  <c r="C35" i="6"/>
  <c r="D34" i="6"/>
  <c r="C34" i="6"/>
  <c r="C54" i="6" s="1"/>
  <c r="D33" i="6"/>
  <c r="E33" i="6" s="1"/>
  <c r="C33" i="6"/>
  <c r="D32" i="6"/>
  <c r="C32" i="6"/>
  <c r="D31" i="6"/>
  <c r="E31" i="6" s="1"/>
  <c r="C31" i="6"/>
  <c r="D30" i="6"/>
  <c r="C30" i="6"/>
  <c r="D29" i="6"/>
  <c r="D49" i="6" s="1"/>
  <c r="C29" i="6"/>
  <c r="D28" i="6"/>
  <c r="E28" i="6" s="1"/>
  <c r="C28" i="6"/>
  <c r="D27" i="6"/>
  <c r="E27" i="6" s="1"/>
  <c r="C27" i="6"/>
  <c r="D26" i="6"/>
  <c r="E26" i="6" s="1"/>
  <c r="C26" i="6"/>
  <c r="D25" i="6"/>
  <c r="E25" i="6" s="1"/>
  <c r="C25" i="6"/>
  <c r="D24" i="6"/>
  <c r="E24" i="6" s="1"/>
  <c r="C24" i="6"/>
  <c r="C49" i="6"/>
  <c r="F49" i="6" s="1"/>
  <c r="C53" i="6"/>
  <c r="F53" i="6" s="1"/>
  <c r="I53" i="6" s="1"/>
  <c r="E34" i="6"/>
  <c r="C46" i="6"/>
  <c r="D23" i="6"/>
  <c r="C23" i="6"/>
  <c r="C47" i="6"/>
  <c r="C58" i="6"/>
  <c r="F58" i="6" s="1"/>
  <c r="I58" i="6" s="1"/>
  <c r="C57" i="6"/>
  <c r="Q36" i="6"/>
  <c r="H36" i="6"/>
  <c r="C55" i="6"/>
  <c r="Q34" i="6"/>
  <c r="Q33" i="6"/>
  <c r="Q32" i="6"/>
  <c r="N32" i="6"/>
  <c r="H32" i="6"/>
  <c r="C51" i="6"/>
  <c r="F51" i="6" s="1"/>
  <c r="Q30" i="6"/>
  <c r="N30" i="6"/>
  <c r="Q28" i="6"/>
  <c r="H28" i="6"/>
  <c r="C48" i="6"/>
  <c r="Q26" i="6"/>
  <c r="C45" i="6"/>
  <c r="F45" i="6" s="1"/>
  <c r="Q24" i="6"/>
  <c r="N24" i="6"/>
  <c r="C44" i="6"/>
  <c r="Q23" i="6"/>
  <c r="N23" i="6"/>
  <c r="E23" i="6"/>
  <c r="C43" i="6"/>
  <c r="F43" i="6" s="1"/>
  <c r="I43" i="6" s="1"/>
  <c r="L43" i="6" s="1"/>
  <c r="O43" i="6" s="1"/>
  <c r="F11" i="6"/>
  <c r="D11" i="6"/>
  <c r="B11" i="6"/>
  <c r="D9" i="6"/>
  <c r="F9" i="6" s="1"/>
  <c r="B9" i="6"/>
  <c r="F7" i="6"/>
  <c r="D7" i="6"/>
  <c r="B7" i="6"/>
  <c r="D5" i="6"/>
  <c r="B5" i="6"/>
  <c r="J4" i="6"/>
  <c r="F3" i="6"/>
  <c r="D3" i="6"/>
  <c r="I3" i="6" s="1"/>
  <c r="B3" i="6"/>
  <c r="H3" i="6" s="1"/>
  <c r="L58" i="6" l="1"/>
  <c r="O58" i="6" s="1"/>
  <c r="L53" i="6"/>
  <c r="O53" i="6" s="1"/>
  <c r="I45" i="6"/>
  <c r="L45" i="6" s="1"/>
  <c r="O45" i="6" s="1"/>
  <c r="I51" i="6"/>
  <c r="L51" i="6" s="1"/>
  <c r="O51" i="6" s="1"/>
  <c r="I49" i="6"/>
  <c r="L49" i="6" s="1"/>
  <c r="O49" i="6" s="1"/>
  <c r="G49" i="6"/>
  <c r="F55" i="6"/>
  <c r="I55" i="6" s="1"/>
  <c r="L55" i="6" s="1"/>
  <c r="O55" i="6" s="1"/>
  <c r="F57" i="6"/>
  <c r="I57" i="6" s="1"/>
  <c r="L57" i="6" s="1"/>
  <c r="O57" i="6" s="1"/>
  <c r="F47" i="6"/>
  <c r="I47" i="6" s="1"/>
  <c r="L47" i="6" s="1"/>
  <c r="O47" i="6" s="1"/>
  <c r="F44" i="6"/>
  <c r="I44" i="6" s="1"/>
  <c r="L44" i="6" s="1"/>
  <c r="O44" i="6" s="1"/>
  <c r="F46" i="6"/>
  <c r="I46" i="6" s="1"/>
  <c r="L46" i="6" s="1"/>
  <c r="O46" i="6" s="1"/>
  <c r="F54" i="6"/>
  <c r="I54" i="6" s="1"/>
  <c r="L54" i="6" s="1"/>
  <c r="O54" i="6" s="1"/>
  <c r="F56" i="6"/>
  <c r="I56" i="6" s="1"/>
  <c r="L56" i="6" s="1"/>
  <c r="O56" i="6" s="1"/>
  <c r="F48" i="6"/>
  <c r="I48" i="6" s="1"/>
  <c r="L48" i="6" s="1"/>
  <c r="O48" i="6" s="1"/>
  <c r="H23" i="6"/>
  <c r="D48" i="6"/>
  <c r="R18" i="3"/>
  <c r="I18" i="3"/>
  <c r="E30" i="6"/>
  <c r="E32" i="6"/>
  <c r="J18" i="3"/>
  <c r="C50" i="6"/>
  <c r="F50" i="6" s="1"/>
  <c r="I50" i="6" s="1"/>
  <c r="L50" i="6" s="1"/>
  <c r="O50" i="6" s="1"/>
  <c r="J18" i="2"/>
  <c r="H18" i="2"/>
  <c r="C52" i="6"/>
  <c r="F52" i="6" s="1"/>
  <c r="I52" i="6" s="1"/>
  <c r="L52" i="6" s="1"/>
  <c r="O52" i="6" s="1"/>
  <c r="G18" i="2"/>
  <c r="K18" i="2"/>
  <c r="D53" i="6"/>
  <c r="G53" i="6" s="1"/>
  <c r="J53" i="6" s="1"/>
  <c r="E29" i="6"/>
  <c r="D45" i="6"/>
  <c r="G45" i="6" s="1"/>
  <c r="H45" i="6" s="1"/>
  <c r="D57" i="6"/>
  <c r="G57" i="6" s="1"/>
  <c r="H57" i="6" s="1"/>
  <c r="J3" i="6"/>
  <c r="I5" i="6"/>
  <c r="J5" i="6" s="1"/>
  <c r="E49" i="6"/>
  <c r="F5" i="6"/>
  <c r="K25" i="6"/>
  <c r="N28" i="6"/>
  <c r="H49" i="6"/>
  <c r="J49" i="6"/>
  <c r="Q31" i="6"/>
  <c r="E35" i="6"/>
  <c r="H38" i="6"/>
  <c r="D44" i="6"/>
  <c r="H5" i="6"/>
  <c r="H7" i="6" s="1"/>
  <c r="G48" i="6"/>
  <c r="E48" i="6"/>
  <c r="Q35" i="6"/>
  <c r="D56" i="6"/>
  <c r="H9" i="6"/>
  <c r="H11" i="6" s="1"/>
  <c r="D52" i="6"/>
  <c r="D43" i="6"/>
  <c r="D47" i="6"/>
  <c r="D51" i="6"/>
  <c r="D55" i="6"/>
  <c r="D46" i="6"/>
  <c r="D50" i="6"/>
  <c r="D54" i="6"/>
  <c r="D58" i="6"/>
  <c r="J57" i="6" l="1"/>
  <c r="M57" i="6" s="1"/>
  <c r="J45" i="6"/>
  <c r="K45" i="6" s="1"/>
  <c r="H53" i="6"/>
  <c r="E53" i="6"/>
  <c r="E45" i="6"/>
  <c r="E57" i="6"/>
  <c r="E47" i="6"/>
  <c r="G47" i="6"/>
  <c r="E46" i="6"/>
  <c r="G46" i="6"/>
  <c r="E43" i="6"/>
  <c r="G43" i="6"/>
  <c r="G56" i="6"/>
  <c r="E56" i="6"/>
  <c r="E50" i="6"/>
  <c r="G50" i="6"/>
  <c r="E58" i="6"/>
  <c r="G58" i="6"/>
  <c r="E55" i="6"/>
  <c r="G55" i="6"/>
  <c r="J48" i="6"/>
  <c r="H48" i="6"/>
  <c r="E54" i="6"/>
  <c r="G54" i="6"/>
  <c r="E51" i="6"/>
  <c r="G51" i="6"/>
  <c r="G52" i="6"/>
  <c r="E52" i="6"/>
  <c r="K53" i="6"/>
  <c r="M53" i="6"/>
  <c r="G44" i="6"/>
  <c r="E44" i="6"/>
  <c r="K49" i="6"/>
  <c r="M49" i="6"/>
  <c r="I7" i="6"/>
  <c r="M45" i="6" l="1"/>
  <c r="N45" i="6" s="1"/>
  <c r="K57" i="6"/>
  <c r="P49" i="6"/>
  <c r="Q49" i="6" s="1"/>
  <c r="N49" i="6"/>
  <c r="H54" i="6"/>
  <c r="J54" i="6"/>
  <c r="H58" i="6"/>
  <c r="J58" i="6"/>
  <c r="H46" i="6"/>
  <c r="J46" i="6"/>
  <c r="J52" i="6"/>
  <c r="H52" i="6"/>
  <c r="K48" i="6"/>
  <c r="M48" i="6"/>
  <c r="J56" i="6"/>
  <c r="H56" i="6"/>
  <c r="P53" i="6"/>
  <c r="Q53" i="6" s="1"/>
  <c r="N53" i="6"/>
  <c r="J51" i="6"/>
  <c r="H51" i="6"/>
  <c r="P57" i="6"/>
  <c r="Q57" i="6" s="1"/>
  <c r="N57" i="6"/>
  <c r="J55" i="6"/>
  <c r="H55" i="6"/>
  <c r="H50" i="6"/>
  <c r="J50" i="6"/>
  <c r="J43" i="6"/>
  <c r="H43" i="6"/>
  <c r="J47" i="6"/>
  <c r="H47" i="6"/>
  <c r="J7" i="6"/>
  <c r="I9" i="6"/>
  <c r="J44" i="6"/>
  <c r="H44" i="6"/>
  <c r="P45" i="6" l="1"/>
  <c r="Q45" i="6" s="1"/>
  <c r="J9" i="6"/>
  <c r="I11" i="6"/>
  <c r="J11" i="6" s="1"/>
  <c r="N48" i="6"/>
  <c r="P48" i="6"/>
  <c r="Q48" i="6" s="1"/>
  <c r="M46" i="6"/>
  <c r="K46" i="6"/>
  <c r="M54" i="6"/>
  <c r="K54" i="6"/>
  <c r="M43" i="6"/>
  <c r="K43" i="6"/>
  <c r="M55" i="6"/>
  <c r="K55" i="6"/>
  <c r="M51" i="6"/>
  <c r="K51" i="6"/>
  <c r="M50" i="6"/>
  <c r="K50" i="6"/>
  <c r="M58" i="6"/>
  <c r="K58" i="6"/>
  <c r="K44" i="6"/>
  <c r="M44" i="6"/>
  <c r="M47" i="6"/>
  <c r="K47" i="6"/>
  <c r="K56" i="6"/>
  <c r="M56" i="6"/>
  <c r="K52" i="6"/>
  <c r="M52" i="6"/>
  <c r="N56" i="6" l="1"/>
  <c r="P56" i="6"/>
  <c r="Q56" i="6" s="1"/>
  <c r="P50" i="6"/>
  <c r="Q50" i="6" s="1"/>
  <c r="N50" i="6"/>
  <c r="N55" i="6"/>
  <c r="P55" i="6"/>
  <c r="Q55" i="6" s="1"/>
  <c r="P54" i="6"/>
  <c r="Q54" i="6" s="1"/>
  <c r="N54" i="6"/>
  <c r="N44" i="6"/>
  <c r="P44" i="6"/>
  <c r="Q44" i="6" s="1"/>
  <c r="N52" i="6"/>
  <c r="P52" i="6"/>
  <c r="Q52" i="6" s="1"/>
  <c r="N47" i="6"/>
  <c r="P47" i="6"/>
  <c r="Q47" i="6" s="1"/>
  <c r="P58" i="6"/>
  <c r="Q58" i="6" s="1"/>
  <c r="N58" i="6"/>
  <c r="N51" i="6"/>
  <c r="P51" i="6"/>
  <c r="Q51" i="6" s="1"/>
  <c r="N43" i="6"/>
  <c r="P43" i="6"/>
  <c r="Q43" i="6" s="1"/>
  <c r="P46" i="6"/>
  <c r="Q46" i="6" s="1"/>
  <c r="N46" i="6"/>
</calcChain>
</file>

<file path=xl/sharedStrings.xml><?xml version="1.0" encoding="utf-8"?>
<sst xmlns="http://schemas.openxmlformats.org/spreadsheetml/2006/main" count="518" uniqueCount="65">
  <si>
    <t>AMI_range</t>
  </si>
  <si>
    <t>unit_aff</t>
  </si>
  <si>
    <t>cost_burdened</t>
  </si>
  <si>
    <t>GEO_ID</t>
  </si>
  <si>
    <t>hh</t>
  </si>
  <si>
    <t>hh_CV</t>
  </si>
  <si>
    <t>hh_MOE</t>
  </si>
  <si>
    <t>30_50_ami</t>
  </si>
  <si>
    <t>50_80_ami</t>
  </si>
  <si>
    <t>80_100_ami</t>
  </si>
  <si>
    <t>o100_ami</t>
  </si>
  <si>
    <t>u30_ami</t>
  </si>
  <si>
    <t>burdened</t>
  </si>
  <si>
    <t>not burdened</t>
  </si>
  <si>
    <t>0400112</t>
  </si>
  <si>
    <t>0400113</t>
  </si>
  <si>
    <t>0400114</t>
  </si>
  <si>
    <t>0400115</t>
  </si>
  <si>
    <t>0400116</t>
  </si>
  <si>
    <t>0400117</t>
  </si>
  <si>
    <t>0400118</t>
  </si>
  <si>
    <t>0400119</t>
  </si>
  <si>
    <t>0400120</t>
  </si>
  <si>
    <t>0400121</t>
  </si>
  <si>
    <t>0400122</t>
  </si>
  <si>
    <t>0400123</t>
  </si>
  <si>
    <t>0400125</t>
  </si>
  <si>
    <t>0400128</t>
  </si>
  <si>
    <t>0400129</t>
  </si>
  <si>
    <t>Demand</t>
  </si>
  <si>
    <t>Supply</t>
  </si>
  <si>
    <t>Gap</t>
  </si>
  <si>
    <t>30% AMI</t>
  </si>
  <si>
    <t>Up to 30% AMI</t>
  </si>
  <si>
    <t>30% - 50% AMI</t>
  </si>
  <si>
    <t>Up to 50% AMI</t>
  </si>
  <si>
    <t>50% - 80% AMI</t>
  </si>
  <si>
    <t>Up to 80% AMI</t>
  </si>
  <si>
    <t>80% - 100% AMI</t>
  </si>
  <si>
    <t>Up to 100% AMI</t>
  </si>
  <si>
    <t>100%+ AMI</t>
  </si>
  <si>
    <t>All</t>
  </si>
  <si>
    <t>30% AMI and below</t>
  </si>
  <si>
    <t>30-50% AMI</t>
  </si>
  <si>
    <t>50-80% AMI</t>
  </si>
  <si>
    <t>80-100% AMI</t>
  </si>
  <si>
    <t>100% AMI+</t>
  </si>
  <si>
    <t>Public Use Microdata Area</t>
  </si>
  <si>
    <t>1. Desert View &amp; Scottsdale</t>
  </si>
  <si>
    <t>2. Paradise Valley</t>
  </si>
  <si>
    <t>3. North Mountain, Paradise Valley</t>
  </si>
  <si>
    <t>4. North Mountain, Deer Valley</t>
  </si>
  <si>
    <t>5. Alhambra</t>
  </si>
  <si>
    <t>6. Camelback East</t>
  </si>
  <si>
    <t>7. Central City, Encanto</t>
  </si>
  <si>
    <t>8. South Mountain</t>
  </si>
  <si>
    <t>9. Ahwatukee Foothills</t>
  </si>
  <si>
    <t>10. Estrella, Laveen</t>
  </si>
  <si>
    <t>11. Maryvale, Alhambra</t>
  </si>
  <si>
    <t>12. Maryvale</t>
  </si>
  <si>
    <t>13. Alhambra, North Mountain</t>
  </si>
  <si>
    <t>14. Deer Valley</t>
  </si>
  <si>
    <t xml:space="preserve">15. North Gateway, Rio Vista </t>
  </si>
  <si>
    <t>Total*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</si>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</sst>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1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4" fontId="0" fillId="0" borderId="0" xfId="0" applyNumberFormat="1"/>
    <xf numFmtId="17" fontId="0" fillId="0" borderId="0" xfId="0" quotePrefix="1" applyNumberFormat="1"/>
    <xf numFmtId="0" fontId="0" fillId="0" borderId="0" xfId="0" quotePrefix="1"/>
    <xf numFmtId="0" fontId="3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2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6" fillId="4" borderId="9" xfId="0" applyFont="1" applyFill="1" applyBorder="1"/>
    <xf numFmtId="0" fontId="5" fillId="3" borderId="10" xfId="0" applyFont="1" applyFill="1" applyBorder="1"/>
    <xf numFmtId="164" fontId="7" fillId="3" borderId="11" xfId="1" applyNumberFormat="1" applyFont="1" applyFill="1" applyBorder="1"/>
    <xf numFmtId="164" fontId="7" fillId="3" borderId="0" xfId="1" applyNumberFormat="1" applyFont="1" applyFill="1" applyBorder="1"/>
    <xf numFmtId="164" fontId="7" fillId="4" borderId="12" xfId="1" applyNumberFormat="1" applyFont="1" applyFill="1" applyBorder="1"/>
    <xf numFmtId="164" fontId="5" fillId="3" borderId="11" xfId="1" applyNumberFormat="1" applyFont="1" applyFill="1" applyBorder="1"/>
    <xf numFmtId="164" fontId="6" fillId="4" borderId="12" xfId="1" applyNumberFormat="1" applyFont="1" applyFill="1" applyBorder="1"/>
    <xf numFmtId="164" fontId="5" fillId="3" borderId="0" xfId="1" applyNumberFormat="1" applyFont="1" applyFill="1" applyBorder="1"/>
    <xf numFmtId="0" fontId="5" fillId="5" borderId="11" xfId="0" applyFont="1" applyFill="1" applyBorder="1"/>
    <xf numFmtId="164" fontId="7" fillId="5" borderId="11" xfId="1" applyNumberFormat="1" applyFont="1" applyFill="1" applyBorder="1"/>
    <xf numFmtId="164" fontId="7" fillId="5" borderId="0" xfId="1" applyNumberFormat="1" applyFont="1" applyFill="1" applyBorder="1"/>
    <xf numFmtId="164" fontId="5" fillId="5" borderId="11" xfId="1" applyNumberFormat="1" applyFont="1" applyFill="1" applyBorder="1"/>
    <xf numFmtId="164" fontId="5" fillId="5" borderId="0" xfId="1" applyNumberFormat="1" applyFont="1" applyFill="1" applyBorder="1"/>
    <xf numFmtId="0" fontId="5" fillId="3" borderId="11" xfId="0" applyFont="1" applyFill="1" applyBorder="1"/>
    <xf numFmtId="164" fontId="8" fillId="3" borderId="0" xfId="1" applyNumberFormat="1" applyFont="1" applyFill="1" applyBorder="1"/>
    <xf numFmtId="0" fontId="4" fillId="6" borderId="13" xfId="0" applyFont="1" applyFill="1" applyBorder="1"/>
    <xf numFmtId="164" fontId="3" fillId="6" borderId="13" xfId="1" applyNumberFormat="1" applyFont="1" applyFill="1" applyBorder="1"/>
    <xf numFmtId="164" fontId="3" fillId="6" borderId="14" xfId="1" applyNumberFormat="1" applyFont="1" applyFill="1" applyBorder="1"/>
    <xf numFmtId="164" fontId="4" fillId="2" borderId="15" xfId="1" applyNumberFormat="1" applyFont="1" applyFill="1" applyBorder="1"/>
    <xf numFmtId="0" fontId="1" fillId="0" borderId="0" xfId="0" applyFont="1" applyAlignment="1">
      <alignment horizontal="center" vertical="top"/>
    </xf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1" fontId="9" fillId="0" borderId="0" xfId="0" applyNumberFormat="1" applyFont="1"/>
    <xf numFmtId="164" fontId="0" fillId="0" borderId="0" xfId="0" applyNumberFormat="1" applyFont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7498027470493"/>
          <c:y val="0.14632406321550231"/>
          <c:w val="0.78745986506287946"/>
          <c:h val="0.815165298486625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'Demand-Supply'!$B$2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'Demand-Supply'!$A$3:$A$11</c:f>
              <c:strCache>
                <c:ptCount val="9"/>
                <c:pt idx="0">
                  <c:v>30% AMI</c:v>
                </c:pt>
                <c:pt idx="2">
                  <c:v>30% - 50% AMI</c:v>
                </c:pt>
                <c:pt idx="4">
                  <c:v>50% - 80% AMI</c:v>
                </c:pt>
                <c:pt idx="6">
                  <c:v>80% - 100% AMI</c:v>
                </c:pt>
                <c:pt idx="8">
                  <c:v>100%+ AMI</c:v>
                </c:pt>
              </c:strCache>
            </c:strRef>
          </c:cat>
          <c:val>
            <c:numRef>
              <c:f>'Demand-Supply'!$B$3:$B$11</c:f>
              <c:numCache>
                <c:formatCode>_(* #,##0_);_(* \(#,##0\);_(* "-"??_);_(@_)</c:formatCode>
                <c:ptCount val="9"/>
                <c:pt idx="0">
                  <c:v>37725</c:v>
                </c:pt>
                <c:pt idx="2">
                  <c:v>36881</c:v>
                </c:pt>
                <c:pt idx="4">
                  <c:v>54987</c:v>
                </c:pt>
                <c:pt idx="6">
                  <c:v>29423</c:v>
                </c:pt>
                <c:pt idx="8">
                  <c:v>83214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D-9240-9265-7579B79D26B0}"/>
            </c:ext>
          </c:extLst>
        </c:ser>
        <c:ser>
          <c:idx val="1"/>
          <c:order val="1"/>
          <c:tx>
            <c:strRef>
              <c:f>'Demand-Supply'!$D$2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'Demand-Supply'!$A$3:$A$11</c:f>
              <c:strCache>
                <c:ptCount val="9"/>
                <c:pt idx="0">
                  <c:v>30% AMI</c:v>
                </c:pt>
                <c:pt idx="2">
                  <c:v>30% - 50% AMI</c:v>
                </c:pt>
                <c:pt idx="4">
                  <c:v>50% - 80% AMI</c:v>
                </c:pt>
                <c:pt idx="6">
                  <c:v>80% - 100% AMI</c:v>
                </c:pt>
                <c:pt idx="8">
                  <c:v>100%+ AMI</c:v>
                </c:pt>
              </c:strCache>
            </c:strRef>
          </c:cat>
          <c:val>
            <c:numRef>
              <c:f>'Demand-Supply'!$D$3:$D$11</c:f>
              <c:numCache>
                <c:formatCode>_(* #,##0_);_(* \(#,##0\);_(* "-"??_);_(@_)</c:formatCode>
                <c:ptCount val="9"/>
                <c:pt idx="0">
                  <c:v>12924</c:v>
                </c:pt>
                <c:pt idx="2">
                  <c:v>34343</c:v>
                </c:pt>
                <c:pt idx="4">
                  <c:v>104785</c:v>
                </c:pt>
                <c:pt idx="6">
                  <c:v>43935</c:v>
                </c:pt>
                <c:pt idx="8">
                  <c:v>50935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D-9240-9265-7579B79D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10"/>
        <c:axId val="2018426048"/>
        <c:axId val="2020137584"/>
      </c:barChart>
      <c:catAx>
        <c:axId val="2018426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F0502020204030204" pitchFamily="34" charset="0"/>
                <a:ea typeface="+mn-ea"/>
                <a:cs typeface="Bahnschrift" panose="020F0502020204030204" pitchFamily="34" charset="0"/>
              </a:defRPr>
            </a:pPr>
            <a:endParaRPr lang="en-US"/>
          </a:p>
        </c:txPr>
        <c:crossAx val="2020137584"/>
        <c:crosses val="autoZero"/>
        <c:auto val="1"/>
        <c:lblAlgn val="ctr"/>
        <c:lblOffset val="100"/>
        <c:noMultiLvlLbl val="0"/>
      </c:catAx>
      <c:valAx>
        <c:axId val="20201375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F0502020204030204" pitchFamily="34" charset="0"/>
                <a:ea typeface="+mn-ea"/>
                <a:cs typeface="Bahnschrift" panose="020F0502020204030204" pitchFamily="34" charset="0"/>
              </a:defRPr>
            </a:pPr>
            <a:endParaRPr lang="en-US"/>
          </a:p>
        </c:txPr>
        <c:crossAx val="201842604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14402414486921525"/>
                <c:y val="2.4822695035460994E-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F0502020204030204" pitchFamily="34" charset="0"/>
                    <a:ea typeface="+mn-ea"/>
                    <a:cs typeface="Bahnschrift" panose="020F050202020403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597949904149305"/>
          <c:y val="0.14999888311833359"/>
          <c:w val="0.15675723633137409"/>
          <c:h val="9.5425531914893613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F0502020204030204" pitchFamily="34" charset="0"/>
              <a:ea typeface="+mn-ea"/>
              <a:cs typeface="Bahnschrift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" panose="020F0502020204030204" pitchFamily="34" charset="0"/>
          <a:cs typeface="Bahnschrift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'Demand-Supply'!$B$3:$D$3</c:f>
              <c:numCache>
                <c:formatCode>_(* #,##0_);_(* \(#,##0\);_(* "-"??_);_(@_)</c:formatCode>
                <c:ptCount val="3"/>
                <c:pt idx="0">
                  <c:v>37725</c:v>
                </c:pt>
                <c:pt idx="2">
                  <c:v>12924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E-7747-B330-253E2194EA0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'Demand-Supply'!$B$4:$D$4</c:f>
              <c:numCache>
                <c:formatCode>_(* #,##0_);_(* \(#,##0\);_(*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345E-7747-B330-253E2194EA0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'Demand-Supply'!$B$5:$D$5</c:f>
              <c:numCache>
                <c:formatCode>_(* #,##0_);_(* \(#,##0\);_(* "-"??_);_(@_)</c:formatCode>
                <c:ptCount val="3"/>
                <c:pt idx="0">
                  <c:v>36881</c:v>
                </c:pt>
                <c:pt idx="2">
                  <c:v>34343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5E-7747-B330-253E2194EA0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'Demand-Supply'!$B$6:$D$6</c:f>
              <c:numCache>
                <c:formatCode>_(* #,##0_);_(* \(#,##0\);_(*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345E-7747-B330-253E2194EA0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'Demand-Supply'!$B$7:$D$7</c:f>
              <c:numCache>
                <c:formatCode>_(* #,##0_);_(* \(#,##0\);_(* "-"??_);_(@_)</c:formatCode>
                <c:ptCount val="3"/>
                <c:pt idx="0">
                  <c:v>54987</c:v>
                </c:pt>
                <c:pt idx="2">
                  <c:v>104785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5E-7747-B330-253E2194EA0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'Demand-Supply'!$B$8:$D$8</c:f>
              <c:numCache>
                <c:formatCode>_(* #,##0_);_(* \(#,##0\);_(*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345E-7747-B330-253E2194EA0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'Demand-Supply'!$B$9:$D$9</c:f>
              <c:numCache>
                <c:formatCode>_(* #,##0_);_(* \(#,##0\);_(* "-"??_);_(@_)</c:formatCode>
                <c:ptCount val="3"/>
                <c:pt idx="0">
                  <c:v>29423</c:v>
                </c:pt>
                <c:pt idx="2">
                  <c:v>43935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5E-7747-B330-253E2194EA0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'Demand-Supply'!$B$10:$D$10</c:f>
              <c:numCache>
                <c:formatCode>_(* #,##0_);_(* \(#,##0\);_(*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345E-7747-B330-253E2194EA0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'Demand-Supply'!$B$11:$D$11</c:f>
              <c:numCache>
                <c:formatCode>_(* #,##0_);_(* \(#,##0\);_(* "-"??_);_(@_)</c:formatCode>
                <c:ptCount val="3"/>
                <c:pt idx="0">
                  <c:v>83214</c:v>
                </c:pt>
                <c:pt idx="2">
                  <c:v>50935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5E-7747-B330-253E2194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20716000"/>
        <c:axId val="2042238000"/>
      </c:barChart>
      <c:catAx>
        <c:axId val="192071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238000"/>
        <c:crosses val="autoZero"/>
        <c:auto val="1"/>
        <c:lblAlgn val="ctr"/>
        <c:lblOffset val="100"/>
        <c:noMultiLvlLbl val="0"/>
      </c:catAx>
      <c:valAx>
        <c:axId val="204223800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1600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7498027470493"/>
          <c:y val="0.14632406321550231"/>
          <c:w val="0.78745986506287946"/>
          <c:h val="0.815165298486625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'Demand-Supply'!$H$2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'Demand-Supply'!$G$3:$G$11</c:f>
              <c:strCache>
                <c:ptCount val="9"/>
                <c:pt idx="0">
                  <c:v>Up to 30% AMI</c:v>
                </c:pt>
                <c:pt idx="2">
                  <c:v>Up to 50% AMI</c:v>
                </c:pt>
                <c:pt idx="4">
                  <c:v>Up to 80% AMI</c:v>
                </c:pt>
                <c:pt idx="6">
                  <c:v>Up to 100% AMI</c:v>
                </c:pt>
                <c:pt idx="8">
                  <c:v>All</c:v>
                </c:pt>
              </c:strCache>
            </c:strRef>
          </c:cat>
          <c:val>
            <c:numRef>
              <c:f>'Demand-Supply'!$H$3:$H$11</c:f>
              <c:numCache>
                <c:formatCode>General</c:formatCode>
                <c:ptCount val="9"/>
                <c:pt idx="0" formatCode="_(* #,##0_);_(* \(#,##0\);_(* &quot;-&quot;??_);_(@_)">
                  <c:v>37725</c:v>
                </c:pt>
                <c:pt idx="2" formatCode="_(* #,##0_);_(* \(#,##0\);_(* &quot;-&quot;??_);_(@_)">
                  <c:v>74606</c:v>
                </c:pt>
                <c:pt idx="4" formatCode="_(* #,##0_);_(* \(#,##0\);_(* &quot;-&quot;??_);_(@_)">
                  <c:v>129593</c:v>
                </c:pt>
                <c:pt idx="6" formatCode="_(* #,##0_);_(* \(#,##0\);_(* &quot;-&quot;??_);_(@_)">
                  <c:v>159016</c:v>
                </c:pt>
                <c:pt idx="8" formatCode="_(* #,##0_);_(* \(#,##0\);_(* &quot;-&quot;??_);_(@_)">
                  <c:v>242230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A-5A4C-BAEA-2536ABAA0E99}"/>
            </c:ext>
          </c:extLst>
        </c:ser>
        <c:ser>
          <c:idx val="1"/>
          <c:order val="1"/>
          <c:tx>
            <c:strRef>
              <c:f>'Demand-Supply'!$I$2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'Demand-Supply'!$G$3:$G$11</c:f>
              <c:strCache>
                <c:ptCount val="9"/>
                <c:pt idx="0">
                  <c:v>Up to 30% AMI</c:v>
                </c:pt>
                <c:pt idx="2">
                  <c:v>Up to 50% AMI</c:v>
                </c:pt>
                <c:pt idx="4">
                  <c:v>Up to 80% AMI</c:v>
                </c:pt>
                <c:pt idx="6">
                  <c:v>Up to 100% AMI</c:v>
                </c:pt>
                <c:pt idx="8">
                  <c:v>All</c:v>
                </c:pt>
              </c:strCache>
            </c:strRef>
          </c:cat>
          <c:val>
            <c:numRef>
              <c:f>'Demand-Supply'!$I$3:$I$11</c:f>
              <c:numCache>
                <c:formatCode>General</c:formatCode>
                <c:ptCount val="9"/>
                <c:pt idx="0" formatCode="_(* #,##0_);_(* \(#,##0\);_(* &quot;-&quot;??_);_(@_)">
                  <c:v>12924</c:v>
                </c:pt>
                <c:pt idx="2" formatCode="_(* #,##0_);_(* \(#,##0\);_(* &quot;-&quot;??_);_(@_)">
                  <c:v>47267</c:v>
                </c:pt>
                <c:pt idx="4" formatCode="_(* #,##0_);_(* \(#,##0\);_(* &quot;-&quot;??_);_(@_)">
                  <c:v>152052</c:v>
                </c:pt>
                <c:pt idx="6" formatCode="_(* #,##0_);_(* \(#,##0\);_(* &quot;-&quot;??_);_(@_)">
                  <c:v>195987</c:v>
                </c:pt>
                <c:pt idx="8" formatCode="_(* #,##0_);_(* \(#,##0\);_(* &quot;-&quot;??_);_(@_)">
                  <c:v>246922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A-5A4C-BAEA-2536ABAA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10"/>
        <c:axId val="2018426048"/>
        <c:axId val="2020137584"/>
      </c:barChart>
      <c:catAx>
        <c:axId val="2018426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F0502020204030204" pitchFamily="34" charset="0"/>
                <a:ea typeface="+mn-ea"/>
                <a:cs typeface="Bahnschrift" panose="020F0502020204030204" pitchFamily="34" charset="0"/>
              </a:defRPr>
            </a:pPr>
            <a:endParaRPr lang="en-US"/>
          </a:p>
        </c:txPr>
        <c:crossAx val="2020137584"/>
        <c:crosses val="autoZero"/>
        <c:auto val="1"/>
        <c:lblAlgn val="ctr"/>
        <c:lblOffset val="100"/>
        <c:noMultiLvlLbl val="0"/>
      </c:catAx>
      <c:valAx>
        <c:axId val="20201375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F0502020204030204" pitchFamily="34" charset="0"/>
                <a:ea typeface="+mn-ea"/>
                <a:cs typeface="Bahnschrift" panose="020F0502020204030204" pitchFamily="34" charset="0"/>
              </a:defRPr>
            </a:pPr>
            <a:endParaRPr lang="en-US"/>
          </a:p>
        </c:txPr>
        <c:crossAx val="201842604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14402414486921525"/>
                <c:y val="2.4822695035460994E-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F0502020204030204" pitchFamily="34" charset="0"/>
                    <a:ea typeface="+mn-ea"/>
                    <a:cs typeface="Bahnschrift" panose="020F050202020403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597949904149305"/>
          <c:y val="0.14999888311833359"/>
          <c:w val="0.37773938413948255"/>
          <c:h val="9.5425531914893613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F0502020204030204" pitchFamily="34" charset="0"/>
              <a:ea typeface="+mn-ea"/>
              <a:cs typeface="Bahnschrift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" panose="020F0502020204030204" pitchFamily="34" charset="0"/>
          <a:cs typeface="Bahnschrift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410117</xdr:colOff>
      <xdr:row>0</xdr:row>
      <xdr:rowOff>69386</xdr:rowOff>
    </xdr:from>
    <xdr:to>
      <xdr:col>18</xdr:col>
      <xdr:colOff>54827</xdr:colOff>
      <xdr:row>16</xdr:row>
      <xdr:rowOff>179039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61BC7-4675-0348-9B85-E864BF080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294270</xdr:colOff>
      <xdr:row>0</xdr:row>
      <xdr:rowOff>0</xdr:rowOff>
    </xdr:from>
    <xdr:to>
      <xdr:col>23</xdr:col>
      <xdr:colOff>77441</xdr:colOff>
      <xdr:row>17</xdr:row>
      <xdr:rowOff>13782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9D1A3-5B3F-4C43-BF84-814F4CA60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321734</xdr:colOff>
      <xdr:row>17</xdr:row>
      <xdr:rowOff>152401</xdr:rowOff>
    </xdr:from>
    <xdr:to>
      <xdr:col>25</xdr:col>
      <xdr:colOff>203201</xdr:colOff>
      <xdr:row>34</xdr:row>
      <xdr:rowOff>41921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028573-2200-8942-BA34-9EFDC141A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a/Documents/PHX/Analysis/Income/Rent_Gap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-Supply"/>
      <sheetName val="DEMAND_hh_ami_lvl_renter"/>
      <sheetName val="SUPPLY_hh_afford_byAMI_renter"/>
      <sheetName val="demand_supply_amilvl"/>
      <sheetName val="vacant rent"/>
      <sheetName val="sankeymatic"/>
      <sheetName val="cost_burdened_byAMI_renter"/>
      <sheetName val="full_renter"/>
    </sheetNames>
    <sheetDataSet>
      <sheetData sheetId="0">
        <row r="2">
          <cell r="B2" t="str">
            <v>Demand</v>
          </cell>
          <cell r="D2" t="str">
            <v>Supply</v>
          </cell>
          <cell r="H2" t="str">
            <v>Demand</v>
          </cell>
          <cell r="I2" t="str">
            <v>Supply</v>
          </cell>
        </row>
        <row r="3">
          <cell r="A3" t="str">
            <v>30% AMI</v>
          </cell>
          <cell r="B3">
            <v>37725</v>
          </cell>
          <cell r="D3">
            <v>12924</v>
          </cell>
          <cell r="G3" t="str">
            <v>Up to 30% AMI</v>
          </cell>
          <cell r="H3">
            <v>37725</v>
          </cell>
          <cell r="I3">
            <v>12924</v>
          </cell>
        </row>
        <row r="5">
          <cell r="A5" t="str">
            <v>30% - 50% AMI</v>
          </cell>
          <cell r="B5">
            <v>36881</v>
          </cell>
          <cell r="D5">
            <v>34343</v>
          </cell>
          <cell r="G5" t="str">
            <v>Up to 50% AMI</v>
          </cell>
          <cell r="H5">
            <v>74606</v>
          </cell>
          <cell r="I5">
            <v>47267</v>
          </cell>
        </row>
        <row r="7">
          <cell r="A7" t="str">
            <v>50% - 80% AMI</v>
          </cell>
          <cell r="B7">
            <v>54987</v>
          </cell>
          <cell r="D7">
            <v>104785</v>
          </cell>
          <cell r="G7" t="str">
            <v>Up to 80% AMI</v>
          </cell>
          <cell r="H7">
            <v>129593</v>
          </cell>
          <cell r="I7">
            <v>152052</v>
          </cell>
        </row>
        <row r="9">
          <cell r="A9" t="str">
            <v>80% - 100% AMI</v>
          </cell>
          <cell r="B9">
            <v>29423</v>
          </cell>
          <cell r="D9">
            <v>43935</v>
          </cell>
          <cell r="G9" t="str">
            <v>Up to 100% AMI</v>
          </cell>
          <cell r="H9">
            <v>159016</v>
          </cell>
          <cell r="I9">
            <v>195987</v>
          </cell>
        </row>
        <row r="11">
          <cell r="A11" t="str">
            <v>100%+ AMI</v>
          </cell>
          <cell r="B11">
            <v>83214</v>
          </cell>
          <cell r="D11">
            <v>50935</v>
          </cell>
          <cell r="G11" t="str">
            <v>All</v>
          </cell>
          <cell r="H11">
            <v>242230</v>
          </cell>
          <cell r="I11">
            <v>246922</v>
          </cell>
        </row>
      </sheetData>
      <sheetData sheetId="1">
        <row r="18">
          <cell r="B18">
            <v>36881</v>
          </cell>
          <cell r="C18">
            <v>54987</v>
          </cell>
          <cell r="D18">
            <v>29423</v>
          </cell>
          <cell r="E18">
            <v>83214</v>
          </cell>
          <cell r="F18">
            <v>37725</v>
          </cell>
        </row>
      </sheetData>
      <sheetData sheetId="2">
        <row r="18">
          <cell r="B18">
            <v>34343</v>
          </cell>
          <cell r="C18">
            <v>104785</v>
          </cell>
          <cell r="D18">
            <v>43935</v>
          </cell>
          <cell r="E18">
            <v>50935</v>
          </cell>
          <cell r="F18">
            <v>12924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64842-000D-F146-BACF-32AEC599EBBD}">
  <dimension ref="A2:U58"/>
  <sheetViews>
    <sheetView tabSelected="1" topLeftCell="A21" zoomScale="75" workbookViewId="0">
      <selection activeCell="Q32" sqref="Q32"/>
    </sheetView>
  </sheetViews>
  <sheetFormatPr baseColWidth="10" defaultRowHeight="15" x14ac:dyDescent="0.2"/>
  <cols>
    <col min="2" max="2" width="26.33203125" customWidth="1"/>
    <col min="3" max="3" width="7.83203125" customWidth="1"/>
    <col min="4" max="4" width="7.5" customWidth="1"/>
    <col min="5" max="5" width="8.5" customWidth="1"/>
    <col min="6" max="7" width="7.83203125" customWidth="1"/>
    <col min="8" max="8" width="8.5" customWidth="1"/>
    <col min="9" max="9" width="9.1640625" customWidth="1"/>
    <col min="10" max="10" width="9.83203125" customWidth="1"/>
    <col min="11" max="11" width="9" customWidth="1"/>
    <col min="12" max="12" width="9.5" customWidth="1"/>
    <col min="13" max="13" width="9.6640625" customWidth="1"/>
    <col min="14" max="14" width="7.83203125" customWidth="1"/>
    <col min="15" max="15" width="9.6640625" customWidth="1"/>
    <col min="16" max="16" width="9.1640625" customWidth="1"/>
    <col min="17" max="17" width="7.83203125" customWidth="1"/>
  </cols>
  <sheetData>
    <row r="2" spans="1:10" x14ac:dyDescent="0.2">
      <c r="B2" t="s">
        <v>29</v>
      </c>
      <c r="D2" t="s">
        <v>30</v>
      </c>
      <c r="F2" t="s">
        <v>31</v>
      </c>
      <c r="H2" t="s">
        <v>29</v>
      </c>
      <c r="I2" t="s">
        <v>30</v>
      </c>
    </row>
    <row r="3" spans="1:10" x14ac:dyDescent="0.2">
      <c r="A3" t="s">
        <v>32</v>
      </c>
      <c r="B3" s="3">
        <f>[1]DEMAND_hh_ami_lvl_renter!F18</f>
        <v>37725</v>
      </c>
      <c r="C3" s="3"/>
      <c r="D3" s="3">
        <f>[1]SUPPLY_hh_afford_byAMI_renter!F18</f>
        <v>12924</v>
      </c>
      <c r="F3" s="4">
        <f>D3-B3</f>
        <v>-24801</v>
      </c>
      <c r="G3" t="s">
        <v>33</v>
      </c>
      <c r="H3" s="4">
        <f>B3</f>
        <v>37725</v>
      </c>
      <c r="I3" s="4">
        <f>D3</f>
        <v>12924</v>
      </c>
      <c r="J3" s="4">
        <f>I3-H3</f>
        <v>-24801</v>
      </c>
    </row>
    <row r="4" spans="1:10" x14ac:dyDescent="0.2">
      <c r="B4" s="3"/>
      <c r="C4" s="3"/>
      <c r="D4" s="3"/>
      <c r="J4" s="4">
        <f t="shared" ref="J4:J11" si="0">I4-H4</f>
        <v>0</v>
      </c>
    </row>
    <row r="5" spans="1:10" x14ac:dyDescent="0.2">
      <c r="A5" s="5" t="s">
        <v>34</v>
      </c>
      <c r="B5" s="3">
        <f>[1]DEMAND_hh_ami_lvl_renter!B18</f>
        <v>36881</v>
      </c>
      <c r="C5" s="3"/>
      <c r="D5" s="3">
        <f>[1]SUPPLY_hh_afford_byAMI_renter!B18</f>
        <v>34343</v>
      </c>
      <c r="F5" s="4">
        <f>D5-B5</f>
        <v>-2538</v>
      </c>
      <c r="G5" t="s">
        <v>35</v>
      </c>
      <c r="H5" s="4">
        <f>B5+H3</f>
        <v>74606</v>
      </c>
      <c r="I5" s="4">
        <f>D5+I3</f>
        <v>47267</v>
      </c>
      <c r="J5" s="4">
        <f t="shared" si="0"/>
        <v>-27339</v>
      </c>
    </row>
    <row r="6" spans="1:10" x14ac:dyDescent="0.2">
      <c r="B6" s="3"/>
      <c r="C6" s="3"/>
      <c r="D6" s="3"/>
      <c r="J6" s="4"/>
    </row>
    <row r="7" spans="1:10" x14ac:dyDescent="0.2">
      <c r="A7" s="6" t="s">
        <v>36</v>
      </c>
      <c r="B7" s="3">
        <f>[1]DEMAND_hh_ami_lvl_renter!C18</f>
        <v>54987</v>
      </c>
      <c r="C7" s="3"/>
      <c r="D7" s="3">
        <f>[1]SUPPLY_hh_afford_byAMI_renter!C18</f>
        <v>104785</v>
      </c>
      <c r="F7" s="4">
        <f>D7-B7</f>
        <v>49798</v>
      </c>
      <c r="G7" t="s">
        <v>37</v>
      </c>
      <c r="H7" s="4">
        <f>B7+H5</f>
        <v>129593</v>
      </c>
      <c r="I7" s="4">
        <f>D7+I5</f>
        <v>152052</v>
      </c>
      <c r="J7" s="4">
        <f t="shared" si="0"/>
        <v>22459</v>
      </c>
    </row>
    <row r="8" spans="1:10" x14ac:dyDescent="0.2">
      <c r="B8" s="3"/>
      <c r="C8" s="3"/>
      <c r="D8" s="3"/>
      <c r="J8" s="4"/>
    </row>
    <row r="9" spans="1:10" x14ac:dyDescent="0.2">
      <c r="A9" s="6" t="s">
        <v>38</v>
      </c>
      <c r="B9" s="3">
        <f>[1]DEMAND_hh_ami_lvl_renter!D18</f>
        <v>29423</v>
      </c>
      <c r="C9" s="3"/>
      <c r="D9" s="3">
        <f>[1]SUPPLY_hh_afford_byAMI_renter!D18</f>
        <v>43935</v>
      </c>
      <c r="F9" s="4">
        <f>D9-B9</f>
        <v>14512</v>
      </c>
      <c r="G9" t="s">
        <v>39</v>
      </c>
      <c r="H9" s="4">
        <f>B9+H7</f>
        <v>159016</v>
      </c>
      <c r="I9" s="4">
        <f>D9+I7</f>
        <v>195987</v>
      </c>
      <c r="J9" s="4">
        <f t="shared" si="0"/>
        <v>36971</v>
      </c>
    </row>
    <row r="10" spans="1:10" x14ac:dyDescent="0.2">
      <c r="B10" s="3"/>
      <c r="C10" s="3"/>
      <c r="D10" s="3"/>
      <c r="J10" s="4"/>
    </row>
    <row r="11" spans="1:10" x14ac:dyDescent="0.2">
      <c r="A11" s="6" t="s">
        <v>40</v>
      </c>
      <c r="B11" s="3">
        <f>[1]DEMAND_hh_ami_lvl_renter!E18</f>
        <v>83214</v>
      </c>
      <c r="C11" s="3"/>
      <c r="D11" s="3">
        <f>[1]SUPPLY_hh_afford_byAMI_renter!E18</f>
        <v>50935</v>
      </c>
      <c r="F11" s="4">
        <f>D11-B11</f>
        <v>-32279</v>
      </c>
      <c r="G11" t="s">
        <v>41</v>
      </c>
      <c r="H11" s="4">
        <f>B11+H9</f>
        <v>242230</v>
      </c>
      <c r="I11" s="4">
        <f>D11+I9</f>
        <v>246922</v>
      </c>
      <c r="J11" s="4">
        <f t="shared" si="0"/>
        <v>4692</v>
      </c>
    </row>
    <row r="20" spans="1:21" ht="16" thickBot="1" x14ac:dyDescent="0.25"/>
    <row r="21" spans="1:21" x14ac:dyDescent="0.2">
      <c r="B21" s="7"/>
      <c r="C21" s="8" t="s">
        <v>42</v>
      </c>
      <c r="D21" s="9"/>
      <c r="E21" s="10"/>
      <c r="F21" s="8" t="s">
        <v>43</v>
      </c>
      <c r="G21" s="9"/>
      <c r="H21" s="10"/>
      <c r="I21" s="8" t="s">
        <v>44</v>
      </c>
      <c r="J21" s="9"/>
      <c r="K21" s="10"/>
      <c r="L21" s="8" t="s">
        <v>45</v>
      </c>
      <c r="M21" s="9"/>
      <c r="N21" s="10"/>
      <c r="O21" s="8" t="s">
        <v>46</v>
      </c>
      <c r="P21" s="9"/>
      <c r="Q21" s="10"/>
    </row>
    <row r="22" spans="1:21" ht="16" thickBot="1" x14ac:dyDescent="0.25">
      <c r="B22" s="11" t="s">
        <v>47</v>
      </c>
      <c r="C22" s="12" t="s">
        <v>29</v>
      </c>
      <c r="D22" s="13" t="s">
        <v>30</v>
      </c>
      <c r="E22" s="14" t="s">
        <v>31</v>
      </c>
      <c r="F22" s="12" t="s">
        <v>29</v>
      </c>
      <c r="G22" s="13" t="s">
        <v>30</v>
      </c>
      <c r="H22" s="14" t="s">
        <v>31</v>
      </c>
      <c r="I22" s="12" t="s">
        <v>29</v>
      </c>
      <c r="J22" s="13" t="s">
        <v>30</v>
      </c>
      <c r="K22" s="14" t="s">
        <v>31</v>
      </c>
      <c r="L22" s="12" t="s">
        <v>29</v>
      </c>
      <c r="M22" s="13" t="s">
        <v>30</v>
      </c>
      <c r="N22" s="14" t="s">
        <v>31</v>
      </c>
      <c r="O22" s="12" t="s">
        <v>29</v>
      </c>
      <c r="P22" s="13" t="s">
        <v>30</v>
      </c>
      <c r="Q22" s="14" t="s">
        <v>31</v>
      </c>
    </row>
    <row r="23" spans="1:21" x14ac:dyDescent="0.2">
      <c r="A23" t="s">
        <v>14</v>
      </c>
      <c r="B23" s="15" t="s">
        <v>48</v>
      </c>
      <c r="C23" s="16">
        <f>DEMAND_hh_ami_lvl_owner!F3</f>
        <v>2295</v>
      </c>
      <c r="D23" s="17">
        <f>SUPPLY_hh_afford_byAMI_owner!F3</f>
        <v>4113</v>
      </c>
      <c r="E23" s="18">
        <f>D23-C23</f>
        <v>1818</v>
      </c>
      <c r="F23" s="19">
        <f>DEMAND_hh_ami_lvl_owner!B3</f>
        <v>1059</v>
      </c>
      <c r="G23" s="17">
        <f>SUPPLY_hh_afford_byAMI_owner!B3</f>
        <v>8300</v>
      </c>
      <c r="H23" s="20">
        <f>G23-F23</f>
        <v>7241</v>
      </c>
      <c r="I23" s="19">
        <f>DEMAND_hh_ami_lvl_owner!C3</f>
        <v>3454</v>
      </c>
      <c r="J23" s="17">
        <f>SUPPLY_hh_afford_byAMI_owner!C3</f>
        <v>6672</v>
      </c>
      <c r="K23" s="18">
        <f>J23-I23</f>
        <v>3218</v>
      </c>
      <c r="L23" s="19">
        <f>DEMAND_hh_ami_lvl_owner!D3</f>
        <v>3092</v>
      </c>
      <c r="M23" s="21">
        <f>SUPPLY_hh_afford_byAMI_owner!D3</f>
        <v>4385</v>
      </c>
      <c r="N23" s="20">
        <f>M23-L23</f>
        <v>1293</v>
      </c>
      <c r="O23" s="19">
        <f>DEMAND_hh_ami_lvl_owner!E3</f>
        <v>35848</v>
      </c>
      <c r="P23" s="21">
        <f>SUPPLY_hh_afford_byAMI_owner!E3</f>
        <v>22577</v>
      </c>
      <c r="Q23" s="20">
        <f>P23-O23</f>
        <v>-13271</v>
      </c>
      <c r="S23" s="4"/>
      <c r="T23" s="4"/>
      <c r="U23" s="4"/>
    </row>
    <row r="24" spans="1:21" x14ac:dyDescent="0.2">
      <c r="A24" t="s">
        <v>15</v>
      </c>
      <c r="B24" s="22" t="s">
        <v>49</v>
      </c>
      <c r="C24" s="23">
        <f>DEMAND_hh_ami_lvl_owner!F4</f>
        <v>1532</v>
      </c>
      <c r="D24" s="24">
        <f>SUPPLY_hh_afford_byAMI_owner!F4</f>
        <v>3409</v>
      </c>
      <c r="E24" s="18">
        <f t="shared" ref="E24:E38" si="1">D24-C24</f>
        <v>1877</v>
      </c>
      <c r="F24" s="25">
        <f>DEMAND_hh_ami_lvl_owner!B4</f>
        <v>2603</v>
      </c>
      <c r="G24" s="24">
        <f>SUPPLY_hh_afford_byAMI_owner!B4</f>
        <v>5452</v>
      </c>
      <c r="H24" s="18">
        <f t="shared" ref="H24:H38" si="2">G24-F24</f>
        <v>2849</v>
      </c>
      <c r="I24" s="25">
        <f>DEMAND_hh_ami_lvl_owner!C4</f>
        <v>2488</v>
      </c>
      <c r="J24" s="26">
        <f>SUPPLY_hh_afford_byAMI_owner!C4</f>
        <v>4768</v>
      </c>
      <c r="K24" s="20">
        <f t="shared" ref="K24:K38" si="3">J24-I24</f>
        <v>2280</v>
      </c>
      <c r="L24" s="25">
        <f>DEMAND_hh_ami_lvl_owner!D4</f>
        <v>2197</v>
      </c>
      <c r="M24" s="26">
        <f>SUPPLY_hh_afford_byAMI_owner!D4</f>
        <v>3832</v>
      </c>
      <c r="N24" s="20">
        <f t="shared" ref="N24:N38" si="4">M24-L24</f>
        <v>1635</v>
      </c>
      <c r="O24" s="19">
        <f>DEMAND_hh_ami_lvl_owner!E4</f>
        <v>21395</v>
      </c>
      <c r="P24" s="21">
        <f>SUPPLY_hh_afford_byAMI_owner!E4</f>
        <v>12839</v>
      </c>
      <c r="Q24" s="20">
        <f t="shared" ref="Q24:Q38" si="5">P24-O24</f>
        <v>-8556</v>
      </c>
      <c r="S24" s="4"/>
      <c r="T24" s="4"/>
      <c r="U24" s="4"/>
    </row>
    <row r="25" spans="1:21" x14ac:dyDescent="0.2">
      <c r="A25" t="s">
        <v>16</v>
      </c>
      <c r="B25" s="27" t="s">
        <v>50</v>
      </c>
      <c r="C25" s="19">
        <f>DEMAND_hh_ami_lvl_owner!F5</f>
        <v>2178</v>
      </c>
      <c r="D25" s="17">
        <f>SUPPLY_hh_afford_byAMI_owner!F5</f>
        <v>5940</v>
      </c>
      <c r="E25" s="18">
        <f t="shared" si="1"/>
        <v>3762</v>
      </c>
      <c r="F25" s="19">
        <f>DEMAND_hh_ami_lvl_owner!B5</f>
        <v>2275</v>
      </c>
      <c r="G25" s="21">
        <f>SUPPLY_hh_afford_byAMI_owner!B5</f>
        <v>3874</v>
      </c>
      <c r="H25" s="20">
        <f t="shared" si="2"/>
        <v>1599</v>
      </c>
      <c r="I25" s="19">
        <f>DEMAND_hh_ami_lvl_owner!C5</f>
        <v>4021</v>
      </c>
      <c r="J25" s="21">
        <f>SUPPLY_hh_afford_byAMI_owner!C5</f>
        <v>7078</v>
      </c>
      <c r="K25" s="20">
        <f t="shared" si="3"/>
        <v>3057</v>
      </c>
      <c r="L25" s="19">
        <f>DEMAND_hh_ami_lvl_owner!D5</f>
        <v>2241</v>
      </c>
      <c r="M25" s="21">
        <f>SUPPLY_hh_afford_byAMI_owner!D5</f>
        <v>3653</v>
      </c>
      <c r="N25" s="20">
        <f t="shared" si="4"/>
        <v>1412</v>
      </c>
      <c r="O25" s="19">
        <f>DEMAND_hh_ami_lvl_owner!E5</f>
        <v>17178</v>
      </c>
      <c r="P25" s="21">
        <f>SUPPLY_hh_afford_byAMI_owner!E5</f>
        <v>7597</v>
      </c>
      <c r="Q25" s="20">
        <f t="shared" si="5"/>
        <v>-9581</v>
      </c>
      <c r="S25" s="4"/>
      <c r="T25" s="4"/>
      <c r="U25" s="4"/>
    </row>
    <row r="26" spans="1:21" x14ac:dyDescent="0.2">
      <c r="A26" t="s">
        <v>17</v>
      </c>
      <c r="B26" s="22" t="s">
        <v>51</v>
      </c>
      <c r="C26" s="25">
        <f>DEMAND_hh_ami_lvl_owner!F6</f>
        <v>2185</v>
      </c>
      <c r="D26" s="24">
        <f>SUPPLY_hh_afford_byAMI_owner!F6</f>
        <v>6370</v>
      </c>
      <c r="E26" s="18">
        <f t="shared" si="1"/>
        <v>4185</v>
      </c>
      <c r="F26" s="25">
        <f>DEMAND_hh_ami_lvl_owner!B6</f>
        <v>2761</v>
      </c>
      <c r="G26" s="26">
        <f>SUPPLY_hh_afford_byAMI_owner!B6</f>
        <v>3420</v>
      </c>
      <c r="H26" s="20">
        <f t="shared" si="2"/>
        <v>659</v>
      </c>
      <c r="I26" s="25">
        <f>DEMAND_hh_ami_lvl_owner!C6</f>
        <v>3328</v>
      </c>
      <c r="J26" s="26">
        <f>SUPPLY_hh_afford_byAMI_owner!C6</f>
        <v>7485</v>
      </c>
      <c r="K26" s="20">
        <f t="shared" si="3"/>
        <v>4157</v>
      </c>
      <c r="L26" s="25">
        <f>DEMAND_hh_ami_lvl_owner!D6</f>
        <v>2413</v>
      </c>
      <c r="M26" s="26">
        <f>SUPPLY_hh_afford_byAMI_owner!D6</f>
        <v>2969</v>
      </c>
      <c r="N26" s="20">
        <f t="shared" si="4"/>
        <v>556</v>
      </c>
      <c r="O26" s="19">
        <f>DEMAND_hh_ami_lvl_owner!E6</f>
        <v>13556</v>
      </c>
      <c r="P26" s="21">
        <f>SUPPLY_hh_afford_byAMI_owner!E6</f>
        <v>4159</v>
      </c>
      <c r="Q26" s="20">
        <f t="shared" si="5"/>
        <v>-9397</v>
      </c>
      <c r="S26" s="4"/>
      <c r="T26" s="4"/>
      <c r="U26" s="4"/>
    </row>
    <row r="27" spans="1:21" x14ac:dyDescent="0.2">
      <c r="A27" t="s">
        <v>18</v>
      </c>
      <c r="B27" s="27" t="s">
        <v>52</v>
      </c>
      <c r="C27" s="19">
        <f>DEMAND_hh_ami_lvl_owner!F7</f>
        <v>1288</v>
      </c>
      <c r="D27" s="21">
        <f>SUPPLY_hh_afford_byAMI_owner!F7</f>
        <v>3123</v>
      </c>
      <c r="E27" s="20">
        <f t="shared" si="1"/>
        <v>1835</v>
      </c>
      <c r="F27" s="19">
        <f>DEMAND_hh_ami_lvl_owner!B7</f>
        <v>701</v>
      </c>
      <c r="G27" s="21">
        <f>SUPPLY_hh_afford_byAMI_owner!B7</f>
        <v>3930</v>
      </c>
      <c r="H27" s="20">
        <f t="shared" si="2"/>
        <v>3229</v>
      </c>
      <c r="I27" s="19">
        <f>DEMAND_hh_ami_lvl_owner!C7</f>
        <v>2537</v>
      </c>
      <c r="J27" s="21">
        <f>SUPPLY_hh_afford_byAMI_owner!C7</f>
        <v>4695</v>
      </c>
      <c r="K27" s="20">
        <f t="shared" si="3"/>
        <v>2158</v>
      </c>
      <c r="L27" s="19">
        <f>DEMAND_hh_ami_lvl_owner!D7</f>
        <v>1878</v>
      </c>
      <c r="M27" s="21">
        <f>SUPPLY_hh_afford_byAMI_owner!D7</f>
        <v>3075</v>
      </c>
      <c r="N27" s="20">
        <f t="shared" si="4"/>
        <v>1197</v>
      </c>
      <c r="O27" s="19">
        <f>DEMAND_hh_ami_lvl_owner!E7</f>
        <v>15072</v>
      </c>
      <c r="P27" s="21">
        <f>SUPPLY_hh_afford_byAMI_owner!E7</f>
        <v>6842</v>
      </c>
      <c r="Q27" s="20">
        <f t="shared" si="5"/>
        <v>-8230</v>
      </c>
      <c r="S27" s="4"/>
      <c r="T27" s="4"/>
      <c r="U27" s="4"/>
    </row>
    <row r="28" spans="1:21" x14ac:dyDescent="0.2">
      <c r="A28" t="s">
        <v>19</v>
      </c>
      <c r="B28" s="22" t="s">
        <v>53</v>
      </c>
      <c r="C28" s="25">
        <f>DEMAND_hh_ami_lvl_owner!F8</f>
        <v>1736</v>
      </c>
      <c r="D28" s="26">
        <f>SUPPLY_hh_afford_byAMI_owner!F8</f>
        <v>3934</v>
      </c>
      <c r="E28" s="20">
        <f t="shared" si="1"/>
        <v>2198</v>
      </c>
      <c r="F28" s="25">
        <f>DEMAND_hh_ami_lvl_owner!B8</f>
        <v>1105</v>
      </c>
      <c r="G28" s="26">
        <f>SUPPLY_hh_afford_byAMI_owner!B8</f>
        <v>4131</v>
      </c>
      <c r="H28" s="20">
        <f t="shared" si="2"/>
        <v>3026</v>
      </c>
      <c r="I28" s="25">
        <f>DEMAND_hh_ami_lvl_owner!C8</f>
        <v>2571</v>
      </c>
      <c r="J28" s="26">
        <f>SUPPLY_hh_afford_byAMI_owner!C8</f>
        <v>4333</v>
      </c>
      <c r="K28" s="20">
        <f t="shared" si="3"/>
        <v>1762</v>
      </c>
      <c r="L28" s="25">
        <f>DEMAND_hh_ami_lvl_owner!D8</f>
        <v>1783</v>
      </c>
      <c r="M28" s="26">
        <f>SUPPLY_hh_afford_byAMI_owner!D8</f>
        <v>2137</v>
      </c>
      <c r="N28" s="20">
        <f t="shared" si="4"/>
        <v>354</v>
      </c>
      <c r="O28" s="19">
        <f>DEMAND_hh_ami_lvl_owner!E8</f>
        <v>16705</v>
      </c>
      <c r="P28" s="21">
        <f>SUPPLY_hh_afford_byAMI_owner!E8</f>
        <v>9541</v>
      </c>
      <c r="Q28" s="20">
        <f t="shared" si="5"/>
        <v>-7164</v>
      </c>
      <c r="S28" s="4"/>
      <c r="T28" s="4"/>
      <c r="U28" s="4"/>
    </row>
    <row r="29" spans="1:21" x14ac:dyDescent="0.2">
      <c r="A29" t="s">
        <v>20</v>
      </c>
      <c r="B29" s="27" t="s">
        <v>54</v>
      </c>
      <c r="C29" s="19">
        <f>DEMAND_hh_ami_lvl_owner!F9</f>
        <v>1383</v>
      </c>
      <c r="D29" s="21">
        <f>SUPPLY_hh_afford_byAMI_owner!F9</f>
        <v>3919</v>
      </c>
      <c r="E29" s="20">
        <f t="shared" si="1"/>
        <v>2536</v>
      </c>
      <c r="F29" s="19">
        <f>DEMAND_hh_ami_lvl_owner!B9</f>
        <v>1699</v>
      </c>
      <c r="G29" s="21">
        <f>SUPPLY_hh_afford_byAMI_owner!B9</f>
        <v>2725</v>
      </c>
      <c r="H29" s="20">
        <f t="shared" si="2"/>
        <v>1026</v>
      </c>
      <c r="I29" s="19">
        <f>DEMAND_hh_ami_lvl_owner!C9</f>
        <v>2214</v>
      </c>
      <c r="J29" s="21">
        <f>SUPPLY_hh_afford_byAMI_owner!C9</f>
        <v>2463</v>
      </c>
      <c r="K29" s="20">
        <f t="shared" si="3"/>
        <v>249</v>
      </c>
      <c r="L29" s="19">
        <f>DEMAND_hh_ami_lvl_owner!D9</f>
        <v>1447</v>
      </c>
      <c r="M29" s="21">
        <f>SUPPLY_hh_afford_byAMI_owner!D9</f>
        <v>1289</v>
      </c>
      <c r="N29" s="20">
        <f t="shared" si="4"/>
        <v>-158</v>
      </c>
      <c r="O29" s="19">
        <f>DEMAND_hh_ami_lvl_owner!E9</f>
        <v>8465</v>
      </c>
      <c r="P29" s="21">
        <f>SUPPLY_hh_afford_byAMI_owner!E9</f>
        <v>4993</v>
      </c>
      <c r="Q29" s="20">
        <f t="shared" si="5"/>
        <v>-3472</v>
      </c>
      <c r="S29" s="4"/>
      <c r="T29" s="4"/>
      <c r="U29" s="4"/>
    </row>
    <row r="30" spans="1:21" x14ac:dyDescent="0.2">
      <c r="A30" t="s">
        <v>21</v>
      </c>
      <c r="B30" s="22" t="s">
        <v>55</v>
      </c>
      <c r="C30" s="25">
        <f>DEMAND_hh_ami_lvl_owner!F10</f>
        <v>2103</v>
      </c>
      <c r="D30" s="26">
        <f>SUPPLY_hh_afford_byAMI_owner!F10</f>
        <v>6878</v>
      </c>
      <c r="E30" s="20">
        <f t="shared" si="1"/>
        <v>4775</v>
      </c>
      <c r="F30" s="25">
        <f>DEMAND_hh_ami_lvl_owner!B10</f>
        <v>1576</v>
      </c>
      <c r="G30" s="26">
        <f>SUPPLY_hh_afford_byAMI_owner!B10</f>
        <v>2842</v>
      </c>
      <c r="H30" s="20">
        <f t="shared" si="2"/>
        <v>1266</v>
      </c>
      <c r="I30" s="25">
        <f>DEMAND_hh_ami_lvl_owner!C10</f>
        <v>3950</v>
      </c>
      <c r="J30" s="26">
        <f>SUPPLY_hh_afford_byAMI_owner!C10</f>
        <v>7136</v>
      </c>
      <c r="K30" s="20">
        <f t="shared" si="3"/>
        <v>3186</v>
      </c>
      <c r="L30" s="25">
        <f>DEMAND_hh_ami_lvl_owner!D10</f>
        <v>1810</v>
      </c>
      <c r="M30" s="26">
        <f>SUPPLY_hh_afford_byAMI_owner!D10</f>
        <v>2749</v>
      </c>
      <c r="N30" s="20">
        <f t="shared" si="4"/>
        <v>939</v>
      </c>
      <c r="O30" s="19">
        <f>DEMAND_hh_ami_lvl_owner!E10</f>
        <v>13245</v>
      </c>
      <c r="P30" s="21">
        <f>SUPPLY_hh_afford_byAMI_owner!E10</f>
        <v>3553</v>
      </c>
      <c r="Q30" s="20">
        <f t="shared" si="5"/>
        <v>-9692</v>
      </c>
      <c r="S30" s="4"/>
      <c r="T30" s="4"/>
      <c r="U30" s="4"/>
    </row>
    <row r="31" spans="1:21" x14ac:dyDescent="0.2">
      <c r="A31" t="s">
        <v>22</v>
      </c>
      <c r="B31" s="27" t="s">
        <v>56</v>
      </c>
      <c r="C31" s="19">
        <f>DEMAND_hh_ami_lvl_owner!F11</f>
        <v>2020</v>
      </c>
      <c r="D31" s="17">
        <f>SUPPLY_hh_afford_byAMI_owner!F11</f>
        <v>6159</v>
      </c>
      <c r="E31" s="18">
        <f t="shared" si="1"/>
        <v>4139</v>
      </c>
      <c r="F31" s="19">
        <f>DEMAND_hh_ami_lvl_owner!B11</f>
        <v>909</v>
      </c>
      <c r="G31" s="17">
        <f>SUPPLY_hh_afford_byAMI_owner!B11</f>
        <v>3122</v>
      </c>
      <c r="H31" s="18">
        <f t="shared" si="2"/>
        <v>2213</v>
      </c>
      <c r="I31" s="19">
        <f>DEMAND_hh_ami_lvl_owner!C11</f>
        <v>2224</v>
      </c>
      <c r="J31" s="17">
        <f>SUPPLY_hh_afford_byAMI_owner!C11</f>
        <v>4886</v>
      </c>
      <c r="K31" s="18">
        <f t="shared" si="3"/>
        <v>2662</v>
      </c>
      <c r="L31" s="19">
        <f>DEMAND_hh_ami_lvl_owner!D11</f>
        <v>1910</v>
      </c>
      <c r="M31" s="21">
        <f>SUPPLY_hh_afford_byAMI_owner!D11</f>
        <v>3827</v>
      </c>
      <c r="N31" s="20">
        <f t="shared" si="4"/>
        <v>1917</v>
      </c>
      <c r="O31" s="19">
        <f>DEMAND_hh_ami_lvl_owner!E11</f>
        <v>23070</v>
      </c>
      <c r="P31" s="21">
        <f>SUPPLY_hh_afford_byAMI_owner!E11</f>
        <v>12324</v>
      </c>
      <c r="Q31" s="20">
        <f t="shared" si="5"/>
        <v>-10746</v>
      </c>
      <c r="S31" s="4"/>
      <c r="T31" s="4"/>
      <c r="U31" s="4"/>
    </row>
    <row r="32" spans="1:21" x14ac:dyDescent="0.2">
      <c r="A32" t="s">
        <v>23</v>
      </c>
      <c r="B32" s="22" t="s">
        <v>57</v>
      </c>
      <c r="C32" s="25">
        <f>DEMAND_hh_ami_lvl_owner!F12</f>
        <v>2327</v>
      </c>
      <c r="D32" s="24">
        <f>SUPPLY_hh_afford_byAMI_owner!F12</f>
        <v>7709</v>
      </c>
      <c r="E32" s="18">
        <f t="shared" si="1"/>
        <v>5382</v>
      </c>
      <c r="F32" s="25">
        <f>DEMAND_hh_ami_lvl_owner!B12</f>
        <v>2505</v>
      </c>
      <c r="G32" s="26">
        <f>SUPPLY_hh_afford_byAMI_owner!B12</f>
        <v>3205</v>
      </c>
      <c r="H32" s="20">
        <f t="shared" si="2"/>
        <v>700</v>
      </c>
      <c r="I32" s="25">
        <f>DEMAND_hh_ami_lvl_owner!C12</f>
        <v>6614</v>
      </c>
      <c r="J32" s="26">
        <f>SUPPLY_hh_afford_byAMI_owner!C12</f>
        <v>11748</v>
      </c>
      <c r="K32" s="20">
        <f t="shared" si="3"/>
        <v>5134</v>
      </c>
      <c r="L32" s="25">
        <f>DEMAND_hh_ami_lvl_owner!D12</f>
        <v>4308</v>
      </c>
      <c r="M32" s="26">
        <f>SUPPLY_hh_afford_byAMI_owner!D12</f>
        <v>5127</v>
      </c>
      <c r="N32" s="20">
        <f t="shared" si="4"/>
        <v>819</v>
      </c>
      <c r="O32" s="19">
        <f>DEMAND_hh_ami_lvl_owner!E12</f>
        <v>15919</v>
      </c>
      <c r="P32" s="21">
        <f>SUPPLY_hh_afford_byAMI_owner!E12</f>
        <v>4704</v>
      </c>
      <c r="Q32" s="20">
        <f t="shared" si="5"/>
        <v>-11215</v>
      </c>
      <c r="S32" s="4"/>
      <c r="T32" s="4"/>
      <c r="U32" s="4"/>
    </row>
    <row r="33" spans="1:21" x14ac:dyDescent="0.2">
      <c r="A33" t="s">
        <v>24</v>
      </c>
      <c r="B33" s="27" t="s">
        <v>58</v>
      </c>
      <c r="C33" s="19">
        <f>DEMAND_hh_ami_lvl_owner!F13</f>
        <v>1825</v>
      </c>
      <c r="D33" s="21">
        <f>SUPPLY_hh_afford_byAMI_owner!F13</f>
        <v>7168</v>
      </c>
      <c r="E33" s="20">
        <f t="shared" si="1"/>
        <v>5343</v>
      </c>
      <c r="F33" s="19">
        <f>DEMAND_hh_ami_lvl_owner!B13</f>
        <v>2965</v>
      </c>
      <c r="G33" s="21">
        <f>SUPPLY_hh_afford_byAMI_owner!B13</f>
        <v>2489</v>
      </c>
      <c r="H33" s="20">
        <f t="shared" si="2"/>
        <v>-476</v>
      </c>
      <c r="I33" s="19">
        <f>DEMAND_hh_ami_lvl_owner!C13</f>
        <v>3709</v>
      </c>
      <c r="J33" s="21">
        <f>SUPPLY_hh_afford_byAMI_owner!C13</f>
        <v>5403</v>
      </c>
      <c r="K33" s="20">
        <f t="shared" si="3"/>
        <v>1694</v>
      </c>
      <c r="L33" s="19">
        <f>DEMAND_hh_ami_lvl_owner!D13</f>
        <v>2078</v>
      </c>
      <c r="M33" s="21">
        <f>SUPPLY_hh_afford_byAMI_owner!D13</f>
        <v>1076</v>
      </c>
      <c r="N33" s="20">
        <f t="shared" si="4"/>
        <v>-1002</v>
      </c>
      <c r="O33" s="19">
        <f>DEMAND_hh_ami_lvl_owner!E13</f>
        <v>6052</v>
      </c>
      <c r="P33" s="21">
        <f>SUPPLY_hh_afford_byAMI_owner!E13</f>
        <v>595</v>
      </c>
      <c r="Q33" s="20">
        <f t="shared" si="5"/>
        <v>-5457</v>
      </c>
      <c r="S33" s="4"/>
      <c r="T33" s="4"/>
      <c r="U33" s="4"/>
    </row>
    <row r="34" spans="1:21" x14ac:dyDescent="0.2">
      <c r="A34" t="s">
        <v>25</v>
      </c>
      <c r="B34" s="22" t="s">
        <v>59</v>
      </c>
      <c r="C34" s="25">
        <f>DEMAND_hh_ami_lvl_owner!F14</f>
        <v>1713</v>
      </c>
      <c r="D34" s="24">
        <f>SUPPLY_hh_afford_byAMI_owner!F14</f>
        <v>5108</v>
      </c>
      <c r="E34" s="18">
        <f t="shared" si="1"/>
        <v>3395</v>
      </c>
      <c r="F34" s="25">
        <f>DEMAND_hh_ami_lvl_owner!B14</f>
        <v>2415</v>
      </c>
      <c r="G34" s="24">
        <f>SUPPLY_hh_afford_byAMI_owner!B14</f>
        <v>4162</v>
      </c>
      <c r="H34" s="18">
        <f t="shared" si="2"/>
        <v>1747</v>
      </c>
      <c r="I34" s="25">
        <f>DEMAND_hh_ami_lvl_owner!C14</f>
        <v>5986</v>
      </c>
      <c r="J34" s="26">
        <f>SUPPLY_hh_afford_byAMI_owner!C14</f>
        <v>7973</v>
      </c>
      <c r="K34" s="20">
        <f t="shared" si="3"/>
        <v>1987</v>
      </c>
      <c r="L34" s="25">
        <f>DEMAND_hh_ami_lvl_owner!D14</f>
        <v>2449</v>
      </c>
      <c r="M34" s="26">
        <f>SUPPLY_hh_afford_byAMI_owner!D14</f>
        <v>1711</v>
      </c>
      <c r="N34" s="20">
        <f t="shared" si="4"/>
        <v>-738</v>
      </c>
      <c r="O34" s="19">
        <f>DEMAND_hh_ami_lvl_owner!E14</f>
        <v>7517</v>
      </c>
      <c r="P34" s="21">
        <f>SUPPLY_hh_afford_byAMI_owner!E14</f>
        <v>1215</v>
      </c>
      <c r="Q34" s="20">
        <f t="shared" si="5"/>
        <v>-6302</v>
      </c>
      <c r="S34" s="4"/>
      <c r="T34" s="4"/>
      <c r="U34" s="4"/>
    </row>
    <row r="35" spans="1:21" x14ac:dyDescent="0.2">
      <c r="A35" t="s">
        <v>26</v>
      </c>
      <c r="B35" s="27" t="s">
        <v>60</v>
      </c>
      <c r="C35" s="19">
        <f>DEMAND_hh_ami_lvl_owner!F15</f>
        <v>2269</v>
      </c>
      <c r="D35" s="17">
        <f>SUPPLY_hh_afford_byAMI_owner!F15</f>
        <v>6690</v>
      </c>
      <c r="E35" s="18">
        <f t="shared" si="1"/>
        <v>4421</v>
      </c>
      <c r="F35" s="19">
        <f>DEMAND_hh_ami_lvl_owner!B15</f>
        <v>2537</v>
      </c>
      <c r="G35" s="21">
        <f>SUPPLY_hh_afford_byAMI_owner!B15</f>
        <v>3832</v>
      </c>
      <c r="H35" s="20">
        <f t="shared" si="2"/>
        <v>1295</v>
      </c>
      <c r="I35" s="19">
        <f>DEMAND_hh_ami_lvl_owner!C15</f>
        <v>4750</v>
      </c>
      <c r="J35" s="21">
        <f>SUPPLY_hh_afford_byAMI_owner!C15</f>
        <v>9410</v>
      </c>
      <c r="K35" s="20">
        <f t="shared" si="3"/>
        <v>4660</v>
      </c>
      <c r="L35" s="19">
        <f>DEMAND_hh_ami_lvl_owner!D15</f>
        <v>2292</v>
      </c>
      <c r="M35" s="21">
        <f>SUPPLY_hh_afford_byAMI_owner!D15</f>
        <v>2502</v>
      </c>
      <c r="N35" s="20">
        <f t="shared" si="4"/>
        <v>210</v>
      </c>
      <c r="O35" s="19">
        <f>DEMAND_hh_ami_lvl_owner!E15</f>
        <v>13570</v>
      </c>
      <c r="P35" s="21">
        <f>SUPPLY_hh_afford_byAMI_owner!E15</f>
        <v>3114</v>
      </c>
      <c r="Q35" s="20">
        <f t="shared" si="5"/>
        <v>-10456</v>
      </c>
      <c r="S35" s="4"/>
      <c r="T35" s="4"/>
      <c r="U35" s="4"/>
    </row>
    <row r="36" spans="1:21" x14ac:dyDescent="0.2">
      <c r="A36" t="s">
        <v>27</v>
      </c>
      <c r="B36" s="22" t="s">
        <v>61</v>
      </c>
      <c r="C36" s="25">
        <f>DEMAND_hh_ami_lvl_owner!F16</f>
        <v>1122</v>
      </c>
      <c r="D36" s="24">
        <f>SUPPLY_hh_afford_byAMI_owner!F16</f>
        <v>5215</v>
      </c>
      <c r="E36" s="18">
        <f t="shared" si="1"/>
        <v>4093</v>
      </c>
      <c r="F36" s="25">
        <f>DEMAND_hh_ami_lvl_owner!B16</f>
        <v>2162</v>
      </c>
      <c r="G36" s="24">
        <f>SUPPLY_hh_afford_byAMI_owner!B16</f>
        <v>4597</v>
      </c>
      <c r="H36" s="18">
        <f t="shared" si="2"/>
        <v>2435</v>
      </c>
      <c r="I36" s="25">
        <f>DEMAND_hh_ami_lvl_owner!C16</f>
        <v>2281</v>
      </c>
      <c r="J36" s="26">
        <f>SUPPLY_hh_afford_byAMI_owner!C16</f>
        <v>7312</v>
      </c>
      <c r="K36" s="20">
        <f t="shared" si="3"/>
        <v>5031</v>
      </c>
      <c r="L36" s="25">
        <f>DEMAND_hh_ami_lvl_owner!D16</f>
        <v>2621</v>
      </c>
      <c r="M36" s="26">
        <f>SUPPLY_hh_afford_byAMI_owner!D16</f>
        <v>3886</v>
      </c>
      <c r="N36" s="20">
        <f t="shared" si="4"/>
        <v>1265</v>
      </c>
      <c r="O36" s="19">
        <f>DEMAND_hh_ami_lvl_owner!E16</f>
        <v>21506</v>
      </c>
      <c r="P36" s="21">
        <f>SUPPLY_hh_afford_byAMI_owner!E16</f>
        <v>8981</v>
      </c>
      <c r="Q36" s="20">
        <f t="shared" si="5"/>
        <v>-12525</v>
      </c>
      <c r="S36" s="4"/>
      <c r="T36" s="4"/>
      <c r="U36" s="4"/>
    </row>
    <row r="37" spans="1:21" ht="16" thickBot="1" x14ac:dyDescent="0.25">
      <c r="A37" t="s">
        <v>28</v>
      </c>
      <c r="B37" s="27" t="s">
        <v>62</v>
      </c>
      <c r="C37" s="19">
        <f>DEMAND_hh_ami_lvl_owner!F17</f>
        <v>1350</v>
      </c>
      <c r="D37" s="28">
        <f>SUPPLY_hh_afford_byAMI_owner!F17</f>
        <v>6417</v>
      </c>
      <c r="E37" s="20">
        <f t="shared" si="1"/>
        <v>5067</v>
      </c>
      <c r="F37" s="19">
        <f>DEMAND_hh_ami_lvl_owner!B17</f>
        <v>1594</v>
      </c>
      <c r="G37" s="17">
        <f>SUPPLY_hh_afford_byAMI_owner!B17</f>
        <v>5023</v>
      </c>
      <c r="H37" s="18">
        <f t="shared" si="2"/>
        <v>3429</v>
      </c>
      <c r="I37" s="19">
        <f>DEMAND_hh_ami_lvl_owner!C17</f>
        <v>3891</v>
      </c>
      <c r="J37" s="21">
        <f>SUPPLY_hh_afford_byAMI_owner!C17</f>
        <v>6525</v>
      </c>
      <c r="K37" s="20">
        <f t="shared" si="3"/>
        <v>2634</v>
      </c>
      <c r="L37" s="19">
        <f>DEMAND_hh_ami_lvl_owner!D17</f>
        <v>2301</v>
      </c>
      <c r="M37" s="21">
        <f>SUPPLY_hh_afford_byAMI_owner!D17</f>
        <v>5299</v>
      </c>
      <c r="N37" s="20">
        <f t="shared" si="4"/>
        <v>2998</v>
      </c>
      <c r="O37" s="19">
        <f>DEMAND_hh_ami_lvl_owner!E17</f>
        <v>34515</v>
      </c>
      <c r="P37" s="21">
        <f>SUPPLY_hh_afford_byAMI_owner!E17</f>
        <v>20521</v>
      </c>
      <c r="Q37" s="20">
        <f t="shared" si="5"/>
        <v>-13994</v>
      </c>
      <c r="S37" s="4"/>
      <c r="T37" s="4"/>
      <c r="U37" s="4"/>
    </row>
    <row r="38" spans="1:21" ht="16" thickBot="1" x14ac:dyDescent="0.25">
      <c r="B38" s="29" t="s">
        <v>63</v>
      </c>
      <c r="C38" s="30">
        <f>DEMAND_hh_ami_lvl_owner!F18</f>
        <v>27326</v>
      </c>
      <c r="D38" s="31">
        <f>SUPPLY_hh_afford_byAMI_owner!F18</f>
        <v>82152</v>
      </c>
      <c r="E38" s="32">
        <f t="shared" si="1"/>
        <v>54826</v>
      </c>
      <c r="F38" s="30">
        <f>DEMAND_hh_ami_lvl_owner!B18</f>
        <v>28866</v>
      </c>
      <c r="G38" s="31">
        <f>SUPPLY_hh_afford_byAMI_owner!B18</f>
        <v>61104</v>
      </c>
      <c r="H38" s="32">
        <f t="shared" si="2"/>
        <v>32238</v>
      </c>
      <c r="I38" s="30">
        <f>DEMAND_hh_ami_lvl_owner!C18</f>
        <v>54018</v>
      </c>
      <c r="J38" s="31">
        <f>SUPPLY_hh_afford_byAMI_owner!C18</f>
        <v>97887</v>
      </c>
      <c r="K38" s="32">
        <f t="shared" si="3"/>
        <v>43869</v>
      </c>
      <c r="L38" s="30">
        <f>DEMAND_hh_ami_lvl_owner!D18</f>
        <v>34820</v>
      </c>
      <c r="M38" s="31">
        <f>SUPPLY_hh_afford_byAMI_owner!D18</f>
        <v>47517</v>
      </c>
      <c r="N38" s="32">
        <f t="shared" si="4"/>
        <v>12697</v>
      </c>
      <c r="O38" s="30">
        <f>DEMAND_hh_ami_lvl_owner!E18</f>
        <v>263613</v>
      </c>
      <c r="P38" s="31">
        <f>SUPPLY_hh_afford_byAMI_owner!E18</f>
        <v>123555</v>
      </c>
      <c r="Q38" s="32">
        <f>P38-O38</f>
        <v>-140058</v>
      </c>
      <c r="S38" s="4"/>
      <c r="T38" s="4"/>
      <c r="U38" s="4"/>
    </row>
    <row r="40" spans="1:21" ht="16" thickBot="1" x14ac:dyDescent="0.25">
      <c r="A40" s="33"/>
      <c r="C40" s="33"/>
      <c r="D40" s="33"/>
      <c r="E40" s="33"/>
      <c r="F40" s="33"/>
      <c r="G40" s="33"/>
    </row>
    <row r="41" spans="1:21" x14ac:dyDescent="0.2">
      <c r="B41" s="7"/>
      <c r="C41" s="8" t="s">
        <v>33</v>
      </c>
      <c r="D41" s="9"/>
      <c r="E41" s="10"/>
      <c r="F41" s="8" t="s">
        <v>35</v>
      </c>
      <c r="G41" s="9"/>
      <c r="H41" s="10"/>
      <c r="I41" s="8" t="s">
        <v>37</v>
      </c>
      <c r="J41" s="9"/>
      <c r="K41" s="10"/>
      <c r="L41" s="8" t="s">
        <v>39</v>
      </c>
      <c r="M41" s="9"/>
      <c r="N41" s="10"/>
      <c r="O41" s="8" t="s">
        <v>46</v>
      </c>
      <c r="P41" s="9"/>
      <c r="Q41" s="10"/>
    </row>
    <row r="42" spans="1:21" ht="16" thickBot="1" x14ac:dyDescent="0.25">
      <c r="B42" s="11" t="s">
        <v>47</v>
      </c>
      <c r="C42" s="12" t="s">
        <v>29</v>
      </c>
      <c r="D42" s="13" t="s">
        <v>30</v>
      </c>
      <c r="E42" s="14" t="s">
        <v>31</v>
      </c>
      <c r="F42" s="12" t="s">
        <v>29</v>
      </c>
      <c r="G42" s="13" t="s">
        <v>30</v>
      </c>
      <c r="H42" s="14" t="s">
        <v>31</v>
      </c>
      <c r="I42" s="12" t="s">
        <v>29</v>
      </c>
      <c r="J42" s="13" t="s">
        <v>30</v>
      </c>
      <c r="K42" s="14" t="s">
        <v>31</v>
      </c>
      <c r="L42" s="12" t="s">
        <v>29</v>
      </c>
      <c r="M42" s="13" t="s">
        <v>30</v>
      </c>
      <c r="N42" s="14" t="s">
        <v>31</v>
      </c>
      <c r="O42" s="12" t="s">
        <v>29</v>
      </c>
      <c r="P42" s="13" t="s">
        <v>30</v>
      </c>
      <c r="Q42" s="14" t="s">
        <v>31</v>
      </c>
    </row>
    <row r="43" spans="1:21" x14ac:dyDescent="0.2">
      <c r="B43" s="15" t="s">
        <v>48</v>
      </c>
      <c r="C43" s="16">
        <f>C23</f>
        <v>2295</v>
      </c>
      <c r="D43" s="17">
        <f>D23</f>
        <v>4113</v>
      </c>
      <c r="E43" s="18">
        <f>D43-C43</f>
        <v>1818</v>
      </c>
      <c r="F43" s="19">
        <f>C43+F23</f>
        <v>3354</v>
      </c>
      <c r="G43" s="17">
        <f>D43+G23</f>
        <v>12413</v>
      </c>
      <c r="H43" s="20">
        <f>G43-F43</f>
        <v>9059</v>
      </c>
      <c r="I43" s="19">
        <f>F43+I23</f>
        <v>6808</v>
      </c>
      <c r="J43" s="17">
        <f>G43+J23</f>
        <v>19085</v>
      </c>
      <c r="K43" s="18">
        <f>J43-I43</f>
        <v>12277</v>
      </c>
      <c r="L43" s="19">
        <f>I43+L23</f>
        <v>9900</v>
      </c>
      <c r="M43" s="21">
        <f>J43+M23</f>
        <v>23470</v>
      </c>
      <c r="N43" s="20">
        <f>M43-L43</f>
        <v>13570</v>
      </c>
      <c r="O43" s="19">
        <f>L43+O23</f>
        <v>45748</v>
      </c>
      <c r="P43" s="21">
        <f>M43+P23</f>
        <v>46047</v>
      </c>
      <c r="Q43" s="20">
        <f>P43-O43</f>
        <v>299</v>
      </c>
    </row>
    <row r="44" spans="1:21" x14ac:dyDescent="0.2">
      <c r="B44" s="22" t="s">
        <v>49</v>
      </c>
      <c r="C44" s="23">
        <f t="shared" ref="C44:D58" si="6">C24</f>
        <v>1532</v>
      </c>
      <c r="D44" s="24">
        <f t="shared" si="6"/>
        <v>3409</v>
      </c>
      <c r="E44" s="18">
        <f t="shared" ref="E44:E58" si="7">D44-C44</f>
        <v>1877</v>
      </c>
      <c r="F44" s="25">
        <f t="shared" ref="F44:G58" si="8">C44+F24</f>
        <v>4135</v>
      </c>
      <c r="G44" s="24">
        <f t="shared" si="8"/>
        <v>8861</v>
      </c>
      <c r="H44" s="18">
        <f t="shared" ref="H44:H58" si="9">G44-F44</f>
        <v>4726</v>
      </c>
      <c r="I44" s="25">
        <f t="shared" ref="I44:J58" si="10">F44+I24</f>
        <v>6623</v>
      </c>
      <c r="J44" s="26">
        <f t="shared" si="10"/>
        <v>13629</v>
      </c>
      <c r="K44" s="20">
        <f t="shared" ref="K44:K58" si="11">J44-I44</f>
        <v>7006</v>
      </c>
      <c r="L44" s="25">
        <f t="shared" ref="L44:M58" si="12">I44+L24</f>
        <v>8820</v>
      </c>
      <c r="M44" s="26">
        <f t="shared" si="12"/>
        <v>17461</v>
      </c>
      <c r="N44" s="20">
        <f t="shared" ref="N44:N45" si="13">M44-L44</f>
        <v>8641</v>
      </c>
      <c r="O44" s="25">
        <f t="shared" ref="O44:P58" si="14">L44+O24</f>
        <v>30215</v>
      </c>
      <c r="P44" s="26">
        <f t="shared" si="14"/>
        <v>30300</v>
      </c>
      <c r="Q44" s="20">
        <f t="shared" ref="Q44:Q45" si="15">P44-O44</f>
        <v>85</v>
      </c>
    </row>
    <row r="45" spans="1:21" x14ac:dyDescent="0.2">
      <c r="B45" s="27" t="s">
        <v>50</v>
      </c>
      <c r="C45" s="19">
        <f t="shared" si="6"/>
        <v>2178</v>
      </c>
      <c r="D45" s="17">
        <f t="shared" si="6"/>
        <v>5940</v>
      </c>
      <c r="E45" s="18">
        <f t="shared" si="7"/>
        <v>3762</v>
      </c>
      <c r="F45" s="19">
        <f t="shared" si="8"/>
        <v>4453</v>
      </c>
      <c r="G45" s="21">
        <f t="shared" si="8"/>
        <v>9814</v>
      </c>
      <c r="H45" s="20">
        <f t="shared" si="9"/>
        <v>5361</v>
      </c>
      <c r="I45" s="19">
        <f t="shared" si="10"/>
        <v>8474</v>
      </c>
      <c r="J45" s="21">
        <f t="shared" si="10"/>
        <v>16892</v>
      </c>
      <c r="K45" s="20">
        <f t="shared" si="11"/>
        <v>8418</v>
      </c>
      <c r="L45" s="19">
        <f t="shared" si="12"/>
        <v>10715</v>
      </c>
      <c r="M45" s="21">
        <f t="shared" si="12"/>
        <v>20545</v>
      </c>
      <c r="N45" s="20">
        <f t="shared" si="13"/>
        <v>9830</v>
      </c>
      <c r="O45" s="19">
        <f t="shared" si="14"/>
        <v>27893</v>
      </c>
      <c r="P45" s="21">
        <f t="shared" si="14"/>
        <v>28142</v>
      </c>
      <c r="Q45" s="20">
        <f t="shared" si="15"/>
        <v>249</v>
      </c>
    </row>
    <row r="46" spans="1:21" x14ac:dyDescent="0.2">
      <c r="B46" s="22" t="s">
        <v>51</v>
      </c>
      <c r="C46" s="25">
        <f t="shared" si="6"/>
        <v>2185</v>
      </c>
      <c r="D46" s="24">
        <f t="shared" si="6"/>
        <v>6370</v>
      </c>
      <c r="E46" s="18">
        <f t="shared" si="7"/>
        <v>4185</v>
      </c>
      <c r="F46" s="25">
        <f t="shared" si="8"/>
        <v>4946</v>
      </c>
      <c r="G46" s="26">
        <f t="shared" si="8"/>
        <v>9790</v>
      </c>
      <c r="H46" s="20">
        <f t="shared" si="9"/>
        <v>4844</v>
      </c>
      <c r="I46" s="25">
        <f t="shared" si="10"/>
        <v>8274</v>
      </c>
      <c r="J46" s="26">
        <f t="shared" si="10"/>
        <v>17275</v>
      </c>
      <c r="K46" s="20">
        <f>J46-I46</f>
        <v>9001</v>
      </c>
      <c r="L46" s="25">
        <f t="shared" si="12"/>
        <v>10687</v>
      </c>
      <c r="M46" s="26">
        <f t="shared" si="12"/>
        <v>20244</v>
      </c>
      <c r="N46" s="20">
        <f>M46-L46</f>
        <v>9557</v>
      </c>
      <c r="O46" s="25">
        <f t="shared" si="14"/>
        <v>24243</v>
      </c>
      <c r="P46" s="26">
        <f t="shared" si="14"/>
        <v>24403</v>
      </c>
      <c r="Q46" s="20">
        <f>P46-O46</f>
        <v>160</v>
      </c>
    </row>
    <row r="47" spans="1:21" x14ac:dyDescent="0.2">
      <c r="B47" s="27" t="s">
        <v>52</v>
      </c>
      <c r="C47" s="19">
        <f t="shared" si="6"/>
        <v>1288</v>
      </c>
      <c r="D47" s="21">
        <f t="shared" si="6"/>
        <v>3123</v>
      </c>
      <c r="E47" s="20">
        <f t="shared" si="7"/>
        <v>1835</v>
      </c>
      <c r="F47" s="19">
        <f t="shared" si="8"/>
        <v>1989</v>
      </c>
      <c r="G47" s="21">
        <f t="shared" si="8"/>
        <v>7053</v>
      </c>
      <c r="H47" s="20">
        <f t="shared" si="9"/>
        <v>5064</v>
      </c>
      <c r="I47" s="19">
        <f t="shared" si="10"/>
        <v>4526</v>
      </c>
      <c r="J47" s="21">
        <f t="shared" si="10"/>
        <v>11748</v>
      </c>
      <c r="K47" s="20">
        <f t="shared" si="11"/>
        <v>7222</v>
      </c>
      <c r="L47" s="19">
        <f t="shared" si="12"/>
        <v>6404</v>
      </c>
      <c r="M47" s="21">
        <f t="shared" si="12"/>
        <v>14823</v>
      </c>
      <c r="N47" s="20">
        <f t="shared" ref="N47:N58" si="16">M47-L47</f>
        <v>8419</v>
      </c>
      <c r="O47" s="19">
        <f t="shared" si="14"/>
        <v>21476</v>
      </c>
      <c r="P47" s="21">
        <f t="shared" si="14"/>
        <v>21665</v>
      </c>
      <c r="Q47" s="20">
        <f t="shared" ref="Q47:Q58" si="17">P47-O47</f>
        <v>189</v>
      </c>
    </row>
    <row r="48" spans="1:21" x14ac:dyDescent="0.2">
      <c r="B48" s="22" t="s">
        <v>53</v>
      </c>
      <c r="C48" s="25">
        <f t="shared" si="6"/>
        <v>1736</v>
      </c>
      <c r="D48" s="26">
        <f t="shared" si="6"/>
        <v>3934</v>
      </c>
      <c r="E48" s="20">
        <f t="shared" si="7"/>
        <v>2198</v>
      </c>
      <c r="F48" s="25">
        <f t="shared" si="8"/>
        <v>2841</v>
      </c>
      <c r="G48" s="26">
        <f t="shared" si="8"/>
        <v>8065</v>
      </c>
      <c r="H48" s="20">
        <f t="shared" si="9"/>
        <v>5224</v>
      </c>
      <c r="I48" s="25">
        <f t="shared" si="10"/>
        <v>5412</v>
      </c>
      <c r="J48" s="26">
        <f t="shared" si="10"/>
        <v>12398</v>
      </c>
      <c r="K48" s="20">
        <f t="shared" si="11"/>
        <v>6986</v>
      </c>
      <c r="L48" s="25">
        <f t="shared" si="12"/>
        <v>7195</v>
      </c>
      <c r="M48" s="26">
        <f t="shared" si="12"/>
        <v>14535</v>
      </c>
      <c r="N48" s="20">
        <f t="shared" si="16"/>
        <v>7340</v>
      </c>
      <c r="O48" s="25">
        <f t="shared" si="14"/>
        <v>23900</v>
      </c>
      <c r="P48" s="26">
        <f t="shared" si="14"/>
        <v>24076</v>
      </c>
      <c r="Q48" s="20">
        <f t="shared" si="17"/>
        <v>176</v>
      </c>
    </row>
    <row r="49" spans="2:17" x14ac:dyDescent="0.2">
      <c r="B49" s="27" t="s">
        <v>54</v>
      </c>
      <c r="C49" s="19">
        <f t="shared" si="6"/>
        <v>1383</v>
      </c>
      <c r="D49" s="21">
        <f t="shared" si="6"/>
        <v>3919</v>
      </c>
      <c r="E49" s="20">
        <f t="shared" si="7"/>
        <v>2536</v>
      </c>
      <c r="F49" s="19">
        <f t="shared" si="8"/>
        <v>3082</v>
      </c>
      <c r="G49" s="21">
        <f t="shared" si="8"/>
        <v>6644</v>
      </c>
      <c r="H49" s="20">
        <f t="shared" si="9"/>
        <v>3562</v>
      </c>
      <c r="I49" s="19">
        <f t="shared" si="10"/>
        <v>5296</v>
      </c>
      <c r="J49" s="21">
        <f t="shared" si="10"/>
        <v>9107</v>
      </c>
      <c r="K49" s="20">
        <f t="shared" si="11"/>
        <v>3811</v>
      </c>
      <c r="L49" s="19">
        <f t="shared" si="12"/>
        <v>6743</v>
      </c>
      <c r="M49" s="21">
        <f t="shared" si="12"/>
        <v>10396</v>
      </c>
      <c r="N49" s="20">
        <f t="shared" si="16"/>
        <v>3653</v>
      </c>
      <c r="O49" s="19">
        <f t="shared" si="14"/>
        <v>15208</v>
      </c>
      <c r="P49" s="21">
        <f t="shared" si="14"/>
        <v>15389</v>
      </c>
      <c r="Q49" s="20">
        <f t="shared" si="17"/>
        <v>181</v>
      </c>
    </row>
    <row r="50" spans="2:17" x14ac:dyDescent="0.2">
      <c r="B50" s="22" t="s">
        <v>55</v>
      </c>
      <c r="C50" s="25">
        <f t="shared" si="6"/>
        <v>2103</v>
      </c>
      <c r="D50" s="26">
        <f t="shared" si="6"/>
        <v>6878</v>
      </c>
      <c r="E50" s="20">
        <f t="shared" si="7"/>
        <v>4775</v>
      </c>
      <c r="F50" s="25">
        <f t="shared" si="8"/>
        <v>3679</v>
      </c>
      <c r="G50" s="26">
        <f t="shared" si="8"/>
        <v>9720</v>
      </c>
      <c r="H50" s="20">
        <f t="shared" si="9"/>
        <v>6041</v>
      </c>
      <c r="I50" s="25">
        <f t="shared" si="10"/>
        <v>7629</v>
      </c>
      <c r="J50" s="26">
        <f t="shared" si="10"/>
        <v>16856</v>
      </c>
      <c r="K50" s="20">
        <f t="shared" si="11"/>
        <v>9227</v>
      </c>
      <c r="L50" s="25">
        <f t="shared" si="12"/>
        <v>9439</v>
      </c>
      <c r="M50" s="26">
        <f t="shared" si="12"/>
        <v>19605</v>
      </c>
      <c r="N50" s="20">
        <f t="shared" si="16"/>
        <v>10166</v>
      </c>
      <c r="O50" s="25">
        <f t="shared" si="14"/>
        <v>22684</v>
      </c>
      <c r="P50" s="26">
        <f t="shared" si="14"/>
        <v>23158</v>
      </c>
      <c r="Q50" s="20">
        <f t="shared" si="17"/>
        <v>474</v>
      </c>
    </row>
    <row r="51" spans="2:17" x14ac:dyDescent="0.2">
      <c r="B51" s="27" t="s">
        <v>56</v>
      </c>
      <c r="C51" s="19">
        <f t="shared" si="6"/>
        <v>2020</v>
      </c>
      <c r="D51" s="17">
        <f t="shared" si="6"/>
        <v>6159</v>
      </c>
      <c r="E51" s="18">
        <f t="shared" si="7"/>
        <v>4139</v>
      </c>
      <c r="F51" s="19">
        <f t="shared" si="8"/>
        <v>2929</v>
      </c>
      <c r="G51" s="17">
        <f t="shared" si="8"/>
        <v>9281</v>
      </c>
      <c r="H51" s="18">
        <f t="shared" si="9"/>
        <v>6352</v>
      </c>
      <c r="I51" s="19">
        <f t="shared" si="10"/>
        <v>5153</v>
      </c>
      <c r="J51" s="17">
        <f t="shared" si="10"/>
        <v>14167</v>
      </c>
      <c r="K51" s="18">
        <f t="shared" si="11"/>
        <v>9014</v>
      </c>
      <c r="L51" s="19">
        <f t="shared" si="12"/>
        <v>7063</v>
      </c>
      <c r="M51" s="21">
        <f t="shared" si="12"/>
        <v>17994</v>
      </c>
      <c r="N51" s="20">
        <f t="shared" si="16"/>
        <v>10931</v>
      </c>
      <c r="O51" s="19">
        <f t="shared" si="14"/>
        <v>30133</v>
      </c>
      <c r="P51" s="21">
        <f t="shared" si="14"/>
        <v>30318</v>
      </c>
      <c r="Q51" s="20">
        <f t="shared" si="17"/>
        <v>185</v>
      </c>
    </row>
    <row r="52" spans="2:17" x14ac:dyDescent="0.2">
      <c r="B52" s="22" t="s">
        <v>57</v>
      </c>
      <c r="C52" s="25">
        <f t="shared" si="6"/>
        <v>2327</v>
      </c>
      <c r="D52" s="24">
        <f t="shared" si="6"/>
        <v>7709</v>
      </c>
      <c r="E52" s="18">
        <f t="shared" si="7"/>
        <v>5382</v>
      </c>
      <c r="F52" s="25">
        <f t="shared" si="8"/>
        <v>4832</v>
      </c>
      <c r="G52" s="26">
        <f t="shared" si="8"/>
        <v>10914</v>
      </c>
      <c r="H52" s="20">
        <f t="shared" si="9"/>
        <v>6082</v>
      </c>
      <c r="I52" s="25">
        <f t="shared" si="10"/>
        <v>11446</v>
      </c>
      <c r="J52" s="26">
        <f t="shared" si="10"/>
        <v>22662</v>
      </c>
      <c r="K52" s="20">
        <f t="shared" si="11"/>
        <v>11216</v>
      </c>
      <c r="L52" s="25">
        <f t="shared" si="12"/>
        <v>15754</v>
      </c>
      <c r="M52" s="26">
        <f t="shared" si="12"/>
        <v>27789</v>
      </c>
      <c r="N52" s="20">
        <f t="shared" si="16"/>
        <v>12035</v>
      </c>
      <c r="O52" s="25">
        <f t="shared" si="14"/>
        <v>31673</v>
      </c>
      <c r="P52" s="26">
        <f t="shared" si="14"/>
        <v>32493</v>
      </c>
      <c r="Q52" s="20">
        <f t="shared" si="17"/>
        <v>820</v>
      </c>
    </row>
    <row r="53" spans="2:17" x14ac:dyDescent="0.2">
      <c r="B53" s="27" t="s">
        <v>58</v>
      </c>
      <c r="C53" s="19">
        <f t="shared" si="6"/>
        <v>1825</v>
      </c>
      <c r="D53" s="21">
        <f t="shared" si="6"/>
        <v>7168</v>
      </c>
      <c r="E53" s="20">
        <f t="shared" si="7"/>
        <v>5343</v>
      </c>
      <c r="F53" s="19">
        <f t="shared" si="8"/>
        <v>4790</v>
      </c>
      <c r="G53" s="21">
        <f t="shared" si="8"/>
        <v>9657</v>
      </c>
      <c r="H53" s="20">
        <f t="shared" si="9"/>
        <v>4867</v>
      </c>
      <c r="I53" s="19">
        <f t="shared" si="10"/>
        <v>8499</v>
      </c>
      <c r="J53" s="21">
        <f t="shared" si="10"/>
        <v>15060</v>
      </c>
      <c r="K53" s="20">
        <f t="shared" si="11"/>
        <v>6561</v>
      </c>
      <c r="L53" s="19">
        <f t="shared" si="12"/>
        <v>10577</v>
      </c>
      <c r="M53" s="21">
        <f t="shared" si="12"/>
        <v>16136</v>
      </c>
      <c r="N53" s="20">
        <f t="shared" si="16"/>
        <v>5559</v>
      </c>
      <c r="O53" s="19">
        <f t="shared" si="14"/>
        <v>16629</v>
      </c>
      <c r="P53" s="21">
        <f t="shared" si="14"/>
        <v>16731</v>
      </c>
      <c r="Q53" s="20">
        <f t="shared" si="17"/>
        <v>102</v>
      </c>
    </row>
    <row r="54" spans="2:17" x14ac:dyDescent="0.2">
      <c r="B54" s="22" t="s">
        <v>59</v>
      </c>
      <c r="C54" s="25">
        <f t="shared" si="6"/>
        <v>1713</v>
      </c>
      <c r="D54" s="24">
        <f t="shared" si="6"/>
        <v>5108</v>
      </c>
      <c r="E54" s="18">
        <f t="shared" si="7"/>
        <v>3395</v>
      </c>
      <c r="F54" s="25">
        <f t="shared" si="8"/>
        <v>4128</v>
      </c>
      <c r="G54" s="24">
        <f t="shared" si="8"/>
        <v>9270</v>
      </c>
      <c r="H54" s="18">
        <f t="shared" si="9"/>
        <v>5142</v>
      </c>
      <c r="I54" s="25">
        <f t="shared" si="10"/>
        <v>10114</v>
      </c>
      <c r="J54" s="26">
        <f t="shared" si="10"/>
        <v>17243</v>
      </c>
      <c r="K54" s="20">
        <f t="shared" si="11"/>
        <v>7129</v>
      </c>
      <c r="L54" s="25">
        <f t="shared" si="12"/>
        <v>12563</v>
      </c>
      <c r="M54" s="26">
        <f t="shared" si="12"/>
        <v>18954</v>
      </c>
      <c r="N54" s="20">
        <f t="shared" si="16"/>
        <v>6391</v>
      </c>
      <c r="O54" s="25">
        <f t="shared" si="14"/>
        <v>20080</v>
      </c>
      <c r="P54" s="26">
        <f t="shared" si="14"/>
        <v>20169</v>
      </c>
      <c r="Q54" s="20">
        <f t="shared" si="17"/>
        <v>89</v>
      </c>
    </row>
    <row r="55" spans="2:17" x14ac:dyDescent="0.2">
      <c r="B55" s="27" t="s">
        <v>60</v>
      </c>
      <c r="C55" s="19">
        <f t="shared" si="6"/>
        <v>2269</v>
      </c>
      <c r="D55" s="17">
        <f t="shared" si="6"/>
        <v>6690</v>
      </c>
      <c r="E55" s="18">
        <f t="shared" si="7"/>
        <v>4421</v>
      </c>
      <c r="F55" s="19">
        <f t="shared" si="8"/>
        <v>4806</v>
      </c>
      <c r="G55" s="21">
        <f t="shared" si="8"/>
        <v>10522</v>
      </c>
      <c r="H55" s="20">
        <f t="shared" si="9"/>
        <v>5716</v>
      </c>
      <c r="I55" s="19">
        <f t="shared" si="10"/>
        <v>9556</v>
      </c>
      <c r="J55" s="21">
        <f t="shared" si="10"/>
        <v>19932</v>
      </c>
      <c r="K55" s="20">
        <f t="shared" si="11"/>
        <v>10376</v>
      </c>
      <c r="L55" s="19">
        <f t="shared" si="12"/>
        <v>11848</v>
      </c>
      <c r="M55" s="21">
        <f t="shared" si="12"/>
        <v>22434</v>
      </c>
      <c r="N55" s="20">
        <f t="shared" si="16"/>
        <v>10586</v>
      </c>
      <c r="O55" s="19">
        <f t="shared" si="14"/>
        <v>25418</v>
      </c>
      <c r="P55" s="21">
        <f t="shared" si="14"/>
        <v>25548</v>
      </c>
      <c r="Q55" s="20">
        <f t="shared" si="17"/>
        <v>130</v>
      </c>
    </row>
    <row r="56" spans="2:17" x14ac:dyDescent="0.2">
      <c r="B56" s="22" t="s">
        <v>61</v>
      </c>
      <c r="C56" s="25">
        <f t="shared" si="6"/>
        <v>1122</v>
      </c>
      <c r="D56" s="24">
        <f t="shared" si="6"/>
        <v>5215</v>
      </c>
      <c r="E56" s="18">
        <f t="shared" si="7"/>
        <v>4093</v>
      </c>
      <c r="F56" s="25">
        <f t="shared" si="8"/>
        <v>3284</v>
      </c>
      <c r="G56" s="24">
        <f t="shared" si="8"/>
        <v>9812</v>
      </c>
      <c r="H56" s="18">
        <f t="shared" si="9"/>
        <v>6528</v>
      </c>
      <c r="I56" s="25">
        <f t="shared" si="10"/>
        <v>5565</v>
      </c>
      <c r="J56" s="26">
        <f t="shared" si="10"/>
        <v>17124</v>
      </c>
      <c r="K56" s="20">
        <f t="shared" si="11"/>
        <v>11559</v>
      </c>
      <c r="L56" s="25">
        <f t="shared" si="12"/>
        <v>8186</v>
      </c>
      <c r="M56" s="26">
        <f t="shared" si="12"/>
        <v>21010</v>
      </c>
      <c r="N56" s="20">
        <f t="shared" si="16"/>
        <v>12824</v>
      </c>
      <c r="O56" s="25">
        <f t="shared" si="14"/>
        <v>29692</v>
      </c>
      <c r="P56" s="26">
        <f t="shared" si="14"/>
        <v>29991</v>
      </c>
      <c r="Q56" s="20">
        <f t="shared" si="17"/>
        <v>299</v>
      </c>
    </row>
    <row r="57" spans="2:17" ht="16" thickBot="1" x14ac:dyDescent="0.25">
      <c r="B57" s="27" t="s">
        <v>62</v>
      </c>
      <c r="C57" s="19">
        <f t="shared" si="6"/>
        <v>1350</v>
      </c>
      <c r="D57" s="28">
        <f t="shared" si="6"/>
        <v>6417</v>
      </c>
      <c r="E57" s="20">
        <f t="shared" si="7"/>
        <v>5067</v>
      </c>
      <c r="F57" s="19">
        <f t="shared" si="8"/>
        <v>2944</v>
      </c>
      <c r="G57" s="17">
        <f t="shared" si="8"/>
        <v>11440</v>
      </c>
      <c r="H57" s="18">
        <f t="shared" si="9"/>
        <v>8496</v>
      </c>
      <c r="I57" s="19">
        <f t="shared" si="10"/>
        <v>6835</v>
      </c>
      <c r="J57" s="21">
        <f t="shared" si="10"/>
        <v>17965</v>
      </c>
      <c r="K57" s="20">
        <f t="shared" si="11"/>
        <v>11130</v>
      </c>
      <c r="L57" s="19">
        <f t="shared" si="12"/>
        <v>9136</v>
      </c>
      <c r="M57" s="21">
        <f t="shared" si="12"/>
        <v>23264</v>
      </c>
      <c r="N57" s="20">
        <f t="shared" si="16"/>
        <v>14128</v>
      </c>
      <c r="O57" s="19">
        <f t="shared" si="14"/>
        <v>43651</v>
      </c>
      <c r="P57" s="21">
        <f t="shared" si="14"/>
        <v>43785</v>
      </c>
      <c r="Q57" s="20">
        <f t="shared" si="17"/>
        <v>134</v>
      </c>
    </row>
    <row r="58" spans="2:17" ht="16" thickBot="1" x14ac:dyDescent="0.25">
      <c r="B58" s="29" t="s">
        <v>63</v>
      </c>
      <c r="C58" s="30">
        <f t="shared" si="6"/>
        <v>27326</v>
      </c>
      <c r="D58" s="31">
        <f t="shared" si="6"/>
        <v>82152</v>
      </c>
      <c r="E58" s="32">
        <f t="shared" si="7"/>
        <v>54826</v>
      </c>
      <c r="F58" s="30">
        <f t="shared" si="8"/>
        <v>56192</v>
      </c>
      <c r="G58" s="31">
        <f t="shared" si="8"/>
        <v>143256</v>
      </c>
      <c r="H58" s="32">
        <f t="shared" si="9"/>
        <v>87064</v>
      </c>
      <c r="I58" s="30">
        <f t="shared" si="10"/>
        <v>110210</v>
      </c>
      <c r="J58" s="31">
        <f t="shared" si="10"/>
        <v>241143</v>
      </c>
      <c r="K58" s="32">
        <f t="shared" si="11"/>
        <v>130933</v>
      </c>
      <c r="L58" s="30">
        <f t="shared" si="12"/>
        <v>145030</v>
      </c>
      <c r="M58" s="31">
        <f t="shared" si="12"/>
        <v>288660</v>
      </c>
      <c r="N58" s="32">
        <f t="shared" si="16"/>
        <v>143630</v>
      </c>
      <c r="O58" s="30">
        <f t="shared" si="14"/>
        <v>408643</v>
      </c>
      <c r="P58" s="31">
        <f t="shared" si="14"/>
        <v>412215</v>
      </c>
      <c r="Q58" s="32">
        <f t="shared" si="17"/>
        <v>3572</v>
      </c>
    </row>
  </sheetData>
  <mergeCells count="10">
    <mergeCell ref="C21:E21"/>
    <mergeCell ref="F21:H21"/>
    <mergeCell ref="I21:K21"/>
    <mergeCell ref="L21:N21"/>
    <mergeCell ref="O21:Q21"/>
    <mergeCell ref="C41:E41"/>
    <mergeCell ref="F41:H41"/>
    <mergeCell ref="I41:K41"/>
    <mergeCell ref="L41:N41"/>
    <mergeCell ref="O41:Q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9"/>
  <sheetViews>
    <sheetView workbookViewId="0">
      <selection activeCell="A5" sqref="A5:XFD5"/>
    </sheetView>
  </sheetViews>
  <sheetFormatPr baseColWidth="10" defaultColWidth="8.83203125" defaultRowHeight="15" x14ac:dyDescent="0.2"/>
  <sheetData>
    <row r="1" spans="1:94" x14ac:dyDescent="0.2">
      <c r="A1" s="1" t="s">
        <v>3</v>
      </c>
      <c r="B1" s="2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 t="s">
        <v>5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 t="s">
        <v>6</v>
      </c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94" x14ac:dyDescent="0.2">
      <c r="A2" s="1" t="s">
        <v>0</v>
      </c>
      <c r="B2" s="2" t="s">
        <v>7</v>
      </c>
      <c r="C2" s="2"/>
      <c r="D2" s="2"/>
      <c r="E2" s="2"/>
      <c r="F2" s="2"/>
      <c r="G2" s="2"/>
      <c r="H2" s="2" t="s">
        <v>8</v>
      </c>
      <c r="I2" s="2"/>
      <c r="J2" s="2"/>
      <c r="K2" s="2"/>
      <c r="L2" s="2"/>
      <c r="M2" s="2"/>
      <c r="N2" s="2" t="s">
        <v>9</v>
      </c>
      <c r="O2" s="2"/>
      <c r="P2" s="2"/>
      <c r="Q2" s="2"/>
      <c r="R2" s="2"/>
      <c r="S2" s="2"/>
      <c r="T2" s="2"/>
      <c r="U2" s="2" t="s">
        <v>10</v>
      </c>
      <c r="V2" s="2"/>
      <c r="W2" s="2"/>
      <c r="X2" s="2"/>
      <c r="Y2" s="2"/>
      <c r="Z2" s="2"/>
      <c r="AA2" s="2" t="s">
        <v>11</v>
      </c>
      <c r="AB2" s="2"/>
      <c r="AC2" s="2"/>
      <c r="AD2" s="2"/>
      <c r="AE2" s="2"/>
      <c r="AF2" s="2"/>
      <c r="AG2" s="2" t="s">
        <v>7</v>
      </c>
      <c r="AH2" s="2"/>
      <c r="AI2" s="2"/>
      <c r="AJ2" s="2"/>
      <c r="AK2" s="2"/>
      <c r="AL2" s="2"/>
      <c r="AM2" s="2" t="s">
        <v>8</v>
      </c>
      <c r="AN2" s="2"/>
      <c r="AO2" s="2"/>
      <c r="AP2" s="2"/>
      <c r="AQ2" s="2"/>
      <c r="AR2" s="2"/>
      <c r="AS2" s="2" t="s">
        <v>9</v>
      </c>
      <c r="AT2" s="2"/>
      <c r="AU2" s="2"/>
      <c r="AV2" s="2"/>
      <c r="AW2" s="2"/>
      <c r="AX2" s="2"/>
      <c r="AY2" s="2"/>
      <c r="AZ2" s="2" t="s">
        <v>10</v>
      </c>
      <c r="BA2" s="2"/>
      <c r="BB2" s="2"/>
      <c r="BC2" s="2"/>
      <c r="BD2" s="2"/>
      <c r="BE2" s="2"/>
      <c r="BF2" s="2" t="s">
        <v>11</v>
      </c>
      <c r="BG2" s="2"/>
      <c r="BH2" s="2"/>
      <c r="BI2" s="2"/>
      <c r="BJ2" s="2"/>
      <c r="BK2" s="2"/>
      <c r="BL2" s="2" t="s">
        <v>7</v>
      </c>
      <c r="BM2" s="2"/>
      <c r="BN2" s="2"/>
      <c r="BO2" s="2"/>
      <c r="BP2" s="2"/>
      <c r="BQ2" s="2"/>
      <c r="BR2" s="2" t="s">
        <v>8</v>
      </c>
      <c r="BS2" s="2"/>
      <c r="BT2" s="2"/>
      <c r="BU2" s="2"/>
      <c r="BV2" s="2"/>
      <c r="BW2" s="2"/>
      <c r="BX2" s="2" t="s">
        <v>9</v>
      </c>
      <c r="BY2" s="2"/>
      <c r="BZ2" s="2"/>
      <c r="CA2" s="2"/>
      <c r="CB2" s="2"/>
      <c r="CC2" s="2"/>
      <c r="CD2" s="2"/>
      <c r="CE2" s="2" t="s">
        <v>10</v>
      </c>
      <c r="CF2" s="2"/>
      <c r="CG2" s="2"/>
      <c r="CH2" s="2"/>
      <c r="CI2" s="2"/>
      <c r="CJ2" s="2"/>
      <c r="CK2" s="2" t="s">
        <v>11</v>
      </c>
      <c r="CL2" s="2"/>
      <c r="CM2" s="2"/>
      <c r="CN2" s="2"/>
      <c r="CO2" s="2"/>
      <c r="CP2" s="2"/>
    </row>
    <row r="3" spans="1:94" x14ac:dyDescent="0.2">
      <c r="A3" s="1" t="s">
        <v>1</v>
      </c>
      <c r="B3" s="2" t="s">
        <v>7</v>
      </c>
      <c r="C3" s="2"/>
      <c r="D3" s="1" t="s">
        <v>8</v>
      </c>
      <c r="E3" s="1" t="s">
        <v>9</v>
      </c>
      <c r="F3" s="1" t="s">
        <v>10</v>
      </c>
      <c r="G3" s="1" t="s">
        <v>11</v>
      </c>
      <c r="H3" s="1" t="s">
        <v>7</v>
      </c>
      <c r="I3" s="2" t="s">
        <v>8</v>
      </c>
      <c r="J3" s="2"/>
      <c r="K3" s="1" t="s">
        <v>9</v>
      </c>
      <c r="L3" s="1" t="s">
        <v>10</v>
      </c>
      <c r="M3" s="1" t="s">
        <v>11</v>
      </c>
      <c r="N3" s="1" t="s">
        <v>7</v>
      </c>
      <c r="O3" s="1" t="s">
        <v>8</v>
      </c>
      <c r="P3" s="2" t="s">
        <v>9</v>
      </c>
      <c r="Q3" s="2"/>
      <c r="R3" s="2" t="s">
        <v>10</v>
      </c>
      <c r="S3" s="2"/>
      <c r="T3" s="1" t="s">
        <v>11</v>
      </c>
      <c r="U3" s="1" t="s">
        <v>7</v>
      </c>
      <c r="V3" s="1" t="s">
        <v>8</v>
      </c>
      <c r="W3" s="1" t="s">
        <v>9</v>
      </c>
      <c r="X3" s="2" t="s">
        <v>10</v>
      </c>
      <c r="Y3" s="2"/>
      <c r="Z3" s="1" t="s">
        <v>11</v>
      </c>
      <c r="AA3" s="1" t="s">
        <v>7</v>
      </c>
      <c r="AB3" s="1" t="s">
        <v>8</v>
      </c>
      <c r="AC3" s="1" t="s">
        <v>9</v>
      </c>
      <c r="AD3" s="1" t="s">
        <v>10</v>
      </c>
      <c r="AE3" s="2" t="s">
        <v>11</v>
      </c>
      <c r="AF3" s="2"/>
      <c r="AG3" s="2" t="s">
        <v>7</v>
      </c>
      <c r="AH3" s="2"/>
      <c r="AI3" s="1" t="s">
        <v>8</v>
      </c>
      <c r="AJ3" s="1" t="s">
        <v>9</v>
      </c>
      <c r="AK3" s="1" t="s">
        <v>10</v>
      </c>
      <c r="AL3" s="1" t="s">
        <v>11</v>
      </c>
      <c r="AM3" s="1" t="s">
        <v>7</v>
      </c>
      <c r="AN3" s="2" t="s">
        <v>8</v>
      </c>
      <c r="AO3" s="2"/>
      <c r="AP3" s="1" t="s">
        <v>9</v>
      </c>
      <c r="AQ3" s="1" t="s">
        <v>10</v>
      </c>
      <c r="AR3" s="1" t="s">
        <v>11</v>
      </c>
      <c r="AS3" s="1" t="s">
        <v>7</v>
      </c>
      <c r="AT3" s="1" t="s">
        <v>8</v>
      </c>
      <c r="AU3" s="2" t="s">
        <v>9</v>
      </c>
      <c r="AV3" s="2"/>
      <c r="AW3" s="2" t="s">
        <v>10</v>
      </c>
      <c r="AX3" s="2"/>
      <c r="AY3" s="1" t="s">
        <v>11</v>
      </c>
      <c r="AZ3" s="1" t="s">
        <v>7</v>
      </c>
      <c r="BA3" s="1" t="s">
        <v>8</v>
      </c>
      <c r="BB3" s="1" t="s">
        <v>9</v>
      </c>
      <c r="BC3" s="2" t="s">
        <v>10</v>
      </c>
      <c r="BD3" s="2"/>
      <c r="BE3" s="1" t="s">
        <v>11</v>
      </c>
      <c r="BF3" s="1" t="s">
        <v>7</v>
      </c>
      <c r="BG3" s="1" t="s">
        <v>8</v>
      </c>
      <c r="BH3" s="1" t="s">
        <v>9</v>
      </c>
      <c r="BI3" s="1" t="s">
        <v>10</v>
      </c>
      <c r="BJ3" s="2" t="s">
        <v>11</v>
      </c>
      <c r="BK3" s="2"/>
      <c r="BL3" s="2" t="s">
        <v>7</v>
      </c>
      <c r="BM3" s="2"/>
      <c r="BN3" s="1" t="s">
        <v>8</v>
      </c>
      <c r="BO3" s="1" t="s">
        <v>9</v>
      </c>
      <c r="BP3" s="1" t="s">
        <v>10</v>
      </c>
      <c r="BQ3" s="1" t="s">
        <v>11</v>
      </c>
      <c r="BR3" s="1" t="s">
        <v>7</v>
      </c>
      <c r="BS3" s="2" t="s">
        <v>8</v>
      </c>
      <c r="BT3" s="2"/>
      <c r="BU3" s="1" t="s">
        <v>9</v>
      </c>
      <c r="BV3" s="1" t="s">
        <v>10</v>
      </c>
      <c r="BW3" s="1" t="s">
        <v>11</v>
      </c>
      <c r="BX3" s="1" t="s">
        <v>7</v>
      </c>
      <c r="BY3" s="1" t="s">
        <v>8</v>
      </c>
      <c r="BZ3" s="2" t="s">
        <v>9</v>
      </c>
      <c r="CA3" s="2"/>
      <c r="CB3" s="2" t="s">
        <v>10</v>
      </c>
      <c r="CC3" s="2"/>
      <c r="CD3" s="1" t="s">
        <v>11</v>
      </c>
      <c r="CE3" s="1" t="s">
        <v>7</v>
      </c>
      <c r="CF3" s="1" t="s">
        <v>8</v>
      </c>
      <c r="CG3" s="1" t="s">
        <v>9</v>
      </c>
      <c r="CH3" s="2" t="s">
        <v>10</v>
      </c>
      <c r="CI3" s="2"/>
      <c r="CJ3" s="1" t="s">
        <v>11</v>
      </c>
      <c r="CK3" s="1" t="s">
        <v>7</v>
      </c>
      <c r="CL3" s="1" t="s">
        <v>8</v>
      </c>
      <c r="CM3" s="1" t="s">
        <v>9</v>
      </c>
      <c r="CN3" s="1" t="s">
        <v>10</v>
      </c>
      <c r="CO3" s="2" t="s">
        <v>11</v>
      </c>
      <c r="CP3" s="2"/>
    </row>
    <row r="4" spans="1:94" x14ac:dyDescent="0.2">
      <c r="A4" s="1" t="s">
        <v>2</v>
      </c>
      <c r="B4" s="1" t="s">
        <v>12</v>
      </c>
      <c r="C4" s="1" t="s">
        <v>13</v>
      </c>
      <c r="D4" s="1" t="s">
        <v>12</v>
      </c>
      <c r="E4" s="1" t="s">
        <v>12</v>
      </c>
      <c r="F4" s="1" t="s">
        <v>12</v>
      </c>
      <c r="G4" s="1" t="s">
        <v>13</v>
      </c>
      <c r="H4" s="1" t="s">
        <v>13</v>
      </c>
      <c r="I4" s="1" t="s">
        <v>12</v>
      </c>
      <c r="J4" s="1" t="s">
        <v>13</v>
      </c>
      <c r="K4" s="1" t="s">
        <v>12</v>
      </c>
      <c r="L4" s="1" t="s">
        <v>12</v>
      </c>
      <c r="M4" s="1" t="s">
        <v>13</v>
      </c>
      <c r="N4" s="1" t="s">
        <v>13</v>
      </c>
      <c r="O4" s="1" t="s">
        <v>13</v>
      </c>
      <c r="P4" s="1" t="s">
        <v>12</v>
      </c>
      <c r="Q4" s="1" t="s">
        <v>13</v>
      </c>
      <c r="R4" s="1" t="s">
        <v>12</v>
      </c>
      <c r="S4" s="1" t="s">
        <v>13</v>
      </c>
      <c r="T4" s="1" t="s">
        <v>13</v>
      </c>
      <c r="U4" s="1" t="s">
        <v>13</v>
      </c>
      <c r="V4" s="1" t="s">
        <v>13</v>
      </c>
      <c r="W4" s="1" t="s">
        <v>13</v>
      </c>
      <c r="X4" s="1" t="s">
        <v>12</v>
      </c>
      <c r="Y4" s="1" t="s">
        <v>13</v>
      </c>
      <c r="Z4" s="1" t="s">
        <v>13</v>
      </c>
      <c r="AA4" s="1" t="s">
        <v>12</v>
      </c>
      <c r="AB4" s="1" t="s">
        <v>12</v>
      </c>
      <c r="AC4" s="1" t="s">
        <v>12</v>
      </c>
      <c r="AD4" s="1" t="s">
        <v>12</v>
      </c>
      <c r="AE4" s="1" t="s">
        <v>12</v>
      </c>
      <c r="AF4" s="1" t="s">
        <v>13</v>
      </c>
      <c r="AG4" s="1" t="s">
        <v>12</v>
      </c>
      <c r="AH4" s="1" t="s">
        <v>13</v>
      </c>
      <c r="AI4" s="1" t="s">
        <v>12</v>
      </c>
      <c r="AJ4" s="1" t="s">
        <v>12</v>
      </c>
      <c r="AK4" s="1" t="s">
        <v>12</v>
      </c>
      <c r="AL4" s="1" t="s">
        <v>13</v>
      </c>
      <c r="AM4" s="1" t="s">
        <v>13</v>
      </c>
      <c r="AN4" s="1" t="s">
        <v>12</v>
      </c>
      <c r="AO4" s="1" t="s">
        <v>13</v>
      </c>
      <c r="AP4" s="1" t="s">
        <v>12</v>
      </c>
      <c r="AQ4" s="1" t="s">
        <v>12</v>
      </c>
      <c r="AR4" s="1" t="s">
        <v>13</v>
      </c>
      <c r="AS4" s="1" t="s">
        <v>13</v>
      </c>
      <c r="AT4" s="1" t="s">
        <v>13</v>
      </c>
      <c r="AU4" s="1" t="s">
        <v>12</v>
      </c>
      <c r="AV4" s="1" t="s">
        <v>13</v>
      </c>
      <c r="AW4" s="1" t="s">
        <v>12</v>
      </c>
      <c r="AX4" s="1" t="s">
        <v>13</v>
      </c>
      <c r="AY4" s="1" t="s">
        <v>13</v>
      </c>
      <c r="AZ4" s="1" t="s">
        <v>13</v>
      </c>
      <c r="BA4" s="1" t="s">
        <v>13</v>
      </c>
      <c r="BB4" s="1" t="s">
        <v>13</v>
      </c>
      <c r="BC4" s="1" t="s">
        <v>12</v>
      </c>
      <c r="BD4" s="1" t="s">
        <v>13</v>
      </c>
      <c r="BE4" s="1" t="s">
        <v>13</v>
      </c>
      <c r="BF4" s="1" t="s">
        <v>12</v>
      </c>
      <c r="BG4" s="1" t="s">
        <v>12</v>
      </c>
      <c r="BH4" s="1" t="s">
        <v>12</v>
      </c>
      <c r="BI4" s="1" t="s">
        <v>12</v>
      </c>
      <c r="BJ4" s="1" t="s">
        <v>12</v>
      </c>
      <c r="BK4" s="1" t="s">
        <v>13</v>
      </c>
      <c r="BL4" s="1" t="s">
        <v>12</v>
      </c>
      <c r="BM4" s="1" t="s">
        <v>13</v>
      </c>
      <c r="BN4" s="1" t="s">
        <v>12</v>
      </c>
      <c r="BO4" s="1" t="s">
        <v>12</v>
      </c>
      <c r="BP4" s="1" t="s">
        <v>12</v>
      </c>
      <c r="BQ4" s="1" t="s">
        <v>13</v>
      </c>
      <c r="BR4" s="1" t="s">
        <v>13</v>
      </c>
      <c r="BS4" s="1" t="s">
        <v>12</v>
      </c>
      <c r="BT4" s="1" t="s">
        <v>13</v>
      </c>
      <c r="BU4" s="1" t="s">
        <v>12</v>
      </c>
      <c r="BV4" s="1" t="s">
        <v>12</v>
      </c>
      <c r="BW4" s="1" t="s">
        <v>13</v>
      </c>
      <c r="BX4" s="1" t="s">
        <v>13</v>
      </c>
      <c r="BY4" s="1" t="s">
        <v>13</v>
      </c>
      <c r="BZ4" s="1" t="s">
        <v>12</v>
      </c>
      <c r="CA4" s="1" t="s">
        <v>13</v>
      </c>
      <c r="CB4" s="1" t="s">
        <v>12</v>
      </c>
      <c r="CC4" s="1" t="s">
        <v>13</v>
      </c>
      <c r="CD4" s="1" t="s">
        <v>13</v>
      </c>
      <c r="CE4" s="1" t="s">
        <v>13</v>
      </c>
      <c r="CF4" s="1" t="s">
        <v>13</v>
      </c>
      <c r="CG4" s="1" t="s">
        <v>13</v>
      </c>
      <c r="CH4" s="1" t="s">
        <v>12</v>
      </c>
      <c r="CI4" s="1" t="s">
        <v>13</v>
      </c>
      <c r="CJ4" s="1" t="s">
        <v>13</v>
      </c>
      <c r="CK4" s="1" t="s">
        <v>12</v>
      </c>
      <c r="CL4" s="1" t="s">
        <v>12</v>
      </c>
      <c r="CM4" s="1" t="s">
        <v>12</v>
      </c>
      <c r="CN4" s="1" t="s">
        <v>12</v>
      </c>
      <c r="CO4" s="1" t="s">
        <v>12</v>
      </c>
      <c r="CP4" s="1" t="s">
        <v>13</v>
      </c>
    </row>
    <row r="5" spans="1:94" x14ac:dyDescent="0.2">
      <c r="A5" t="s">
        <v>14</v>
      </c>
      <c r="C5">
        <v>365</v>
      </c>
      <c r="D5">
        <v>257</v>
      </c>
      <c r="E5">
        <v>135</v>
      </c>
      <c r="F5">
        <v>97</v>
      </c>
      <c r="G5">
        <v>205</v>
      </c>
      <c r="H5">
        <v>541</v>
      </c>
      <c r="I5">
        <v>196</v>
      </c>
      <c r="J5">
        <v>609</v>
      </c>
      <c r="K5">
        <v>215</v>
      </c>
      <c r="L5">
        <v>1520</v>
      </c>
      <c r="M5">
        <v>373</v>
      </c>
      <c r="N5">
        <v>585</v>
      </c>
      <c r="O5">
        <v>362</v>
      </c>
      <c r="P5">
        <v>90</v>
      </c>
      <c r="Q5">
        <v>241</v>
      </c>
      <c r="R5">
        <v>1327</v>
      </c>
      <c r="T5">
        <v>487</v>
      </c>
      <c r="U5">
        <v>5809</v>
      </c>
      <c r="V5">
        <v>4938</v>
      </c>
      <c r="W5">
        <v>3350</v>
      </c>
      <c r="X5">
        <v>2424</v>
      </c>
      <c r="Y5">
        <v>16572</v>
      </c>
      <c r="Z5">
        <v>2755</v>
      </c>
      <c r="AA5">
        <v>1000</v>
      </c>
      <c r="AB5">
        <v>213</v>
      </c>
      <c r="AC5">
        <v>354</v>
      </c>
      <c r="AD5">
        <v>483</v>
      </c>
      <c r="AF5">
        <v>245</v>
      </c>
      <c r="AH5">
        <v>24.00565601382209</v>
      </c>
      <c r="AI5">
        <v>17.791410367729132</v>
      </c>
      <c r="AJ5">
        <v>32.014041507541172</v>
      </c>
      <c r="AK5">
        <v>30.709767664480939</v>
      </c>
      <c r="AL5">
        <v>25.937365140908781</v>
      </c>
      <c r="AM5">
        <v>16.491568018312162</v>
      </c>
      <c r="AN5">
        <v>26.7722319790124</v>
      </c>
      <c r="AO5">
        <v>22.797840680878409</v>
      </c>
      <c r="AP5">
        <v>34.418003175961907</v>
      </c>
      <c r="AQ5">
        <v>13.99255307992056</v>
      </c>
      <c r="AR5">
        <v>16.92370989027896</v>
      </c>
      <c r="AS5">
        <v>15.75410139266218</v>
      </c>
      <c r="AT5">
        <v>24.499357941179959</v>
      </c>
      <c r="AU5">
        <v>42.15882725094766</v>
      </c>
      <c r="AV5">
        <v>21.90582426857442</v>
      </c>
      <c r="AW5">
        <v>10.653929590790851</v>
      </c>
      <c r="AY5">
        <v>22.77726077462615</v>
      </c>
      <c r="AZ5">
        <v>6.3287565151480738</v>
      </c>
      <c r="BA5">
        <v>7.3647517537136498</v>
      </c>
      <c r="BB5">
        <v>7.1581866480048983</v>
      </c>
      <c r="BC5">
        <v>8.3473434799014026</v>
      </c>
      <c r="BD5">
        <v>2.6374751624761652</v>
      </c>
      <c r="BE5">
        <v>8.2270908736812771</v>
      </c>
      <c r="BF5">
        <v>13.21618505535305</v>
      </c>
      <c r="BG5">
        <v>29.646591939666759</v>
      </c>
      <c r="BH5">
        <v>23.49053840213681</v>
      </c>
      <c r="BI5">
        <v>18.233798472664279</v>
      </c>
      <c r="BK5">
        <v>42.699373093135229</v>
      </c>
      <c r="BM5">
        <v>237.10365439903069</v>
      </c>
      <c r="BN5">
        <v>123.73008318765891</v>
      </c>
      <c r="BO5">
        <v>116.9515755050995</v>
      </c>
      <c r="BP5">
        <v>80.608357072948706</v>
      </c>
      <c r="BQ5">
        <v>143.88367493612679</v>
      </c>
      <c r="BR5">
        <v>241.42988082593459</v>
      </c>
      <c r="BS5">
        <v>141.99480492037381</v>
      </c>
      <c r="BT5">
        <v>375.70139838540661</v>
      </c>
      <c r="BU5">
        <v>200.24235064509949</v>
      </c>
      <c r="BV5">
        <v>575.5358164109989</v>
      </c>
      <c r="BW5">
        <v>170.8190130682911</v>
      </c>
      <c r="BX5">
        <v>249.39130449331029</v>
      </c>
      <c r="BY5">
        <v>239.99106776346909</v>
      </c>
      <c r="BZ5">
        <v>102.6745564605711</v>
      </c>
      <c r="CA5">
        <v>142.8592765604495</v>
      </c>
      <c r="CB5">
        <v>382.57144362360611</v>
      </c>
      <c r="CD5">
        <v>300.16652661689312</v>
      </c>
      <c r="CE5">
        <v>994.83617383780825</v>
      </c>
      <c r="CF5">
        <v>984.1040127512565</v>
      </c>
      <c r="CG5">
        <v>648.90277280960981</v>
      </c>
      <c r="CH5">
        <v>547.53603219845263</v>
      </c>
      <c r="CI5">
        <v>1182.755857962137</v>
      </c>
      <c r="CJ5">
        <v>613.33775916904051</v>
      </c>
      <c r="CK5">
        <v>357.63327164411731</v>
      </c>
      <c r="CL5">
        <v>170.87801237103329</v>
      </c>
      <c r="CM5">
        <v>225.02358399593359</v>
      </c>
      <c r="CN5">
        <v>238.31758309291831</v>
      </c>
      <c r="CP5">
        <v>283.08664913216057</v>
      </c>
    </row>
    <row r="6" spans="1:94" x14ac:dyDescent="0.2">
      <c r="A6" t="s">
        <v>15</v>
      </c>
      <c r="B6">
        <v>447</v>
      </c>
      <c r="C6">
        <v>600</v>
      </c>
      <c r="D6">
        <v>559</v>
      </c>
      <c r="E6">
        <v>39</v>
      </c>
      <c r="F6">
        <v>536</v>
      </c>
      <c r="G6">
        <v>422</v>
      </c>
      <c r="H6">
        <v>863</v>
      </c>
      <c r="I6">
        <v>174</v>
      </c>
      <c r="J6">
        <v>180</v>
      </c>
      <c r="K6">
        <v>281</v>
      </c>
      <c r="L6">
        <v>621</v>
      </c>
      <c r="M6">
        <v>369</v>
      </c>
      <c r="N6">
        <v>685</v>
      </c>
      <c r="O6">
        <v>202</v>
      </c>
      <c r="P6">
        <v>45</v>
      </c>
      <c r="Q6">
        <v>364</v>
      </c>
      <c r="R6">
        <v>380</v>
      </c>
      <c r="T6">
        <v>521</v>
      </c>
      <c r="U6">
        <v>2717</v>
      </c>
      <c r="V6">
        <v>3280</v>
      </c>
      <c r="W6">
        <v>2988</v>
      </c>
      <c r="X6">
        <v>1047</v>
      </c>
      <c r="Y6">
        <v>9546</v>
      </c>
      <c r="Z6">
        <v>1817</v>
      </c>
      <c r="AA6">
        <v>140</v>
      </c>
      <c r="AB6">
        <v>328</v>
      </c>
      <c r="AC6">
        <v>115</v>
      </c>
      <c r="AD6">
        <v>709</v>
      </c>
      <c r="AE6">
        <v>52</v>
      </c>
      <c r="AF6">
        <v>188</v>
      </c>
      <c r="AG6">
        <v>28.811103547143681</v>
      </c>
      <c r="AH6">
        <v>15.5179833241426</v>
      </c>
      <c r="AI6">
        <v>17.61870218005037</v>
      </c>
      <c r="AJ6">
        <v>43.699932254309672</v>
      </c>
      <c r="AK6">
        <v>19.54290931598786</v>
      </c>
      <c r="AL6">
        <v>16.590384358006521</v>
      </c>
      <c r="AM6">
        <v>18.522644259528072</v>
      </c>
      <c r="AN6">
        <v>28.253325517999279</v>
      </c>
      <c r="AO6">
        <v>25.431461127155981</v>
      </c>
      <c r="AP6">
        <v>20.147473254609441</v>
      </c>
      <c r="AQ6">
        <v>21.468874618891249</v>
      </c>
      <c r="AR6">
        <v>14.95484369647531</v>
      </c>
      <c r="AS6">
        <v>18.659625540574769</v>
      </c>
      <c r="AT6">
        <v>22.206885444951229</v>
      </c>
      <c r="AU6">
        <v>42.596590982017879</v>
      </c>
      <c r="AV6">
        <v>37.82953217324269</v>
      </c>
      <c r="AW6">
        <v>16.07728832978124</v>
      </c>
      <c r="AY6">
        <v>14.23159876300257</v>
      </c>
      <c r="AZ6">
        <v>7.4183465299985292</v>
      </c>
      <c r="BA6">
        <v>7.2334803926753901</v>
      </c>
      <c r="BB6">
        <v>8.9220152953862364</v>
      </c>
      <c r="BC6">
        <v>14.80413979063016</v>
      </c>
      <c r="BD6">
        <v>4.0229261902995157</v>
      </c>
      <c r="BE6">
        <v>7.9226768722401308</v>
      </c>
      <c r="BF6">
        <v>41.386297630271393</v>
      </c>
      <c r="BG6">
        <v>36.364761887442448</v>
      </c>
      <c r="BH6">
        <v>38.368116113248043</v>
      </c>
      <c r="BI6">
        <v>22.382939886092679</v>
      </c>
      <c r="BJ6">
        <v>43.587854364672438</v>
      </c>
      <c r="BK6">
        <v>27.263862208603879</v>
      </c>
      <c r="BL6">
        <v>348.49714214843277</v>
      </c>
      <c r="BM6">
        <v>251.95230494827791</v>
      </c>
      <c r="BN6">
        <v>266.51246548824878</v>
      </c>
      <c r="BO6">
        <v>46.118712579602658</v>
      </c>
      <c r="BP6">
        <v>283.45610233442682</v>
      </c>
      <c r="BQ6">
        <v>189.45265819262079</v>
      </c>
      <c r="BR6">
        <v>432.55923267152099</v>
      </c>
      <c r="BS6">
        <v>133.0303170216286</v>
      </c>
      <c r="BT6">
        <v>123.8727052739021</v>
      </c>
      <c r="BU6">
        <v>153.19998134179059</v>
      </c>
      <c r="BV6">
        <v>360.77188404603402</v>
      </c>
      <c r="BW6">
        <v>149.32758757175449</v>
      </c>
      <c r="BX6">
        <v>345.87988044352193</v>
      </c>
      <c r="BY6">
        <v>121.38662211607171</v>
      </c>
      <c r="BZ6">
        <v>51.870348050451717</v>
      </c>
      <c r="CA6">
        <v>372.61828166872061</v>
      </c>
      <c r="CB6">
        <v>165.3210677798659</v>
      </c>
      <c r="CD6">
        <v>200.64263324222739</v>
      </c>
      <c r="CE6">
        <v>545.41686085736296</v>
      </c>
      <c r="CF6">
        <v>642.0265039705331</v>
      </c>
      <c r="CG6">
        <v>721.39870961816257</v>
      </c>
      <c r="CH6">
        <v>419.43209878656171</v>
      </c>
      <c r="CI6">
        <v>1039.1908140582871</v>
      </c>
      <c r="CJ6">
        <v>389.5459337838094</v>
      </c>
      <c r="CK6">
        <v>156.78929846293721</v>
      </c>
      <c r="CL6">
        <v>322.76497169960987</v>
      </c>
      <c r="CM6">
        <v>119.39884361615481</v>
      </c>
      <c r="CN6">
        <v>429.43275587832142</v>
      </c>
      <c r="CO6">
        <v>61.33390827572461</v>
      </c>
      <c r="CP6">
        <v>138.70018233811021</v>
      </c>
    </row>
    <row r="7" spans="1:94" x14ac:dyDescent="0.2">
      <c r="A7" t="s">
        <v>16</v>
      </c>
      <c r="B7">
        <v>81</v>
      </c>
      <c r="C7">
        <v>342</v>
      </c>
      <c r="D7">
        <v>497</v>
      </c>
      <c r="E7">
        <v>279</v>
      </c>
      <c r="F7">
        <v>216</v>
      </c>
      <c r="G7">
        <v>860</v>
      </c>
      <c r="H7">
        <v>586</v>
      </c>
      <c r="I7">
        <v>589</v>
      </c>
      <c r="J7">
        <v>720</v>
      </c>
      <c r="K7">
        <v>225</v>
      </c>
      <c r="L7">
        <v>835</v>
      </c>
      <c r="M7">
        <v>1066</v>
      </c>
      <c r="N7">
        <v>596</v>
      </c>
      <c r="O7">
        <v>627</v>
      </c>
      <c r="P7">
        <v>235</v>
      </c>
      <c r="Q7">
        <v>174</v>
      </c>
      <c r="R7">
        <v>205</v>
      </c>
      <c r="T7">
        <v>404</v>
      </c>
      <c r="U7">
        <v>1765</v>
      </c>
      <c r="V7">
        <v>4222</v>
      </c>
      <c r="W7">
        <v>2686</v>
      </c>
      <c r="X7">
        <v>286</v>
      </c>
      <c r="Y7">
        <v>5606</v>
      </c>
      <c r="Z7">
        <v>2613</v>
      </c>
      <c r="AA7">
        <v>306</v>
      </c>
      <c r="AB7">
        <v>423</v>
      </c>
      <c r="AC7">
        <v>54</v>
      </c>
      <c r="AD7">
        <v>449</v>
      </c>
      <c r="AE7">
        <v>320</v>
      </c>
      <c r="AF7">
        <v>626</v>
      </c>
      <c r="AG7">
        <v>30.525268679697358</v>
      </c>
      <c r="AH7">
        <v>29.58062216960661</v>
      </c>
      <c r="AI7">
        <v>15.55017699858964</v>
      </c>
      <c r="AJ7">
        <v>21.214030190096981</v>
      </c>
      <c r="AK7">
        <v>23.54376144643566</v>
      </c>
      <c r="AL7">
        <v>18.825522081955832</v>
      </c>
      <c r="AM7">
        <v>18.409907222821442</v>
      </c>
      <c r="AN7">
        <v>16.401487832399731</v>
      </c>
      <c r="AO7">
        <v>15.738127940203301</v>
      </c>
      <c r="AP7">
        <v>28.80591489217062</v>
      </c>
      <c r="AQ7">
        <v>21.249470493923489</v>
      </c>
      <c r="AR7">
        <v>16.788217578941399</v>
      </c>
      <c r="AS7">
        <v>13.949068803927309</v>
      </c>
      <c r="AT7">
        <v>15.22983287270886</v>
      </c>
      <c r="AU7">
        <v>43.557819141892352</v>
      </c>
      <c r="AV7">
        <v>25.260155753522039</v>
      </c>
      <c r="AW7">
        <v>22.591538578457222</v>
      </c>
      <c r="AY7">
        <v>16.730366150981219</v>
      </c>
      <c r="AZ7">
        <v>14.14180598367536</v>
      </c>
      <c r="BA7">
        <v>7.223185488800155</v>
      </c>
      <c r="BB7">
        <v>11.284540832625391</v>
      </c>
      <c r="BC7">
        <v>23.128530609929228</v>
      </c>
      <c r="BD7">
        <v>6.4378552195804852</v>
      </c>
      <c r="BE7">
        <v>8.7630976287143802</v>
      </c>
      <c r="BF7">
        <v>24.67466696068545</v>
      </c>
      <c r="BG7">
        <v>30.74686146110955</v>
      </c>
      <c r="BH7">
        <v>43.840175514303077</v>
      </c>
      <c r="BI7">
        <v>24.58700757355798</v>
      </c>
      <c r="BJ7">
        <v>25.76370624674297</v>
      </c>
      <c r="BK7">
        <v>14.36493017913342</v>
      </c>
      <c r="BL7">
        <v>66.907733544972217</v>
      </c>
      <c r="BM7">
        <v>273.75698862426327</v>
      </c>
      <c r="BN7">
        <v>209.1334635316644</v>
      </c>
      <c r="BO7">
        <v>160.16189196598859</v>
      </c>
      <c r="BP7">
        <v>137.61361526707671</v>
      </c>
      <c r="BQ7">
        <v>438.10406716969089</v>
      </c>
      <c r="BR7">
        <v>291.93154146884342</v>
      </c>
      <c r="BS7">
        <v>261.41490469773328</v>
      </c>
      <c r="BT7">
        <v>306.63192714759822</v>
      </c>
      <c r="BU7">
        <v>175.3864331536935</v>
      </c>
      <c r="BV7">
        <v>480.13834658421632</v>
      </c>
      <c r="BW7">
        <v>484.27672681342528</v>
      </c>
      <c r="BX7">
        <v>224.96931230447851</v>
      </c>
      <c r="BY7">
        <v>258.40117429106238</v>
      </c>
      <c r="BZ7">
        <v>276.99108672708218</v>
      </c>
      <c r="CA7">
        <v>118.9370265728886</v>
      </c>
      <c r="CB7">
        <v>125.3231997726279</v>
      </c>
      <c r="CD7">
        <v>182.90206781738419</v>
      </c>
      <c r="CE7">
        <v>675.43162147761109</v>
      </c>
      <c r="CF7">
        <v>825.23720803059109</v>
      </c>
      <c r="CG7">
        <v>820.20366443341379</v>
      </c>
      <c r="CH7">
        <v>178.9970526450785</v>
      </c>
      <c r="CI7">
        <v>976.62110138188962</v>
      </c>
      <c r="CJ7">
        <v>619.62490374318395</v>
      </c>
      <c r="CK7">
        <v>204.31701292660381</v>
      </c>
      <c r="CL7">
        <v>351.94351157181461</v>
      </c>
      <c r="CM7">
        <v>64.061609910889686</v>
      </c>
      <c r="CN7">
        <v>298.73342668987522</v>
      </c>
      <c r="CO7">
        <v>223.0951462282965</v>
      </c>
      <c r="CP7">
        <v>243.33784477681431</v>
      </c>
    </row>
    <row r="8" spans="1:94" x14ac:dyDescent="0.2">
      <c r="A8" t="s">
        <v>17</v>
      </c>
      <c r="B8">
        <v>70</v>
      </c>
      <c r="C8">
        <v>384</v>
      </c>
      <c r="D8">
        <v>966</v>
      </c>
      <c r="E8">
        <v>262</v>
      </c>
      <c r="F8">
        <v>146</v>
      </c>
      <c r="G8">
        <v>933</v>
      </c>
      <c r="H8">
        <v>544</v>
      </c>
      <c r="I8">
        <v>300</v>
      </c>
      <c r="J8">
        <v>747</v>
      </c>
      <c r="K8">
        <v>153</v>
      </c>
      <c r="L8">
        <v>220</v>
      </c>
      <c r="M8">
        <v>1364</v>
      </c>
      <c r="N8">
        <v>339</v>
      </c>
      <c r="O8">
        <v>617</v>
      </c>
      <c r="P8">
        <v>94</v>
      </c>
      <c r="Q8">
        <v>575</v>
      </c>
      <c r="R8">
        <v>137</v>
      </c>
      <c r="T8">
        <v>651</v>
      </c>
      <c r="U8">
        <v>1689</v>
      </c>
      <c r="V8">
        <v>4335</v>
      </c>
      <c r="W8">
        <v>1641</v>
      </c>
      <c r="X8">
        <v>556</v>
      </c>
      <c r="Y8">
        <v>2835</v>
      </c>
      <c r="Z8">
        <v>2500</v>
      </c>
      <c r="AA8">
        <v>347</v>
      </c>
      <c r="AB8">
        <v>520</v>
      </c>
      <c r="AC8">
        <v>244</v>
      </c>
      <c r="AD8">
        <v>152</v>
      </c>
      <c r="AE8">
        <v>382</v>
      </c>
      <c r="AF8">
        <v>540</v>
      </c>
      <c r="AG8">
        <v>43.224476457025133</v>
      </c>
      <c r="AH8">
        <v>35.084800454135738</v>
      </c>
      <c r="AI8">
        <v>13.95791836260374</v>
      </c>
      <c r="AJ8">
        <v>27.764212496286039</v>
      </c>
      <c r="AK8">
        <v>40.877972497081487</v>
      </c>
      <c r="AL8">
        <v>15.17027170774711</v>
      </c>
      <c r="AM8">
        <v>15.667795741272119</v>
      </c>
      <c r="AN8">
        <v>25.819749825572188</v>
      </c>
      <c r="AO8">
        <v>25.309096116758042</v>
      </c>
      <c r="AP8">
        <v>30.66080476900963</v>
      </c>
      <c r="AQ8">
        <v>35.025707991302838</v>
      </c>
      <c r="AR8">
        <v>14.968959111976419</v>
      </c>
      <c r="AS8">
        <v>19.912613550914561</v>
      </c>
      <c r="AT8">
        <v>17.64718426975789</v>
      </c>
      <c r="AU8">
        <v>43.132850504711733</v>
      </c>
      <c r="AV8">
        <v>21.273538774076268</v>
      </c>
      <c r="AW8">
        <v>43.844281729247278</v>
      </c>
      <c r="AY8">
        <v>20.023253281155579</v>
      </c>
      <c r="AZ8">
        <v>11.62955703976669</v>
      </c>
      <c r="BA8">
        <v>8.4963561201947932</v>
      </c>
      <c r="BB8">
        <v>11.17528380600462</v>
      </c>
      <c r="BC8">
        <v>23.161251412972089</v>
      </c>
      <c r="BD8">
        <v>9.1790553764484315</v>
      </c>
      <c r="BE8">
        <v>9.938836054435285</v>
      </c>
      <c r="BF8">
        <v>19.950456839881952</v>
      </c>
      <c r="BG8">
        <v>19.75947599557275</v>
      </c>
      <c r="BH8">
        <v>30.163235609913741</v>
      </c>
      <c r="BI8">
        <v>42.461971077266639</v>
      </c>
      <c r="BJ8">
        <v>32.235071504598046</v>
      </c>
      <c r="BK8">
        <v>21.427278423041891</v>
      </c>
      <c r="BL8">
        <v>81.876559733234998</v>
      </c>
      <c r="BM8">
        <v>364.5709330517862</v>
      </c>
      <c r="BN8">
        <v>364.86279851901179</v>
      </c>
      <c r="BO8">
        <v>196.84231117508759</v>
      </c>
      <c r="BP8">
        <v>161.50055066856581</v>
      </c>
      <c r="BQ8">
        <v>383.00708486593311</v>
      </c>
      <c r="BR8">
        <v>230.64211152102081</v>
      </c>
      <c r="BS8">
        <v>209.60666556523199</v>
      </c>
      <c r="BT8">
        <v>511.59823974054581</v>
      </c>
      <c r="BU8">
        <v>126.94242346434071</v>
      </c>
      <c r="BV8">
        <v>208.51697122776361</v>
      </c>
      <c r="BW8">
        <v>552.5069902046489</v>
      </c>
      <c r="BX8">
        <v>182.666861985145</v>
      </c>
      <c r="BY8">
        <v>294.64046358973678</v>
      </c>
      <c r="BZ8">
        <v>109.71545747979179</v>
      </c>
      <c r="CA8">
        <v>331.00868462643848</v>
      </c>
      <c r="CB8">
        <v>162.5418997789493</v>
      </c>
      <c r="CD8">
        <v>352.73408998050502</v>
      </c>
      <c r="CE8">
        <v>531.5261395753505</v>
      </c>
      <c r="CF8">
        <v>996.67511224100747</v>
      </c>
      <c r="CG8">
        <v>496.24820269636751</v>
      </c>
      <c r="CH8">
        <v>348.47258497262021</v>
      </c>
      <c r="CI8">
        <v>704.1786567652772</v>
      </c>
      <c r="CJ8">
        <v>672.36847085508111</v>
      </c>
      <c r="CK8">
        <v>187.33292934639121</v>
      </c>
      <c r="CL8">
        <v>278.04210736078272</v>
      </c>
      <c r="CM8">
        <v>199.1588259248131</v>
      </c>
      <c r="CN8">
        <v>174.65279603222791</v>
      </c>
      <c r="CO8">
        <v>333.21443378663832</v>
      </c>
      <c r="CP8">
        <v>313.10685591144443</v>
      </c>
    </row>
    <row r="9" spans="1:94" x14ac:dyDescent="0.2">
      <c r="A9" t="s">
        <v>18</v>
      </c>
      <c r="D9">
        <v>375</v>
      </c>
      <c r="E9">
        <v>54</v>
      </c>
      <c r="F9">
        <v>90</v>
      </c>
      <c r="G9">
        <v>182</v>
      </c>
      <c r="H9">
        <v>795</v>
      </c>
      <c r="I9">
        <v>307</v>
      </c>
      <c r="J9">
        <v>537</v>
      </c>
      <c r="K9">
        <v>160</v>
      </c>
      <c r="L9">
        <v>200</v>
      </c>
      <c r="M9">
        <v>538</v>
      </c>
      <c r="N9">
        <v>718</v>
      </c>
      <c r="O9">
        <v>430</v>
      </c>
      <c r="P9">
        <v>187</v>
      </c>
      <c r="Q9">
        <v>28</v>
      </c>
      <c r="R9">
        <v>32</v>
      </c>
      <c r="T9">
        <v>483</v>
      </c>
      <c r="U9">
        <v>1576</v>
      </c>
      <c r="V9">
        <v>2975</v>
      </c>
      <c r="W9">
        <v>2600</v>
      </c>
      <c r="X9">
        <v>801</v>
      </c>
      <c r="Y9">
        <v>5611</v>
      </c>
      <c r="Z9">
        <v>1509</v>
      </c>
      <c r="AA9">
        <v>841</v>
      </c>
      <c r="AB9">
        <v>71</v>
      </c>
      <c r="AC9">
        <v>46</v>
      </c>
      <c r="AD9">
        <v>108</v>
      </c>
      <c r="AE9">
        <v>164</v>
      </c>
      <c r="AF9">
        <v>58</v>
      </c>
      <c r="AI9">
        <v>18.562252489524301</v>
      </c>
      <c r="AJ9">
        <v>42.144486086803177</v>
      </c>
      <c r="AK9">
        <v>32.195365691561001</v>
      </c>
      <c r="AL9">
        <v>26.153359424924741</v>
      </c>
      <c r="AM9">
        <v>18.590890972312941</v>
      </c>
      <c r="AN9">
        <v>22.648975555278451</v>
      </c>
      <c r="AO9">
        <v>16.383179140710389</v>
      </c>
      <c r="AP9">
        <v>23.28883246978339</v>
      </c>
      <c r="AQ9">
        <v>31.039224369050931</v>
      </c>
      <c r="AR9">
        <v>19.369703946661939</v>
      </c>
      <c r="AS9">
        <v>17.64081628902823</v>
      </c>
      <c r="AT9">
        <v>27.575048903985191</v>
      </c>
      <c r="AU9">
        <v>42.043945736355042</v>
      </c>
      <c r="AV9">
        <v>44.258916027601742</v>
      </c>
      <c r="AW9">
        <v>41.875265049979923</v>
      </c>
      <c r="AY9">
        <v>16.8703403533627</v>
      </c>
      <c r="AZ9">
        <v>10.93771585450415</v>
      </c>
      <c r="BA9">
        <v>8.2015074691034116</v>
      </c>
      <c r="BB9">
        <v>10.146941247342991</v>
      </c>
      <c r="BC9">
        <v>16.423650268987789</v>
      </c>
      <c r="BD9">
        <v>4.6150722913521669</v>
      </c>
      <c r="BE9">
        <v>11.70869540740674</v>
      </c>
      <c r="BF9">
        <v>19.93752026675061</v>
      </c>
      <c r="BG9">
        <v>44.971546799447431</v>
      </c>
      <c r="BH9">
        <v>42.218104336228173</v>
      </c>
      <c r="BI9">
        <v>30.530342502129059</v>
      </c>
      <c r="BJ9">
        <v>31.081825619483329</v>
      </c>
      <c r="BK9">
        <v>46.576882024037772</v>
      </c>
      <c r="BN9">
        <v>188.36219734861879</v>
      </c>
      <c r="BO9">
        <v>61.583777800042441</v>
      </c>
      <c r="BP9">
        <v>78.409318000955736</v>
      </c>
      <c r="BQ9">
        <v>128.80439287685419</v>
      </c>
      <c r="BR9">
        <v>399.94395515965732</v>
      </c>
      <c r="BS9">
        <v>188.15629081630519</v>
      </c>
      <c r="BT9">
        <v>238.0697798348732</v>
      </c>
      <c r="BU9">
        <v>100.832260614473</v>
      </c>
      <c r="BV9">
        <v>167.9858342465221</v>
      </c>
      <c r="BW9">
        <v>281.99217879779042</v>
      </c>
      <c r="BX9">
        <v>342.74799747135648</v>
      </c>
      <c r="BY9">
        <v>320.86071835474809</v>
      </c>
      <c r="BZ9">
        <v>212.75358064848169</v>
      </c>
      <c r="CA9">
        <v>33.534405308205493</v>
      </c>
      <c r="CB9">
        <v>36.26096451419901</v>
      </c>
      <c r="CD9">
        <v>220.49704810524111</v>
      </c>
      <c r="CE9">
        <v>466.4602649121091</v>
      </c>
      <c r="CF9">
        <v>660.25615641014667</v>
      </c>
      <c r="CG9">
        <v>713.90479390987423</v>
      </c>
      <c r="CH9">
        <v>355.98689383529268</v>
      </c>
      <c r="CI9">
        <v>700.72979095324263</v>
      </c>
      <c r="CJ9">
        <v>478.11189937150169</v>
      </c>
      <c r="CK9">
        <v>453.73151183340252</v>
      </c>
      <c r="CL9">
        <v>86.402832248862069</v>
      </c>
      <c r="CM9">
        <v>52.551893061763238</v>
      </c>
      <c r="CN9">
        <v>89.225139674869666</v>
      </c>
      <c r="CO9">
        <v>137.93744336201831</v>
      </c>
      <c r="CP9">
        <v>73.10216016387615</v>
      </c>
    </row>
    <row r="10" spans="1:94" x14ac:dyDescent="0.2">
      <c r="A10" t="s">
        <v>19</v>
      </c>
      <c r="B10">
        <v>115</v>
      </c>
      <c r="C10">
        <v>245</v>
      </c>
      <c r="E10">
        <v>97</v>
      </c>
      <c r="G10">
        <v>648</v>
      </c>
      <c r="H10">
        <v>451</v>
      </c>
      <c r="I10">
        <v>103</v>
      </c>
      <c r="J10">
        <v>463</v>
      </c>
      <c r="K10">
        <v>110</v>
      </c>
      <c r="L10">
        <v>379</v>
      </c>
      <c r="M10">
        <v>1065</v>
      </c>
      <c r="N10">
        <v>477</v>
      </c>
      <c r="O10">
        <v>766</v>
      </c>
      <c r="R10">
        <v>157</v>
      </c>
      <c r="T10">
        <v>383</v>
      </c>
      <c r="U10">
        <v>2000</v>
      </c>
      <c r="V10">
        <v>2852</v>
      </c>
      <c r="W10">
        <v>1879</v>
      </c>
      <c r="X10">
        <v>1269</v>
      </c>
      <c r="Y10">
        <v>7258</v>
      </c>
      <c r="Z10">
        <v>1447</v>
      </c>
      <c r="AA10">
        <v>843</v>
      </c>
      <c r="AB10">
        <v>149</v>
      </c>
      <c r="AC10">
        <v>51</v>
      </c>
      <c r="AD10">
        <v>302</v>
      </c>
      <c r="AE10">
        <v>260</v>
      </c>
      <c r="AF10">
        <v>131</v>
      </c>
      <c r="AG10">
        <v>46.407115155532928</v>
      </c>
      <c r="AH10">
        <v>27.456080602704031</v>
      </c>
      <c r="AJ10">
        <v>43.623270055091403</v>
      </c>
      <c r="AL10">
        <v>20.884510596287619</v>
      </c>
      <c r="AM10">
        <v>17.302498359812422</v>
      </c>
      <c r="AN10">
        <v>43.755940807932433</v>
      </c>
      <c r="AO10">
        <v>24.00303042073045</v>
      </c>
      <c r="AP10">
        <v>32.927375647435838</v>
      </c>
      <c r="AQ10">
        <v>16.492590251049911</v>
      </c>
      <c r="AR10">
        <v>12.29324344915443</v>
      </c>
      <c r="AS10">
        <v>21.92200700485742</v>
      </c>
      <c r="AT10">
        <v>20.834688926555199</v>
      </c>
      <c r="AW10">
        <v>42.745239105207439</v>
      </c>
      <c r="AY10">
        <v>31.794196373528479</v>
      </c>
      <c r="AZ10">
        <v>10.80412442071524</v>
      </c>
      <c r="BA10">
        <v>10.851490204319029</v>
      </c>
      <c r="BB10">
        <v>14.38411284518228</v>
      </c>
      <c r="BC10">
        <v>12.733109540329989</v>
      </c>
      <c r="BD10">
        <v>5.1100624010845133</v>
      </c>
      <c r="BE10">
        <v>8.0594363507690652</v>
      </c>
      <c r="BF10">
        <v>23.57370389127523</v>
      </c>
      <c r="BG10">
        <v>36.382182304848563</v>
      </c>
      <c r="BH10">
        <v>43.362427706894643</v>
      </c>
      <c r="BI10">
        <v>23.608462972718769</v>
      </c>
      <c r="BJ10">
        <v>30.666514822479961</v>
      </c>
      <c r="BK10">
        <v>31.696288281569711</v>
      </c>
      <c r="BL10">
        <v>144.41563585706359</v>
      </c>
      <c r="BM10">
        <v>182.02725925668389</v>
      </c>
      <c r="BO10">
        <v>114.5042895703039</v>
      </c>
      <c r="BQ10">
        <v>366.21077045534861</v>
      </c>
      <c r="BR10">
        <v>211.1626789897424</v>
      </c>
      <c r="BS10">
        <v>121.9568098165289</v>
      </c>
      <c r="BT10">
        <v>300.7314658254104</v>
      </c>
      <c r="BU10">
        <v>98.012531854987813</v>
      </c>
      <c r="BV10">
        <v>169.1452802142289</v>
      </c>
      <c r="BW10">
        <v>354.28102671290492</v>
      </c>
      <c r="BX10">
        <v>282.96355025537298</v>
      </c>
      <c r="BY10">
        <v>431.86458852500863</v>
      </c>
      <c r="CB10">
        <v>181.6014064699803</v>
      </c>
      <c r="CD10">
        <v>329.51745962562438</v>
      </c>
      <c r="CE10">
        <v>584.7246157113193</v>
      </c>
      <c r="CF10">
        <v>837.47279580966097</v>
      </c>
      <c r="CG10">
        <v>731.37761879380741</v>
      </c>
      <c r="CH10">
        <v>437.24807071972879</v>
      </c>
      <c r="CI10">
        <v>1003.633090673579</v>
      </c>
      <c r="CJ10">
        <v>315.57675455327029</v>
      </c>
      <c r="CK10">
        <v>537.75840037023136</v>
      </c>
      <c r="CL10">
        <v>146.692131358502</v>
      </c>
      <c r="CM10">
        <v>59.843304852130281</v>
      </c>
      <c r="CN10">
        <v>192.93297486756899</v>
      </c>
      <c r="CO10">
        <v>215.7593250085034</v>
      </c>
      <c r="CP10">
        <v>112.3599425312464</v>
      </c>
    </row>
    <row r="11" spans="1:94" x14ac:dyDescent="0.2">
      <c r="A11" t="s">
        <v>20</v>
      </c>
      <c r="B11">
        <v>610</v>
      </c>
      <c r="D11">
        <v>140</v>
      </c>
      <c r="F11">
        <v>212</v>
      </c>
      <c r="G11">
        <v>737</v>
      </c>
      <c r="H11">
        <v>531</v>
      </c>
      <c r="I11">
        <v>230</v>
      </c>
      <c r="J11">
        <v>291</v>
      </c>
      <c r="K11">
        <v>152</v>
      </c>
      <c r="L11">
        <v>308</v>
      </c>
      <c r="M11">
        <v>702</v>
      </c>
      <c r="N11">
        <v>257</v>
      </c>
      <c r="O11">
        <v>439</v>
      </c>
      <c r="Q11">
        <v>115</v>
      </c>
      <c r="R11">
        <v>113</v>
      </c>
      <c r="T11">
        <v>523</v>
      </c>
      <c r="U11">
        <v>978</v>
      </c>
      <c r="V11">
        <v>1188</v>
      </c>
      <c r="W11">
        <v>882</v>
      </c>
      <c r="X11">
        <v>387</v>
      </c>
      <c r="Y11">
        <v>3681</v>
      </c>
      <c r="Z11">
        <v>1349</v>
      </c>
      <c r="AA11">
        <v>243</v>
      </c>
      <c r="AB11">
        <v>175</v>
      </c>
      <c r="AC11">
        <v>140</v>
      </c>
      <c r="AD11">
        <v>292</v>
      </c>
      <c r="AE11">
        <v>185</v>
      </c>
      <c r="AF11">
        <v>348</v>
      </c>
      <c r="AG11">
        <v>23.605582503345818</v>
      </c>
      <c r="AI11">
        <v>25.906011899285289</v>
      </c>
      <c r="AK11">
        <v>32.127455133609708</v>
      </c>
      <c r="AL11">
        <v>18.19905379006741</v>
      </c>
      <c r="AM11">
        <v>33.944064349565942</v>
      </c>
      <c r="AN11">
        <v>31.09563350503629</v>
      </c>
      <c r="AO11">
        <v>24.370127754266111</v>
      </c>
      <c r="AP11">
        <v>30.456512350024799</v>
      </c>
      <c r="AQ11">
        <v>22.29034563846448</v>
      </c>
      <c r="AR11">
        <v>15.84942660986645</v>
      </c>
      <c r="AS11">
        <v>24.1597284652923</v>
      </c>
      <c r="AT11">
        <v>19.77077090961437</v>
      </c>
      <c r="AV11">
        <v>31.691986346534279</v>
      </c>
      <c r="AW11">
        <v>29.934009855389551</v>
      </c>
      <c r="AY11">
        <v>17.921803499262449</v>
      </c>
      <c r="AZ11">
        <v>12.68465417597381</v>
      </c>
      <c r="BA11">
        <v>12.500393820833841</v>
      </c>
      <c r="BB11">
        <v>12.55253307590937</v>
      </c>
      <c r="BC11">
        <v>20.95008442910736</v>
      </c>
      <c r="BD11">
        <v>7.9980518770032107</v>
      </c>
      <c r="BE11">
        <v>9.2780191598859982</v>
      </c>
      <c r="BF11">
        <v>24.836430968704988</v>
      </c>
      <c r="BG11">
        <v>25.538117229404762</v>
      </c>
      <c r="BH11">
        <v>42.676520706260071</v>
      </c>
      <c r="BI11">
        <v>36.008573090196862</v>
      </c>
      <c r="BJ11">
        <v>32.385014347849882</v>
      </c>
      <c r="BK11">
        <v>19.336676432527611</v>
      </c>
      <c r="BL11">
        <v>389.65150800105982</v>
      </c>
      <c r="BN11">
        <v>98.143242189668868</v>
      </c>
      <c r="BP11">
        <v>184.30791716920359</v>
      </c>
      <c r="BQ11">
        <v>362.95108670280911</v>
      </c>
      <c r="BR11">
        <v>487.74201454444642</v>
      </c>
      <c r="BS11">
        <v>193.53479180757139</v>
      </c>
      <c r="BT11">
        <v>191.90336912265249</v>
      </c>
      <c r="BU11">
        <v>125.2724474246033</v>
      </c>
      <c r="BV11">
        <v>185.78015627348361</v>
      </c>
      <c r="BW11">
        <v>301.08039138658631</v>
      </c>
      <c r="BX11">
        <v>168.01845109615189</v>
      </c>
      <c r="BY11">
        <v>234.86587953952571</v>
      </c>
      <c r="CA11">
        <v>98.623203456387486</v>
      </c>
      <c r="CB11">
        <v>91.532462291391468</v>
      </c>
      <c r="CD11">
        <v>253.63851668269939</v>
      </c>
      <c r="CE11">
        <v>335.69841507575671</v>
      </c>
      <c r="CF11">
        <v>401.85737288557988</v>
      </c>
      <c r="CG11">
        <v>299.59307055362609</v>
      </c>
      <c r="CH11">
        <v>219.39592008085521</v>
      </c>
      <c r="CI11">
        <v>796.67619184451291</v>
      </c>
      <c r="CJ11">
        <v>338.68738374329058</v>
      </c>
      <c r="CK11">
        <v>163.31544756237849</v>
      </c>
      <c r="CL11">
        <v>120.936871432475</v>
      </c>
      <c r="CM11">
        <v>161.67722472182041</v>
      </c>
      <c r="CN11">
        <v>284.52508906948788</v>
      </c>
      <c r="CO11">
        <v>162.12411813368479</v>
      </c>
      <c r="CP11">
        <v>182.0928438547902</v>
      </c>
    </row>
    <row r="12" spans="1:94" x14ac:dyDescent="0.2">
      <c r="A12" t="s">
        <v>21</v>
      </c>
      <c r="B12">
        <v>60</v>
      </c>
      <c r="C12">
        <v>121</v>
      </c>
      <c r="D12">
        <v>594</v>
      </c>
      <c r="E12">
        <v>70</v>
      </c>
      <c r="F12">
        <v>200</v>
      </c>
      <c r="G12">
        <v>531</v>
      </c>
      <c r="H12">
        <v>535</v>
      </c>
      <c r="I12">
        <v>161</v>
      </c>
      <c r="J12">
        <v>382</v>
      </c>
      <c r="K12">
        <v>426</v>
      </c>
      <c r="L12">
        <v>346</v>
      </c>
      <c r="M12">
        <v>2100</v>
      </c>
      <c r="N12">
        <v>86</v>
      </c>
      <c r="O12">
        <v>612</v>
      </c>
      <c r="Q12">
        <v>177</v>
      </c>
      <c r="R12">
        <v>198</v>
      </c>
      <c r="T12">
        <v>737</v>
      </c>
      <c r="U12">
        <v>1383</v>
      </c>
      <c r="V12">
        <v>4652</v>
      </c>
      <c r="W12">
        <v>2076</v>
      </c>
      <c r="X12">
        <v>778</v>
      </c>
      <c r="Y12">
        <v>1978</v>
      </c>
      <c r="Z12">
        <v>2378</v>
      </c>
      <c r="AA12">
        <v>657</v>
      </c>
      <c r="AB12">
        <v>538</v>
      </c>
      <c r="AD12">
        <v>53</v>
      </c>
      <c r="AE12">
        <v>373</v>
      </c>
      <c r="AF12">
        <v>482</v>
      </c>
      <c r="AG12">
        <v>41.065318394510939</v>
      </c>
      <c r="AH12">
        <v>29.181444454729132</v>
      </c>
      <c r="AI12">
        <v>19.441030502906049</v>
      </c>
      <c r="AJ12">
        <v>44.298995292180919</v>
      </c>
      <c r="AK12">
        <v>25.568073975456649</v>
      </c>
      <c r="AL12">
        <v>19.78521757032583</v>
      </c>
      <c r="AM12">
        <v>23.837681766951061</v>
      </c>
      <c r="AN12">
        <v>30.083857444000628</v>
      </c>
      <c r="AO12">
        <v>21.462244904905251</v>
      </c>
      <c r="AP12">
        <v>31.33863602941701</v>
      </c>
      <c r="AQ12">
        <v>22.38418777645899</v>
      </c>
      <c r="AR12">
        <v>9.7794981004714501</v>
      </c>
      <c r="AS12">
        <v>44.785265148262923</v>
      </c>
      <c r="AT12">
        <v>24.908455459030751</v>
      </c>
      <c r="AV12">
        <v>42.590894455136343</v>
      </c>
      <c r="AW12">
        <v>25.103168766783121</v>
      </c>
      <c r="AY12">
        <v>17.7481799061676</v>
      </c>
      <c r="AZ12">
        <v>12.586717595689271</v>
      </c>
      <c r="BA12">
        <v>7.2015920040166161</v>
      </c>
      <c r="BB12">
        <v>11.05317909742161</v>
      </c>
      <c r="BC12">
        <v>21.036575933950509</v>
      </c>
      <c r="BD12">
        <v>12.241495770365409</v>
      </c>
      <c r="BE12">
        <v>8.9814929385108897</v>
      </c>
      <c r="BF12">
        <v>21.348815388969129</v>
      </c>
      <c r="BG12">
        <v>22.427139801005659</v>
      </c>
      <c r="BI12">
        <v>41.996774310341749</v>
      </c>
      <c r="BJ12">
        <v>21.570001350091712</v>
      </c>
      <c r="BK12">
        <v>24.092715030583719</v>
      </c>
      <c r="BL12">
        <v>66.674266925103865</v>
      </c>
      <c r="BM12">
        <v>95.548519059036181</v>
      </c>
      <c r="BN12">
        <v>312.49101252576048</v>
      </c>
      <c r="BO12">
        <v>83.911932114866715</v>
      </c>
      <c r="BP12">
        <v>138.37569475887011</v>
      </c>
      <c r="BQ12">
        <v>284.29364782518451</v>
      </c>
      <c r="BR12">
        <v>345.10369099826357</v>
      </c>
      <c r="BS12">
        <v>131.0663492472419</v>
      </c>
      <c r="BT12">
        <v>221.85555824680159</v>
      </c>
      <c r="BU12">
        <v>361.26134471200339</v>
      </c>
      <c r="BV12">
        <v>209.57971417816179</v>
      </c>
      <c r="BW12">
        <v>555.73489329389338</v>
      </c>
      <c r="BX12">
        <v>104.2234405256322</v>
      </c>
      <c r="BY12">
        <v>412.50576748316502</v>
      </c>
      <c r="CA12">
        <v>203.9960845472898</v>
      </c>
      <c r="CB12">
        <v>134.5010084790259</v>
      </c>
      <c r="CD12">
        <v>353.95912657042771</v>
      </c>
      <c r="CE12">
        <v>471.0494194243318</v>
      </c>
      <c r="CF12">
        <v>906.56724588416489</v>
      </c>
      <c r="CG12">
        <v>620.93531535700231</v>
      </c>
      <c r="CH12">
        <v>442.88039304718041</v>
      </c>
      <c r="CI12">
        <v>655.22819724982071</v>
      </c>
      <c r="CJ12">
        <v>577.95255452004881</v>
      </c>
      <c r="CK12">
        <v>379.55171303048422</v>
      </c>
      <c r="CL12">
        <v>326.50359727248792</v>
      </c>
      <c r="CN12">
        <v>60.231490237665547</v>
      </c>
      <c r="CO12">
        <v>217.71623162961461</v>
      </c>
      <c r="CP12">
        <v>314.24225789886219</v>
      </c>
    </row>
    <row r="13" spans="1:94" x14ac:dyDescent="0.2">
      <c r="A13" t="s">
        <v>22</v>
      </c>
      <c r="C13">
        <v>125</v>
      </c>
      <c r="E13">
        <v>61</v>
      </c>
      <c r="F13">
        <v>289</v>
      </c>
      <c r="G13">
        <v>434</v>
      </c>
      <c r="H13">
        <v>236</v>
      </c>
      <c r="I13">
        <v>103</v>
      </c>
      <c r="J13">
        <v>290</v>
      </c>
      <c r="K13">
        <v>259</v>
      </c>
      <c r="L13">
        <v>196</v>
      </c>
      <c r="M13">
        <v>1140</v>
      </c>
      <c r="N13">
        <v>393</v>
      </c>
      <c r="O13">
        <v>345</v>
      </c>
      <c r="P13">
        <v>105</v>
      </c>
      <c r="Q13">
        <v>143</v>
      </c>
      <c r="R13">
        <v>566</v>
      </c>
      <c r="T13">
        <v>358</v>
      </c>
      <c r="U13">
        <v>1999</v>
      </c>
      <c r="V13">
        <v>3922</v>
      </c>
      <c r="W13">
        <v>3259</v>
      </c>
      <c r="X13">
        <v>622</v>
      </c>
      <c r="Y13">
        <v>10331</v>
      </c>
      <c r="Z13">
        <v>2937</v>
      </c>
      <c r="AA13">
        <v>340</v>
      </c>
      <c r="AB13">
        <v>226</v>
      </c>
      <c r="AD13">
        <v>216</v>
      </c>
      <c r="AE13">
        <v>716</v>
      </c>
      <c r="AF13">
        <v>522</v>
      </c>
      <c r="AH13">
        <v>26.575071426763291</v>
      </c>
      <c r="AJ13">
        <v>42.480020147681572</v>
      </c>
      <c r="AK13">
        <v>23.303653107895151</v>
      </c>
      <c r="AL13">
        <v>16.069624322048561</v>
      </c>
      <c r="AM13">
        <v>27.255187602645801</v>
      </c>
      <c r="AN13">
        <v>31.20615163281488</v>
      </c>
      <c r="AO13">
        <v>22.92699177678163</v>
      </c>
      <c r="AP13">
        <v>23.214051185070719</v>
      </c>
      <c r="AQ13">
        <v>25.913817854782891</v>
      </c>
      <c r="AR13">
        <v>14.40901109920831</v>
      </c>
      <c r="AS13">
        <v>22.89033780034373</v>
      </c>
      <c r="AT13">
        <v>24.341425524531299</v>
      </c>
      <c r="AU13">
        <v>43.135740509512559</v>
      </c>
      <c r="AV13">
        <v>29.062821087843801</v>
      </c>
      <c r="AW13">
        <v>19.858411703709351</v>
      </c>
      <c r="AY13">
        <v>23.653402744174489</v>
      </c>
      <c r="AZ13">
        <v>7.6100688304747939</v>
      </c>
      <c r="BA13">
        <v>7.4647943137208088</v>
      </c>
      <c r="BB13">
        <v>8.8634222592576926</v>
      </c>
      <c r="BC13">
        <v>16.243055784501479</v>
      </c>
      <c r="BD13">
        <v>4.1241069790545124</v>
      </c>
      <c r="BE13">
        <v>9.6908919134979836</v>
      </c>
      <c r="BF13">
        <v>28.417243877316722</v>
      </c>
      <c r="BG13">
        <v>22.69661446566187</v>
      </c>
      <c r="BI13">
        <v>30.641147294253301</v>
      </c>
      <c r="BJ13">
        <v>18.238131461478641</v>
      </c>
      <c r="BK13">
        <v>27.255017331655178</v>
      </c>
      <c r="BM13">
        <v>89.891009572008926</v>
      </c>
      <c r="BO13">
        <v>70.120717877279333</v>
      </c>
      <c r="BP13">
        <v>182.2441742347338</v>
      </c>
      <c r="BQ13">
        <v>188.72405437735009</v>
      </c>
      <c r="BR13">
        <v>174.05759691658099</v>
      </c>
      <c r="BS13">
        <v>86.977965266353522</v>
      </c>
      <c r="BT13">
        <v>179.91893747602001</v>
      </c>
      <c r="BU13">
        <v>162.69810940242971</v>
      </c>
      <c r="BV13">
        <v>137.4419403625582</v>
      </c>
      <c r="BW13">
        <v>444.49904456098102</v>
      </c>
      <c r="BX13">
        <v>243.4313775404683</v>
      </c>
      <c r="BY13">
        <v>227.24634571731841</v>
      </c>
      <c r="BZ13">
        <v>122.5627118228664</v>
      </c>
      <c r="CA13">
        <v>112.4619502209525</v>
      </c>
      <c r="CB13">
        <v>304.15344928280041</v>
      </c>
      <c r="CD13">
        <v>229.14398299568111</v>
      </c>
      <c r="CE13">
        <v>411.65479977464128</v>
      </c>
      <c r="CF13">
        <v>792.24086368588064</v>
      </c>
      <c r="CG13">
        <v>781.6594899207231</v>
      </c>
      <c r="CH13">
        <v>273.39459548196999</v>
      </c>
      <c r="CI13">
        <v>1152.933048905865</v>
      </c>
      <c r="CJ13">
        <v>770.19288235886074</v>
      </c>
      <c r="CK13">
        <v>261.45242603459428</v>
      </c>
      <c r="CL13">
        <v>138.80378992034039</v>
      </c>
      <c r="CN13">
        <v>179.0979349109727</v>
      </c>
      <c r="CO13">
        <v>353.3663321664219</v>
      </c>
      <c r="CP13">
        <v>384.98939819493728</v>
      </c>
    </row>
    <row r="14" spans="1:94" x14ac:dyDescent="0.2">
      <c r="A14" t="s">
        <v>23</v>
      </c>
      <c r="B14">
        <v>71</v>
      </c>
      <c r="D14">
        <v>572</v>
      </c>
      <c r="E14">
        <v>557</v>
      </c>
      <c r="F14">
        <v>601</v>
      </c>
      <c r="G14">
        <v>704</v>
      </c>
      <c r="H14">
        <v>731</v>
      </c>
      <c r="I14">
        <v>471</v>
      </c>
      <c r="J14">
        <v>2066</v>
      </c>
      <c r="K14">
        <v>1287</v>
      </c>
      <c r="L14">
        <v>189</v>
      </c>
      <c r="M14">
        <v>1870</v>
      </c>
      <c r="N14">
        <v>355</v>
      </c>
      <c r="O14">
        <v>1390</v>
      </c>
      <c r="P14">
        <v>406</v>
      </c>
      <c r="Q14">
        <v>336</v>
      </c>
      <c r="R14">
        <v>439</v>
      </c>
      <c r="T14">
        <v>1382</v>
      </c>
      <c r="U14">
        <v>1565</v>
      </c>
      <c r="V14">
        <v>6913</v>
      </c>
      <c r="W14">
        <v>2299</v>
      </c>
      <c r="Y14">
        <v>2946</v>
      </c>
      <c r="Z14">
        <v>2196</v>
      </c>
      <c r="AA14">
        <v>380</v>
      </c>
      <c r="AB14">
        <v>245</v>
      </c>
      <c r="AD14">
        <v>471</v>
      </c>
      <c r="AE14">
        <v>680</v>
      </c>
      <c r="AF14">
        <v>551</v>
      </c>
      <c r="AG14">
        <v>45.222695631166552</v>
      </c>
      <c r="AI14">
        <v>24.347984315060419</v>
      </c>
      <c r="AJ14">
        <v>29.80807341825879</v>
      </c>
      <c r="AK14">
        <v>21.571476890326831</v>
      </c>
      <c r="AL14">
        <v>16.221400409445579</v>
      </c>
      <c r="AM14">
        <v>19.954699726479252</v>
      </c>
      <c r="AN14">
        <v>29.669337431572369</v>
      </c>
      <c r="AO14">
        <v>14.565048941961409</v>
      </c>
      <c r="AP14">
        <v>19.26377076101026</v>
      </c>
      <c r="AQ14">
        <v>32.522170932233109</v>
      </c>
      <c r="AR14">
        <v>11.57318962492629</v>
      </c>
      <c r="AS14">
        <v>27.739367604891068</v>
      </c>
      <c r="AT14">
        <v>14.57124076893821</v>
      </c>
      <c r="AU14">
        <v>29.68682340133692</v>
      </c>
      <c r="AV14">
        <v>29.692244706424621</v>
      </c>
      <c r="AW14">
        <v>20.793481097710639</v>
      </c>
      <c r="AY14">
        <v>19.26609068155442</v>
      </c>
      <c r="AZ14">
        <v>11.108747130379021</v>
      </c>
      <c r="BA14">
        <v>5.5388782820569089</v>
      </c>
      <c r="BB14">
        <v>8.9210154146158818</v>
      </c>
      <c r="BD14">
        <v>9.5551452302977893</v>
      </c>
      <c r="BE14">
        <v>9.215036700499212</v>
      </c>
      <c r="BF14">
        <v>18.34561886745438</v>
      </c>
      <c r="BG14">
        <v>28.436681834333079</v>
      </c>
      <c r="BI14">
        <v>29.732798718118708</v>
      </c>
      <c r="BJ14">
        <v>15.65817011251011</v>
      </c>
      <c r="BK14">
        <v>17.490493865509741</v>
      </c>
      <c r="BL14">
        <v>86.885358911182493</v>
      </c>
      <c r="BN14">
        <v>376.8693743452431</v>
      </c>
      <c r="BO14">
        <v>449.2839527250556</v>
      </c>
      <c r="BP14">
        <v>350.82146407040148</v>
      </c>
      <c r="BQ14">
        <v>309.02442590250848</v>
      </c>
      <c r="BR14">
        <v>394.72476835289928</v>
      </c>
      <c r="BS14">
        <v>378.14691315760467</v>
      </c>
      <c r="BT14">
        <v>814.28056639511544</v>
      </c>
      <c r="BU14">
        <v>670.89051667075307</v>
      </c>
      <c r="BV14">
        <v>166.3309763581336</v>
      </c>
      <c r="BW14">
        <v>585.63426650459496</v>
      </c>
      <c r="BX14">
        <v>266.47514889173999</v>
      </c>
      <c r="BY14">
        <v>548.07897104454753</v>
      </c>
      <c r="BZ14">
        <v>326.15314235608707</v>
      </c>
      <c r="CA14">
        <v>269.96913377852098</v>
      </c>
      <c r="CB14">
        <v>247.0151138278284</v>
      </c>
      <c r="CD14">
        <v>720.49910836516653</v>
      </c>
      <c r="CE14">
        <v>470.44756764702271</v>
      </c>
      <c r="CF14">
        <v>1036.1441587244269</v>
      </c>
      <c r="CG14">
        <v>554.98988205135333</v>
      </c>
      <c r="CI14">
        <v>761.73136674371619</v>
      </c>
      <c r="CJ14">
        <v>547.59718833680563</v>
      </c>
      <c r="CK14">
        <v>188.6460725240523</v>
      </c>
      <c r="CL14">
        <v>188.52841130384039</v>
      </c>
      <c r="CN14">
        <v>378.95575122713859</v>
      </c>
      <c r="CO14">
        <v>288.12551849519508</v>
      </c>
      <c r="CP14">
        <v>260.78672227991211</v>
      </c>
    </row>
    <row r="15" spans="1:94" x14ac:dyDescent="0.2">
      <c r="A15" t="s">
        <v>24</v>
      </c>
      <c r="B15">
        <v>120</v>
      </c>
      <c r="C15">
        <v>391</v>
      </c>
      <c r="D15">
        <v>1370</v>
      </c>
      <c r="F15">
        <v>96</v>
      </c>
      <c r="G15">
        <v>988</v>
      </c>
      <c r="H15">
        <v>248</v>
      </c>
      <c r="I15">
        <v>84</v>
      </c>
      <c r="J15">
        <v>488</v>
      </c>
      <c r="K15">
        <v>110</v>
      </c>
      <c r="L15">
        <v>308</v>
      </c>
      <c r="M15">
        <v>2471</v>
      </c>
      <c r="N15">
        <v>95</v>
      </c>
      <c r="O15">
        <v>957</v>
      </c>
      <c r="Q15">
        <v>411</v>
      </c>
      <c r="T15">
        <v>615</v>
      </c>
      <c r="U15">
        <v>1073</v>
      </c>
      <c r="V15">
        <v>1955</v>
      </c>
      <c r="W15">
        <v>413</v>
      </c>
      <c r="Y15">
        <v>191</v>
      </c>
      <c r="Z15">
        <v>2420</v>
      </c>
      <c r="AA15">
        <v>562</v>
      </c>
      <c r="AB15">
        <v>447</v>
      </c>
      <c r="AC15">
        <v>142</v>
      </c>
      <c r="AE15">
        <v>224</v>
      </c>
      <c r="AF15">
        <v>450</v>
      </c>
      <c r="AG15">
        <v>35.844467302140451</v>
      </c>
      <c r="AH15">
        <v>17.191235289835031</v>
      </c>
      <c r="AI15">
        <v>21.123425578723189</v>
      </c>
      <c r="AK15">
        <v>43.250024846277</v>
      </c>
      <c r="AL15">
        <v>15.330284300969639</v>
      </c>
      <c r="AM15">
        <v>31.33075766464242</v>
      </c>
      <c r="AN15">
        <v>44.465076292004667</v>
      </c>
      <c r="AO15">
        <v>22.76789809574117</v>
      </c>
      <c r="AP15">
        <v>41.326616284761123</v>
      </c>
      <c r="AQ15">
        <v>30.445463172943271</v>
      </c>
      <c r="AR15">
        <v>10.58156529516279</v>
      </c>
      <c r="AS15">
        <v>42.861797328097609</v>
      </c>
      <c r="AT15">
        <v>16.586279758707349</v>
      </c>
      <c r="AV15">
        <v>35.241105495038667</v>
      </c>
      <c r="AY15">
        <v>19.649481855844961</v>
      </c>
      <c r="AZ15">
        <v>13.85397908698164</v>
      </c>
      <c r="BA15">
        <v>11.50365050202104</v>
      </c>
      <c r="BB15">
        <v>17.940397776602229</v>
      </c>
      <c r="BD15">
        <v>43.975789740624009</v>
      </c>
      <c r="BE15">
        <v>12.09796869168397</v>
      </c>
      <c r="BF15">
        <v>21.49630883279973</v>
      </c>
      <c r="BG15">
        <v>24.875595155324309</v>
      </c>
      <c r="BH15">
        <v>31.558152057734439</v>
      </c>
      <c r="BJ15">
        <v>25.386699142686521</v>
      </c>
      <c r="BK15">
        <v>16.236723518561</v>
      </c>
      <c r="BL15">
        <v>116.3952295575295</v>
      </c>
      <c r="BM15">
        <v>181.89285777793751</v>
      </c>
      <c r="BN15">
        <v>783.0990925128026</v>
      </c>
      <c r="BP15">
        <v>112.3542225452609</v>
      </c>
      <c r="BQ15">
        <v>409.86322984625002</v>
      </c>
      <c r="BR15">
        <v>210.25889750347071</v>
      </c>
      <c r="BS15">
        <v>101.0718307813804</v>
      </c>
      <c r="BT15">
        <v>300.65924704929671</v>
      </c>
      <c r="BU15">
        <v>123.0139425151678</v>
      </c>
      <c r="BV15">
        <v>253.74944820629659</v>
      </c>
      <c r="BW15">
        <v>707.54565142999775</v>
      </c>
      <c r="BX15">
        <v>110.1858403590271</v>
      </c>
      <c r="BY15">
        <v>429.52923513641662</v>
      </c>
      <c r="CA15">
        <v>391.94321436354141</v>
      </c>
      <c r="CD15">
        <v>327.00773320462162</v>
      </c>
      <c r="CE15">
        <v>402.25926363245509</v>
      </c>
      <c r="CF15">
        <v>608.57519236225039</v>
      </c>
      <c r="CG15">
        <v>200.4997910098661</v>
      </c>
      <c r="CI15">
        <v>227.28921008678569</v>
      </c>
      <c r="CJ15">
        <v>792.24521863972143</v>
      </c>
      <c r="CK15">
        <v>326.9128659941361</v>
      </c>
      <c r="CL15">
        <v>300.89350123943348</v>
      </c>
      <c r="CM15">
        <v>121.2639507592838</v>
      </c>
      <c r="CO15">
        <v>153.88137530659779</v>
      </c>
      <c r="CP15">
        <v>197.71640891691311</v>
      </c>
    </row>
    <row r="16" spans="1:94" x14ac:dyDescent="0.2">
      <c r="A16" t="s">
        <v>25</v>
      </c>
      <c r="B16">
        <v>197</v>
      </c>
      <c r="C16">
        <v>138</v>
      </c>
      <c r="D16">
        <v>892</v>
      </c>
      <c r="E16">
        <v>349</v>
      </c>
      <c r="G16">
        <v>839</v>
      </c>
      <c r="H16">
        <v>2132</v>
      </c>
      <c r="I16">
        <v>788</v>
      </c>
      <c r="J16">
        <v>1517</v>
      </c>
      <c r="K16">
        <v>367</v>
      </c>
      <c r="M16">
        <v>1182</v>
      </c>
      <c r="N16">
        <v>222</v>
      </c>
      <c r="O16">
        <v>1251</v>
      </c>
      <c r="Q16">
        <v>289</v>
      </c>
      <c r="R16">
        <v>253</v>
      </c>
      <c r="T16">
        <v>434</v>
      </c>
      <c r="U16">
        <v>1092</v>
      </c>
      <c r="V16">
        <v>3035</v>
      </c>
      <c r="W16">
        <v>706</v>
      </c>
      <c r="X16">
        <v>59</v>
      </c>
      <c r="Y16">
        <v>857</v>
      </c>
      <c r="Z16">
        <v>1768</v>
      </c>
      <c r="AA16">
        <v>381</v>
      </c>
      <c r="AB16">
        <v>490</v>
      </c>
      <c r="AE16">
        <v>547</v>
      </c>
      <c r="AF16">
        <v>295</v>
      </c>
      <c r="AG16">
        <v>40.523800976752483</v>
      </c>
      <c r="AH16">
        <v>40.667675047028737</v>
      </c>
      <c r="AI16">
        <v>16.32859556457019</v>
      </c>
      <c r="AJ16">
        <v>30.623760847704219</v>
      </c>
      <c r="AL16">
        <v>15.348340421062041</v>
      </c>
      <c r="AM16">
        <v>11.30799428929868</v>
      </c>
      <c r="AN16">
        <v>18.612628355353671</v>
      </c>
      <c r="AO16">
        <v>14.21483218517513</v>
      </c>
      <c r="AP16">
        <v>27.097013886914951</v>
      </c>
      <c r="AR16">
        <v>16.429316962493349</v>
      </c>
      <c r="AS16">
        <v>25.28676430209455</v>
      </c>
      <c r="AT16">
        <v>16.502826600310481</v>
      </c>
      <c r="AV16">
        <v>41.654555369001557</v>
      </c>
      <c r="AW16">
        <v>34.064235051891806</v>
      </c>
      <c r="AY16">
        <v>18.64826400698357</v>
      </c>
      <c r="AZ16">
        <v>15.934385584187069</v>
      </c>
      <c r="BA16">
        <v>8.5137746447167668</v>
      </c>
      <c r="BB16">
        <v>20.493015782637151</v>
      </c>
      <c r="BC16">
        <v>43.803541557858523</v>
      </c>
      <c r="BD16">
        <v>15.711750430854201</v>
      </c>
      <c r="BE16">
        <v>12.439243098659359</v>
      </c>
      <c r="BF16">
        <v>35.462854926613772</v>
      </c>
      <c r="BG16">
        <v>19.726018524814819</v>
      </c>
      <c r="BJ16">
        <v>17.266502851812358</v>
      </c>
      <c r="BK16">
        <v>25.08142936565952</v>
      </c>
      <c r="BL16">
        <v>216.02708452008969</v>
      </c>
      <c r="BM16">
        <v>151.86588860940759</v>
      </c>
      <c r="BN16">
        <v>394.13544328853499</v>
      </c>
      <c r="BO16">
        <v>289.21163194320178</v>
      </c>
      <c r="BQ16">
        <v>348.46181032951802</v>
      </c>
      <c r="BR16">
        <v>652.38592905963264</v>
      </c>
      <c r="BS16">
        <v>396.88595264493182</v>
      </c>
      <c r="BT16">
        <v>583.52453647318896</v>
      </c>
      <c r="BU16">
        <v>269.1034730022543</v>
      </c>
      <c r="BW16">
        <v>525.49524356315533</v>
      </c>
      <c r="BX16">
        <v>151.90708834267741</v>
      </c>
      <c r="BY16">
        <v>558.65983750232579</v>
      </c>
      <c r="CA16">
        <v>325.75579507604311</v>
      </c>
      <c r="CB16">
        <v>233.2120392904277</v>
      </c>
      <c r="CD16">
        <v>219.00798176522011</v>
      </c>
      <c r="CE16">
        <v>470.85779559491209</v>
      </c>
      <c r="CF16">
        <v>699.21808145063005</v>
      </c>
      <c r="CG16">
        <v>391.50956801446762</v>
      </c>
      <c r="CH16">
        <v>69.934752341021422</v>
      </c>
      <c r="CI16">
        <v>364.36545766921978</v>
      </c>
      <c r="CJ16">
        <v>595.12476161095833</v>
      </c>
      <c r="CK16">
        <v>365.62044733062999</v>
      </c>
      <c r="CL16">
        <v>261.55758646519888</v>
      </c>
      <c r="CO16">
        <v>255.5780284362782</v>
      </c>
      <c r="CP16">
        <v>200.21937595266601</v>
      </c>
    </row>
    <row r="17" spans="1:94" x14ac:dyDescent="0.2">
      <c r="A17" t="s">
        <v>26</v>
      </c>
      <c r="B17">
        <v>304</v>
      </c>
      <c r="C17">
        <v>642</v>
      </c>
      <c r="D17">
        <v>226</v>
      </c>
      <c r="E17">
        <v>137</v>
      </c>
      <c r="F17">
        <v>171</v>
      </c>
      <c r="G17">
        <v>1057</v>
      </c>
      <c r="H17">
        <v>336</v>
      </c>
      <c r="I17">
        <v>1433</v>
      </c>
      <c r="J17">
        <v>627</v>
      </c>
      <c r="K17">
        <v>647</v>
      </c>
      <c r="L17">
        <v>374</v>
      </c>
      <c r="M17">
        <v>1333</v>
      </c>
      <c r="N17">
        <v>562</v>
      </c>
      <c r="O17">
        <v>1193</v>
      </c>
      <c r="Q17">
        <v>196</v>
      </c>
      <c r="R17">
        <v>158</v>
      </c>
      <c r="T17">
        <v>183</v>
      </c>
      <c r="U17">
        <v>1583</v>
      </c>
      <c r="V17">
        <v>4951</v>
      </c>
      <c r="W17">
        <v>1239</v>
      </c>
      <c r="X17">
        <v>348</v>
      </c>
      <c r="Y17">
        <v>1969</v>
      </c>
      <c r="Z17">
        <v>3480</v>
      </c>
      <c r="AA17">
        <v>338</v>
      </c>
      <c r="AB17">
        <v>980</v>
      </c>
      <c r="AC17">
        <v>283</v>
      </c>
      <c r="AD17">
        <v>94</v>
      </c>
      <c r="AE17">
        <v>274</v>
      </c>
      <c r="AF17">
        <v>300</v>
      </c>
      <c r="AG17">
        <v>23.892787792284349</v>
      </c>
      <c r="AH17">
        <v>24.277290279025021</v>
      </c>
      <c r="AI17">
        <v>28.661957057376789</v>
      </c>
      <c r="AJ17">
        <v>32.080784022433427</v>
      </c>
      <c r="AK17">
        <v>28.311123091656619</v>
      </c>
      <c r="AL17">
        <v>18.13554932447768</v>
      </c>
      <c r="AM17">
        <v>23.66678025448342</v>
      </c>
      <c r="AN17">
        <v>20.467995575913729</v>
      </c>
      <c r="AO17">
        <v>19.929474419955689</v>
      </c>
      <c r="AP17">
        <v>22.89967641100165</v>
      </c>
      <c r="AQ17">
        <v>39.334866097913427</v>
      </c>
      <c r="AR17">
        <v>10.71228951477328</v>
      </c>
      <c r="AS17">
        <v>20.987985514839959</v>
      </c>
      <c r="AT17">
        <v>15.98580485329154</v>
      </c>
      <c r="AV17">
        <v>35.183055424569773</v>
      </c>
      <c r="AW17">
        <v>43.837283235706657</v>
      </c>
      <c r="AY17">
        <v>24.999217724549059</v>
      </c>
      <c r="AZ17">
        <v>14.27422562560934</v>
      </c>
      <c r="BA17">
        <v>6.8238204994396048</v>
      </c>
      <c r="BB17">
        <v>15.67584047537335</v>
      </c>
      <c r="BC17">
        <v>26.372399415855991</v>
      </c>
      <c r="BD17">
        <v>14.620304674545411</v>
      </c>
      <c r="BE17">
        <v>8.7765621823300091</v>
      </c>
      <c r="BF17">
        <v>23.476898552530969</v>
      </c>
      <c r="BG17">
        <v>24.203949871377201</v>
      </c>
      <c r="BH17">
        <v>32.104823859603769</v>
      </c>
      <c r="BI17">
        <v>43.572156862604352</v>
      </c>
      <c r="BJ17">
        <v>23.11715865637197</v>
      </c>
      <c r="BK17">
        <v>22.84154026384229</v>
      </c>
      <c r="BL17">
        <v>196.5496225002735</v>
      </c>
      <c r="BM17">
        <v>421.7616074232576</v>
      </c>
      <c r="BN17">
        <v>175.2855375023849</v>
      </c>
      <c r="BO17">
        <v>118.9316229104985</v>
      </c>
      <c r="BP17">
        <v>131.00413773761119</v>
      </c>
      <c r="BQ17">
        <v>518.72539102833593</v>
      </c>
      <c r="BR17">
        <v>215.1841407681454</v>
      </c>
      <c r="BS17">
        <v>793.69438774671005</v>
      </c>
      <c r="BT17">
        <v>338.13894322822392</v>
      </c>
      <c r="BU17">
        <v>400.92711668472242</v>
      </c>
      <c r="BV17">
        <v>398.08983006194723</v>
      </c>
      <c r="BW17">
        <v>386.40635071207743</v>
      </c>
      <c r="BX17">
        <v>319.18235588570678</v>
      </c>
      <c r="BY17">
        <v>516.06779180706974</v>
      </c>
      <c r="CA17">
        <v>186.604206008332</v>
      </c>
      <c r="CB17">
        <v>187.42715930128699</v>
      </c>
      <c r="CD17">
        <v>123.7967699018234</v>
      </c>
      <c r="CE17">
        <v>611.45609243888066</v>
      </c>
      <c r="CF17">
        <v>914.22338320497465</v>
      </c>
      <c r="CG17">
        <v>525.574088995191</v>
      </c>
      <c r="CH17">
        <v>248.34801500993521</v>
      </c>
      <c r="CI17">
        <v>778.9936970520846</v>
      </c>
      <c r="CJ17">
        <v>826.48596444449686</v>
      </c>
      <c r="CK17">
        <v>214.72827149097071</v>
      </c>
      <c r="CL17">
        <v>641.86563581679616</v>
      </c>
      <c r="CM17">
        <v>245.86037043665661</v>
      </c>
      <c r="CN17">
        <v>110.83290502768121</v>
      </c>
      <c r="CO17">
        <v>171.40236935351859</v>
      </c>
      <c r="CP17">
        <v>185.4293369773915</v>
      </c>
    </row>
    <row r="18" spans="1:94" x14ac:dyDescent="0.2">
      <c r="A18" t="s">
        <v>27</v>
      </c>
      <c r="C18">
        <v>521</v>
      </c>
      <c r="D18">
        <v>555</v>
      </c>
      <c r="E18">
        <v>378</v>
      </c>
      <c r="F18">
        <v>216</v>
      </c>
      <c r="G18">
        <v>492</v>
      </c>
      <c r="H18">
        <v>272</v>
      </c>
      <c r="I18">
        <v>185</v>
      </c>
      <c r="J18">
        <v>828</v>
      </c>
      <c r="K18">
        <v>189</v>
      </c>
      <c r="L18">
        <v>211</v>
      </c>
      <c r="M18">
        <v>596</v>
      </c>
      <c r="N18">
        <v>578</v>
      </c>
      <c r="O18">
        <v>927</v>
      </c>
      <c r="P18">
        <v>96</v>
      </c>
      <c r="Q18">
        <v>96</v>
      </c>
      <c r="R18">
        <v>99</v>
      </c>
      <c r="S18">
        <v>54</v>
      </c>
      <c r="T18">
        <v>771</v>
      </c>
      <c r="U18">
        <v>2974</v>
      </c>
      <c r="V18">
        <v>4709</v>
      </c>
      <c r="W18">
        <v>2966</v>
      </c>
      <c r="X18">
        <v>375</v>
      </c>
      <c r="Y18">
        <v>7382</v>
      </c>
      <c r="Z18">
        <v>3100</v>
      </c>
      <c r="AA18">
        <v>252</v>
      </c>
      <c r="AB18">
        <v>108</v>
      </c>
      <c r="AC18">
        <v>161</v>
      </c>
      <c r="AD18">
        <v>345</v>
      </c>
      <c r="AE18">
        <v>201</v>
      </c>
      <c r="AF18">
        <v>55</v>
      </c>
      <c r="AH18">
        <v>30.611095379605871</v>
      </c>
      <c r="AI18">
        <v>23.91851271320877</v>
      </c>
      <c r="AJ18">
        <v>29.310550278714501</v>
      </c>
      <c r="AK18">
        <v>27.454555005946428</v>
      </c>
      <c r="AL18">
        <v>18.14175394191329</v>
      </c>
      <c r="AM18">
        <v>21.760668127014149</v>
      </c>
      <c r="AN18">
        <v>32.831377013299438</v>
      </c>
      <c r="AO18">
        <v>20.68172389261176</v>
      </c>
      <c r="AP18">
        <v>25.49854697730099</v>
      </c>
      <c r="AQ18">
        <v>25.283048261260511</v>
      </c>
      <c r="AR18">
        <v>15.67004671471248</v>
      </c>
      <c r="AS18">
        <v>18.271702171142369</v>
      </c>
      <c r="AT18">
        <v>18.741731101302221</v>
      </c>
      <c r="AU18">
        <v>31.42531512655162</v>
      </c>
      <c r="AV18">
        <v>43.63687696512811</v>
      </c>
      <c r="AW18">
        <v>43.194456223949132</v>
      </c>
      <c r="AX18">
        <v>44.298848457234719</v>
      </c>
      <c r="AY18">
        <v>20.510740390494259</v>
      </c>
      <c r="AZ18">
        <v>8.2600884283814935</v>
      </c>
      <c r="BA18">
        <v>6.9011045478344109</v>
      </c>
      <c r="BB18">
        <v>9.4410754294654531</v>
      </c>
      <c r="BC18">
        <v>21.72526406623756</v>
      </c>
      <c r="BD18">
        <v>5.433261101201885</v>
      </c>
      <c r="BE18">
        <v>8.9221465317296254</v>
      </c>
      <c r="BF18">
        <v>25.920771460589059</v>
      </c>
      <c r="BG18">
        <v>30.90038951211228</v>
      </c>
      <c r="BH18">
        <v>34.078234919590592</v>
      </c>
      <c r="BI18">
        <v>37.610914243296428</v>
      </c>
      <c r="BJ18">
        <v>29.973804758443599</v>
      </c>
      <c r="BK18">
        <v>42.864615835458061</v>
      </c>
      <c r="BM18">
        <v>431.56716864165543</v>
      </c>
      <c r="BN18">
        <v>359.21871817442229</v>
      </c>
      <c r="BO18">
        <v>299.81100927188282</v>
      </c>
      <c r="BP18">
        <v>160.47225837352701</v>
      </c>
      <c r="BQ18">
        <v>241.5328353764763</v>
      </c>
      <c r="BR18">
        <v>160.16696055405751</v>
      </c>
      <c r="BS18">
        <v>164.35867491746521</v>
      </c>
      <c r="BT18">
        <v>463.39236850305917</v>
      </c>
      <c r="BU18">
        <v>130.4094435542342</v>
      </c>
      <c r="BV18">
        <v>144.3589430161845</v>
      </c>
      <c r="BW18">
        <v>252.7250874406318</v>
      </c>
      <c r="BX18">
        <v>285.7844869751068</v>
      </c>
      <c r="BY18">
        <v>470.13354621453038</v>
      </c>
      <c r="BZ18">
        <v>81.636180830713784</v>
      </c>
      <c r="CA18">
        <v>113.3591807899784</v>
      </c>
      <c r="CB18">
        <v>115.7164256193778</v>
      </c>
      <c r="CC18">
        <v>64.731847354103834</v>
      </c>
      <c r="CD18">
        <v>427.92486300459342</v>
      </c>
      <c r="CE18">
        <v>664.74865217708418</v>
      </c>
      <c r="CF18">
        <v>879.38509792958462</v>
      </c>
      <c r="CG18">
        <v>757.74733688331094</v>
      </c>
      <c r="CH18">
        <v>220.45915385565189</v>
      </c>
      <c r="CI18">
        <v>1085.3415302152589</v>
      </c>
      <c r="CJ18">
        <v>748.45009862423365</v>
      </c>
      <c r="CK18">
        <v>176.7584840909341</v>
      </c>
      <c r="CL18">
        <v>90.306604651874721</v>
      </c>
      <c r="CM18">
        <v>148.4686545937391</v>
      </c>
      <c r="CN18">
        <v>351.12745604249608</v>
      </c>
      <c r="CO18">
        <v>163.03082869314929</v>
      </c>
      <c r="CP18">
        <v>63.79599713637996</v>
      </c>
    </row>
    <row r="19" spans="1:94" x14ac:dyDescent="0.2">
      <c r="A19" t="s">
        <v>28</v>
      </c>
      <c r="B19">
        <v>51</v>
      </c>
      <c r="C19">
        <v>173</v>
      </c>
      <c r="D19">
        <v>218</v>
      </c>
      <c r="E19">
        <v>63</v>
      </c>
      <c r="F19">
        <v>742</v>
      </c>
      <c r="G19">
        <v>347</v>
      </c>
      <c r="H19">
        <v>956</v>
      </c>
      <c r="I19">
        <v>181</v>
      </c>
      <c r="J19">
        <v>648</v>
      </c>
      <c r="K19">
        <v>192</v>
      </c>
      <c r="L19">
        <v>1107</v>
      </c>
      <c r="M19">
        <v>807</v>
      </c>
      <c r="N19">
        <v>357</v>
      </c>
      <c r="O19">
        <v>413</v>
      </c>
      <c r="P19">
        <v>306</v>
      </c>
      <c r="Q19">
        <v>286</v>
      </c>
      <c r="R19">
        <v>731</v>
      </c>
      <c r="T19">
        <v>208</v>
      </c>
      <c r="U19">
        <v>3100</v>
      </c>
      <c r="V19">
        <v>4981</v>
      </c>
      <c r="W19">
        <v>4452</v>
      </c>
      <c r="X19">
        <v>761</v>
      </c>
      <c r="Y19">
        <v>16938</v>
      </c>
      <c r="Z19">
        <v>4283</v>
      </c>
      <c r="AA19">
        <v>386</v>
      </c>
      <c r="AB19">
        <v>84</v>
      </c>
      <c r="AD19">
        <v>242</v>
      </c>
      <c r="AE19">
        <v>469</v>
      </c>
      <c r="AF19">
        <v>169</v>
      </c>
      <c r="AG19">
        <v>44.350111592343602</v>
      </c>
      <c r="AH19">
        <v>24.59816171624729</v>
      </c>
      <c r="AI19">
        <v>24.727253680676959</v>
      </c>
      <c r="AJ19">
        <v>43.023374312876477</v>
      </c>
      <c r="AK19">
        <v>16.313103445322941</v>
      </c>
      <c r="AL19">
        <v>33.450046436967291</v>
      </c>
      <c r="AM19">
        <v>17.187525851878409</v>
      </c>
      <c r="AN19">
        <v>31.516015146478718</v>
      </c>
      <c r="AO19">
        <v>28.545308632912441</v>
      </c>
      <c r="AP19">
        <v>33.510966459304932</v>
      </c>
      <c r="AQ19">
        <v>18.772843326761691</v>
      </c>
      <c r="AR19">
        <v>18.83544790330307</v>
      </c>
      <c r="AS19">
        <v>22.795865664110231</v>
      </c>
      <c r="AT19">
        <v>20.142506528981411</v>
      </c>
      <c r="AU19">
        <v>42.044014004613622</v>
      </c>
      <c r="AV19">
        <v>42.559486936195412</v>
      </c>
      <c r="AW19">
        <v>19.924811861095279</v>
      </c>
      <c r="AY19">
        <v>25.3950196205381</v>
      </c>
      <c r="AZ19">
        <v>8.3742562343615194</v>
      </c>
      <c r="BA19">
        <v>6.5036607293334381</v>
      </c>
      <c r="BB19">
        <v>7.0897564222930223</v>
      </c>
      <c r="BC19">
        <v>16.36414478660539</v>
      </c>
      <c r="BD19">
        <v>3.9942217162232652</v>
      </c>
      <c r="BE19">
        <v>7.2966993209302222</v>
      </c>
      <c r="BF19">
        <v>27.67860181131125</v>
      </c>
      <c r="BG19">
        <v>42.698236884709793</v>
      </c>
      <c r="BI19">
        <v>24.900033377905391</v>
      </c>
      <c r="BJ19">
        <v>29.208877865294529</v>
      </c>
      <c r="BK19">
        <v>30.186740181762971</v>
      </c>
      <c r="BL19">
        <v>61.206380468052522</v>
      </c>
      <c r="BM19">
        <v>115.1544061657</v>
      </c>
      <c r="BN19">
        <v>145.86939527793351</v>
      </c>
      <c r="BO19">
        <v>73.346065679250998</v>
      </c>
      <c r="BP19">
        <v>327.5459998696748</v>
      </c>
      <c r="BQ19">
        <v>314.09281682629262</v>
      </c>
      <c r="BR19">
        <v>444.63440159022792</v>
      </c>
      <c r="BS19">
        <v>154.36245604501761</v>
      </c>
      <c r="BT19">
        <v>500.54318578108217</v>
      </c>
      <c r="BU19">
        <v>174.108504985038</v>
      </c>
      <c r="BV19">
        <v>562.35360183173452</v>
      </c>
      <c r="BW19">
        <v>411.32138680416313</v>
      </c>
      <c r="BX19">
        <v>220.21967110989431</v>
      </c>
      <c r="BY19">
        <v>225.11030133025901</v>
      </c>
      <c r="BZ19">
        <v>348.14278817031379</v>
      </c>
      <c r="CA19">
        <v>329.37772192044201</v>
      </c>
      <c r="CB19">
        <v>394.13355521003291</v>
      </c>
      <c r="CD19">
        <v>142.9366805748266</v>
      </c>
      <c r="CE19">
        <v>702.48934852423213</v>
      </c>
      <c r="CF19">
        <v>876.60960323495772</v>
      </c>
      <c r="CG19">
        <v>854.11878761973139</v>
      </c>
      <c r="CH19">
        <v>336.98438305988299</v>
      </c>
      <c r="CI19">
        <v>1830.737601771141</v>
      </c>
      <c r="CJ19">
        <v>845.68052490398236</v>
      </c>
      <c r="CK19">
        <v>289.11009548051072</v>
      </c>
      <c r="CL19">
        <v>97.05569703139534</v>
      </c>
      <c r="CN19">
        <v>163.05987302790041</v>
      </c>
      <c r="CO19">
        <v>370.69738297228372</v>
      </c>
      <c r="CP19">
        <v>138.04946438460021</v>
      </c>
    </row>
  </sheetData>
  <mergeCells count="36">
    <mergeCell ref="BZ3:CA3"/>
    <mergeCell ref="CB3:CC3"/>
    <mergeCell ref="CH3:CI3"/>
    <mergeCell ref="CO3:CP3"/>
    <mergeCell ref="CE2:CJ2"/>
    <mergeCell ref="CK2:CP2"/>
    <mergeCell ref="B3:C3"/>
    <mergeCell ref="I3:J3"/>
    <mergeCell ref="P3:Q3"/>
    <mergeCell ref="R3:S3"/>
    <mergeCell ref="X3:Y3"/>
    <mergeCell ref="AE3:AF3"/>
    <mergeCell ref="AG3:AH3"/>
    <mergeCell ref="AN3:AO3"/>
    <mergeCell ref="AU3:AV3"/>
    <mergeCell ref="AW3:AX3"/>
    <mergeCell ref="BC3:BD3"/>
    <mergeCell ref="BJ3:BK3"/>
    <mergeCell ref="BL3:BM3"/>
    <mergeCell ref="BS3:BT3"/>
    <mergeCell ref="B1:AF1"/>
    <mergeCell ref="AG1:BK1"/>
    <mergeCell ref="BL1:CP1"/>
    <mergeCell ref="B2:G2"/>
    <mergeCell ref="H2:M2"/>
    <mergeCell ref="N2:T2"/>
    <mergeCell ref="U2:Z2"/>
    <mergeCell ref="AA2:AF2"/>
    <mergeCell ref="AG2:AL2"/>
    <mergeCell ref="AM2:AR2"/>
    <mergeCell ref="AS2:AY2"/>
    <mergeCell ref="AZ2:BE2"/>
    <mergeCell ref="BF2:BK2"/>
    <mergeCell ref="BL2:BQ2"/>
    <mergeCell ref="BR2:BW2"/>
    <mergeCell ref="BX2:C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"/>
  <sheetViews>
    <sheetView workbookViewId="0">
      <selection activeCell="P8" sqref="P8"/>
    </sheetView>
  </sheetViews>
  <sheetFormatPr baseColWidth="10" defaultColWidth="8.83203125" defaultRowHeight="15" x14ac:dyDescent="0.2"/>
  <sheetData>
    <row r="1" spans="1:18" x14ac:dyDescent="0.2">
      <c r="A1" s="1" t="s">
        <v>3</v>
      </c>
      <c r="B1" s="2" t="s">
        <v>4</v>
      </c>
      <c r="C1" s="2"/>
      <c r="D1" s="2"/>
      <c r="E1" s="2"/>
      <c r="F1" s="2"/>
      <c r="G1" s="2" t="s">
        <v>5</v>
      </c>
      <c r="H1" s="2"/>
      <c r="I1" s="2"/>
      <c r="J1" s="2"/>
      <c r="K1" s="2"/>
      <c r="L1" s="2" t="s">
        <v>6</v>
      </c>
      <c r="M1" s="2"/>
      <c r="N1" s="2"/>
      <c r="O1" s="2"/>
      <c r="P1" s="2"/>
    </row>
    <row r="2" spans="1:18" x14ac:dyDescent="0.2">
      <c r="A2" s="1" t="s">
        <v>0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</row>
    <row r="3" spans="1:18" x14ac:dyDescent="0.2">
      <c r="A3" t="s">
        <v>14</v>
      </c>
      <c r="B3" s="38">
        <v>1059</v>
      </c>
      <c r="C3" s="38">
        <v>3454</v>
      </c>
      <c r="D3" s="38">
        <v>3092</v>
      </c>
      <c r="E3" s="38">
        <v>35848</v>
      </c>
      <c r="F3" s="38">
        <v>2295</v>
      </c>
      <c r="G3" s="38">
        <v>11.906259932579941</v>
      </c>
      <c r="H3" s="36">
        <v>7.8606995906754236</v>
      </c>
      <c r="I3" s="36">
        <v>7.3831685351465932</v>
      </c>
      <c r="J3" s="36">
        <v>1.949858598147358</v>
      </c>
      <c r="K3" s="36">
        <v>9.2292513754905237</v>
      </c>
      <c r="L3" s="37">
        <v>341.1953661906914</v>
      </c>
      <c r="M3" s="37">
        <v>734.70896152447676</v>
      </c>
      <c r="N3" s="37">
        <v>617.7518746040962</v>
      </c>
      <c r="O3" s="37">
        <v>1891.471724206775</v>
      </c>
      <c r="P3" s="37">
        <v>573.16672467965202</v>
      </c>
      <c r="R3" s="3">
        <f>SUM(B3:F3)</f>
        <v>45748</v>
      </c>
    </row>
    <row r="4" spans="1:18" x14ac:dyDescent="0.2">
      <c r="A4" t="s">
        <v>15</v>
      </c>
      <c r="B4" s="38">
        <v>2603</v>
      </c>
      <c r="C4" s="38">
        <v>2488</v>
      </c>
      <c r="D4" s="38">
        <v>2197</v>
      </c>
      <c r="E4" s="38">
        <v>21395</v>
      </c>
      <c r="F4" s="38">
        <v>1532</v>
      </c>
      <c r="G4" s="38">
        <v>7.8758234014600266</v>
      </c>
      <c r="H4" s="36">
        <v>9.4458083067344845</v>
      </c>
      <c r="I4" s="36">
        <v>10.7578361291086</v>
      </c>
      <c r="J4" s="36">
        <v>2.4104624989962362</v>
      </c>
      <c r="K4" s="36">
        <v>14.056297393522611</v>
      </c>
      <c r="L4" s="37">
        <v>554.75591576893078</v>
      </c>
      <c r="M4" s="37">
        <v>635.94756436999194</v>
      </c>
      <c r="N4" s="37">
        <v>639.56808804262585</v>
      </c>
      <c r="O4" s="37">
        <v>1395.5470231539141</v>
      </c>
      <c r="P4" s="37">
        <v>582.72212380398344</v>
      </c>
      <c r="R4" s="3">
        <f t="shared" ref="R4:R18" si="0">SUM(B4:F4)</f>
        <v>30215</v>
      </c>
    </row>
    <row r="5" spans="1:18" x14ac:dyDescent="0.2">
      <c r="A5" t="s">
        <v>16</v>
      </c>
      <c r="B5" s="38">
        <v>2275</v>
      </c>
      <c r="C5" s="38">
        <v>4021</v>
      </c>
      <c r="D5" s="38">
        <v>2241</v>
      </c>
      <c r="E5" s="38">
        <v>17178</v>
      </c>
      <c r="F5" s="38">
        <v>2178</v>
      </c>
      <c r="G5" s="38">
        <v>9.4681017074249834</v>
      </c>
      <c r="H5" s="36">
        <v>7.823698427269357</v>
      </c>
      <c r="I5" s="36">
        <v>7.7970992496874256</v>
      </c>
      <c r="J5" s="36">
        <v>3.438617982108549</v>
      </c>
      <c r="K5" s="36">
        <v>8.5087086721977663</v>
      </c>
      <c r="L5" s="37">
        <v>582.87592824448927</v>
      </c>
      <c r="M5" s="37">
        <v>851.29087740875923</v>
      </c>
      <c r="N5" s="37">
        <v>472.83185059080461</v>
      </c>
      <c r="O5" s="37">
        <v>1598.410533736562</v>
      </c>
      <c r="P5" s="37">
        <v>501.47967321841668</v>
      </c>
      <c r="R5" s="3">
        <f t="shared" si="0"/>
        <v>27893</v>
      </c>
    </row>
    <row r="6" spans="1:18" x14ac:dyDescent="0.2">
      <c r="A6" t="s">
        <v>17</v>
      </c>
      <c r="B6" s="38">
        <v>2761</v>
      </c>
      <c r="C6" s="38">
        <v>3328</v>
      </c>
      <c r="D6" s="38">
        <v>2413</v>
      </c>
      <c r="E6" s="38">
        <v>13556</v>
      </c>
      <c r="F6" s="38">
        <v>2185</v>
      </c>
      <c r="G6" s="38">
        <v>9.5296856122995148</v>
      </c>
      <c r="H6" s="36">
        <v>9.7443157041442383</v>
      </c>
      <c r="I6" s="36">
        <v>9.0263845652479837</v>
      </c>
      <c r="J6" s="36">
        <v>4.1693201877596264</v>
      </c>
      <c r="K6" s="36">
        <v>10.245486787006231</v>
      </c>
      <c r="L6" s="37">
        <v>711.99473892411947</v>
      </c>
      <c r="M6" s="37">
        <v>877.53908414205398</v>
      </c>
      <c r="N6" s="37">
        <v>589.39026593431709</v>
      </c>
      <c r="O6" s="37">
        <v>1529.426508656308</v>
      </c>
      <c r="P6" s="37">
        <v>605.78127291436635</v>
      </c>
      <c r="R6" s="3">
        <f t="shared" si="0"/>
        <v>24243</v>
      </c>
    </row>
    <row r="7" spans="1:18" x14ac:dyDescent="0.2">
      <c r="A7" t="s">
        <v>18</v>
      </c>
      <c r="B7" s="38">
        <v>701</v>
      </c>
      <c r="C7" s="38">
        <v>2537</v>
      </c>
      <c r="D7" s="38">
        <v>1878</v>
      </c>
      <c r="E7" s="38">
        <v>15072</v>
      </c>
      <c r="F7" s="38">
        <v>1288</v>
      </c>
      <c r="G7" s="38">
        <v>13.421744123349161</v>
      </c>
      <c r="H7" s="36">
        <v>8.0718139162011884</v>
      </c>
      <c r="I7" s="36">
        <v>11.11218660716276</v>
      </c>
      <c r="J7" s="36">
        <v>3.1843405038273711</v>
      </c>
      <c r="K7" s="36">
        <v>14.62601816620221</v>
      </c>
      <c r="L7" s="37">
        <v>254.60022174111509</v>
      </c>
      <c r="M7" s="37">
        <v>554.14499250816573</v>
      </c>
      <c r="N7" s="37">
        <v>564.71187246130216</v>
      </c>
      <c r="O7" s="37">
        <v>1298.7399233889651</v>
      </c>
      <c r="P7" s="37">
        <v>509.76941600958168</v>
      </c>
      <c r="R7" s="3">
        <f t="shared" si="0"/>
        <v>21476</v>
      </c>
    </row>
    <row r="8" spans="1:18" x14ac:dyDescent="0.2">
      <c r="A8" t="s">
        <v>19</v>
      </c>
      <c r="B8" s="38">
        <v>1105</v>
      </c>
      <c r="C8" s="38">
        <v>2571</v>
      </c>
      <c r="D8" s="38">
        <v>1783</v>
      </c>
      <c r="E8" s="38">
        <v>16705</v>
      </c>
      <c r="F8" s="38">
        <v>1736</v>
      </c>
      <c r="G8" s="38">
        <v>14.459993611234211</v>
      </c>
      <c r="H8" s="36">
        <v>7.7213974393421534</v>
      </c>
      <c r="I8" s="36">
        <v>12.619786082874089</v>
      </c>
      <c r="J8" s="36">
        <v>3.2539678375997059</v>
      </c>
      <c r="K8" s="36">
        <v>13.066135639114091</v>
      </c>
      <c r="L8" s="37">
        <v>432.37660154083272</v>
      </c>
      <c r="M8" s="37">
        <v>537.19231174401125</v>
      </c>
      <c r="N8" s="37">
        <v>608.88481180043402</v>
      </c>
      <c r="O8" s="37">
        <v>1470.928424978591</v>
      </c>
      <c r="P8" s="37">
        <v>613.80254906759296</v>
      </c>
      <c r="R8" s="3">
        <f t="shared" si="0"/>
        <v>23900</v>
      </c>
    </row>
    <row r="9" spans="1:18" x14ac:dyDescent="0.2">
      <c r="A9" t="s">
        <v>20</v>
      </c>
      <c r="B9" s="38">
        <v>1699</v>
      </c>
      <c r="C9" s="38">
        <v>2214</v>
      </c>
      <c r="D9" s="38">
        <v>1447</v>
      </c>
      <c r="E9" s="38">
        <v>8465</v>
      </c>
      <c r="F9" s="38">
        <v>1383</v>
      </c>
      <c r="G9" s="38">
        <v>12.057435309104671</v>
      </c>
      <c r="H9" s="36">
        <v>11.601742245874171</v>
      </c>
      <c r="I9" s="36">
        <v>10.39441355370657</v>
      </c>
      <c r="J9" s="36">
        <v>4.6695100223773709</v>
      </c>
      <c r="K9" s="36">
        <v>13.361594945787591</v>
      </c>
      <c r="L9" s="37">
        <v>554.34498628561619</v>
      </c>
      <c r="M9" s="37">
        <v>695.07654497814121</v>
      </c>
      <c r="N9" s="37">
        <v>407.00554629359777</v>
      </c>
      <c r="O9" s="37">
        <v>1069.62138915541</v>
      </c>
      <c r="P9" s="37">
        <v>500.04868179070832</v>
      </c>
      <c r="R9" s="3">
        <f t="shared" si="0"/>
        <v>15208</v>
      </c>
    </row>
    <row r="10" spans="1:18" x14ac:dyDescent="0.2">
      <c r="A10" t="s">
        <v>21</v>
      </c>
      <c r="B10" s="38">
        <v>1576</v>
      </c>
      <c r="C10" s="38">
        <v>3950</v>
      </c>
      <c r="D10" s="38">
        <v>1810</v>
      </c>
      <c r="E10" s="38">
        <v>13245</v>
      </c>
      <c r="F10" s="38">
        <v>2103</v>
      </c>
      <c r="G10" s="38">
        <v>11.33876271404946</v>
      </c>
      <c r="H10" s="36">
        <v>7.6541153083478557</v>
      </c>
      <c r="I10" s="36">
        <v>12.6130917014669</v>
      </c>
      <c r="J10" s="36">
        <v>3.8726377503839942</v>
      </c>
      <c r="K10" s="36">
        <v>11.80951339325371</v>
      </c>
      <c r="L10" s="37">
        <v>483.56369188298248</v>
      </c>
      <c r="M10" s="37">
        <v>818.13298140224435</v>
      </c>
      <c r="N10" s="37">
        <v>617.77728063346171</v>
      </c>
      <c r="O10" s="37">
        <v>1388.003757595553</v>
      </c>
      <c r="P10" s="37">
        <v>672.05231323396617</v>
      </c>
      <c r="R10" s="3">
        <f t="shared" si="0"/>
        <v>22684</v>
      </c>
    </row>
    <row r="11" spans="1:18" x14ac:dyDescent="0.2">
      <c r="A11" t="s">
        <v>22</v>
      </c>
      <c r="B11" s="38">
        <v>909</v>
      </c>
      <c r="C11" s="38">
        <v>2224</v>
      </c>
      <c r="D11" s="38">
        <v>1910</v>
      </c>
      <c r="E11" s="38">
        <v>23070</v>
      </c>
      <c r="F11" s="38">
        <v>2020</v>
      </c>
      <c r="G11" s="38">
        <v>12.04002300726712</v>
      </c>
      <c r="H11" s="36">
        <v>8.3734709978708164</v>
      </c>
      <c r="I11" s="36">
        <v>10.97165605846795</v>
      </c>
      <c r="J11" s="36">
        <v>2.1988419278456939</v>
      </c>
      <c r="K11" s="36">
        <v>11.71791394866157</v>
      </c>
      <c r="L11" s="37">
        <v>296.15768361740169</v>
      </c>
      <c r="M11" s="37">
        <v>503.93219809997748</v>
      </c>
      <c r="N11" s="37">
        <v>567.07089368526056</v>
      </c>
      <c r="O11" s="37">
        <v>1372.6929672531469</v>
      </c>
      <c r="P11" s="37">
        <v>640.52115547712401</v>
      </c>
      <c r="R11" s="3">
        <f t="shared" si="0"/>
        <v>30133</v>
      </c>
    </row>
    <row r="12" spans="1:18" x14ac:dyDescent="0.2">
      <c r="A12" t="s">
        <v>23</v>
      </c>
      <c r="B12" s="38">
        <v>2505</v>
      </c>
      <c r="C12" s="38">
        <v>6614</v>
      </c>
      <c r="D12" s="38">
        <v>4308</v>
      </c>
      <c r="E12" s="38">
        <v>15919</v>
      </c>
      <c r="F12" s="38">
        <v>2327</v>
      </c>
      <c r="G12" s="38">
        <v>11.353104877416159</v>
      </c>
      <c r="H12" s="36">
        <v>7.5213338327229016</v>
      </c>
      <c r="I12" s="36">
        <v>9.7722518512231957</v>
      </c>
      <c r="J12" s="36">
        <v>3.3635016816174992</v>
      </c>
      <c r="K12" s="36">
        <v>9.917425280746837</v>
      </c>
      <c r="L12" s="37">
        <v>769.58072992904715</v>
      </c>
      <c r="M12" s="37">
        <v>1346.141955823661</v>
      </c>
      <c r="N12" s="37">
        <v>1139.2057027006249</v>
      </c>
      <c r="O12" s="37">
        <v>1448.902749173059</v>
      </c>
      <c r="P12" s="37">
        <v>624.492353343898</v>
      </c>
      <c r="R12" s="3">
        <f t="shared" si="0"/>
        <v>31673</v>
      </c>
    </row>
    <row r="13" spans="1:18" x14ac:dyDescent="0.2">
      <c r="A13" t="s">
        <v>24</v>
      </c>
      <c r="B13" s="38">
        <v>2965</v>
      </c>
      <c r="C13" s="38">
        <v>3709</v>
      </c>
      <c r="D13" s="38">
        <v>2078</v>
      </c>
      <c r="E13" s="38">
        <v>6052</v>
      </c>
      <c r="F13" s="38">
        <v>1825</v>
      </c>
      <c r="G13" s="38">
        <v>10.79505870972986</v>
      </c>
      <c r="H13" s="36">
        <v>8.4903642863941879</v>
      </c>
      <c r="I13" s="36">
        <v>11.31437627305362</v>
      </c>
      <c r="J13" s="36">
        <v>6.1673954027769602</v>
      </c>
      <c r="K13" s="36">
        <v>11.19733393450483</v>
      </c>
      <c r="L13" s="37">
        <v>866.12686778915361</v>
      </c>
      <c r="M13" s="37">
        <v>852.14786909095187</v>
      </c>
      <c r="N13" s="37">
        <v>636.22094942814476</v>
      </c>
      <c r="O13" s="37">
        <v>1010.025914283267</v>
      </c>
      <c r="P13" s="37">
        <v>552.97984647216117</v>
      </c>
      <c r="R13" s="3">
        <f t="shared" si="0"/>
        <v>16629</v>
      </c>
    </row>
    <row r="14" spans="1:18" x14ac:dyDescent="0.2">
      <c r="A14" t="s">
        <v>25</v>
      </c>
      <c r="B14" s="38">
        <v>2415</v>
      </c>
      <c r="C14" s="38">
        <v>5986</v>
      </c>
      <c r="D14" s="38">
        <v>2449</v>
      </c>
      <c r="E14" s="38">
        <v>7517</v>
      </c>
      <c r="F14" s="38">
        <v>1713</v>
      </c>
      <c r="G14" s="38">
        <v>10.098629827971081</v>
      </c>
      <c r="H14" s="36">
        <v>6.2117831221150377</v>
      </c>
      <c r="I14" s="36">
        <v>13.25634343241377</v>
      </c>
      <c r="J14" s="36">
        <v>4.7905296965067992</v>
      </c>
      <c r="K14" s="36">
        <v>12.06174692762715</v>
      </c>
      <c r="L14" s="37">
        <v>659.95054644268612</v>
      </c>
      <c r="M14" s="37">
        <v>1006.201131722058</v>
      </c>
      <c r="N14" s="37">
        <v>878.50520008172123</v>
      </c>
      <c r="O14" s="37">
        <v>974.45074397997416</v>
      </c>
      <c r="P14" s="37">
        <v>559.11272894202648</v>
      </c>
      <c r="R14" s="3">
        <f t="shared" si="0"/>
        <v>20080</v>
      </c>
    </row>
    <row r="15" spans="1:18" x14ac:dyDescent="0.2">
      <c r="A15" t="s">
        <v>26</v>
      </c>
      <c r="B15" s="38">
        <v>2537</v>
      </c>
      <c r="C15" s="38">
        <v>4750</v>
      </c>
      <c r="D15" s="38">
        <v>2292</v>
      </c>
      <c r="E15" s="38">
        <v>13570</v>
      </c>
      <c r="F15" s="38">
        <v>2269</v>
      </c>
      <c r="G15" s="38">
        <v>10.232055384996841</v>
      </c>
      <c r="H15" s="36">
        <v>8.3555423623197438</v>
      </c>
      <c r="I15" s="36">
        <v>11.411394158334829</v>
      </c>
      <c r="J15" s="36">
        <v>3.9927373090455061</v>
      </c>
      <c r="K15" s="36">
        <v>11.43507413649003</v>
      </c>
      <c r="L15" s="37">
        <v>702.44957496873042</v>
      </c>
      <c r="M15" s="37">
        <v>1073.989559747323</v>
      </c>
      <c r="N15" s="37">
        <v>707.75854974789956</v>
      </c>
      <c r="O15" s="37">
        <v>1466.163454739529</v>
      </c>
      <c r="P15" s="37">
        <v>702.11020436253455</v>
      </c>
      <c r="R15" s="3">
        <f t="shared" si="0"/>
        <v>25418</v>
      </c>
    </row>
    <row r="16" spans="1:18" x14ac:dyDescent="0.2">
      <c r="A16" t="s">
        <v>27</v>
      </c>
      <c r="B16" s="38">
        <v>2162</v>
      </c>
      <c r="C16" s="38">
        <v>2281</v>
      </c>
      <c r="D16" s="38">
        <v>2621</v>
      </c>
      <c r="E16" s="38">
        <v>21506</v>
      </c>
      <c r="F16" s="38">
        <v>1122</v>
      </c>
      <c r="G16" s="38">
        <v>11.993727284048139</v>
      </c>
      <c r="H16" s="36">
        <v>8.5170907003634664</v>
      </c>
      <c r="I16" s="36">
        <v>9.297659344807526</v>
      </c>
      <c r="J16" s="36">
        <v>2.9411382390396121</v>
      </c>
      <c r="K16" s="36">
        <v>14.05407886293996</v>
      </c>
      <c r="L16" s="37">
        <v>701.68414539190996</v>
      </c>
      <c r="M16" s="37">
        <v>525.71257086750836</v>
      </c>
      <c r="N16" s="37">
        <v>659.43570105384424</v>
      </c>
      <c r="O16" s="37">
        <v>1711.6181523250891</v>
      </c>
      <c r="P16" s="37">
        <v>426.70432783207741</v>
      </c>
      <c r="R16" s="3">
        <f t="shared" si="0"/>
        <v>29692</v>
      </c>
    </row>
    <row r="17" spans="1:18" x14ac:dyDescent="0.2">
      <c r="A17" t="s">
        <v>28</v>
      </c>
      <c r="B17" s="38">
        <v>1594</v>
      </c>
      <c r="C17" s="38">
        <v>3891</v>
      </c>
      <c r="D17" s="38">
        <v>2301</v>
      </c>
      <c r="E17" s="38">
        <v>34515</v>
      </c>
      <c r="F17" s="38">
        <v>1350</v>
      </c>
      <c r="G17" s="38">
        <v>10.07291669067515</v>
      </c>
      <c r="H17" s="36">
        <v>9.4953095882092988</v>
      </c>
      <c r="I17" s="36">
        <v>10.043065133820971</v>
      </c>
      <c r="J17" s="36">
        <v>1.8965475924193791</v>
      </c>
      <c r="K17" s="36">
        <v>14.52302147382116</v>
      </c>
      <c r="L17" s="37">
        <v>434.48557634287471</v>
      </c>
      <c r="M17" s="37">
        <v>999.77475094736974</v>
      </c>
      <c r="N17" s="37">
        <v>625.33783041448885</v>
      </c>
      <c r="O17" s="37">
        <v>1771.346109357761</v>
      </c>
      <c r="P17" s="37">
        <v>530.54539897990821</v>
      </c>
      <c r="R17" s="3">
        <f t="shared" si="0"/>
        <v>43651</v>
      </c>
    </row>
    <row r="18" spans="1:18" x14ac:dyDescent="0.2">
      <c r="A18" s="34" t="s">
        <v>64</v>
      </c>
      <c r="B18" s="35">
        <f>SUM(B3:B17)</f>
        <v>28866</v>
      </c>
      <c r="C18" s="35">
        <f t="shared" ref="C18:F18" si="1">SUM(C3:C17)</f>
        <v>54018</v>
      </c>
      <c r="D18" s="35">
        <f t="shared" si="1"/>
        <v>34820</v>
      </c>
      <c r="E18" s="35">
        <f t="shared" si="1"/>
        <v>263613</v>
      </c>
      <c r="F18" s="35">
        <f t="shared" si="1"/>
        <v>27326</v>
      </c>
      <c r="G18" s="36">
        <f>(L18/1.645/B18)*100</f>
        <v>4.7577633800699664</v>
      </c>
      <c r="H18" s="36">
        <f t="shared" ref="H18:K18" si="2">(M18/1.645/C18)*100</f>
        <v>3.632898443360181</v>
      </c>
      <c r="I18" s="36">
        <f t="shared" si="2"/>
        <v>4.5261783905748709</v>
      </c>
      <c r="J18" s="36">
        <f t="shared" si="2"/>
        <v>1.2944793416108893</v>
      </c>
      <c r="K18" s="36">
        <f t="shared" si="2"/>
        <v>4.9744391130037924</v>
      </c>
      <c r="L18" s="37">
        <f>SQRT(SUMSQ(L3:L17))</f>
        <v>2259.2034826436893</v>
      </c>
      <c r="M18" s="37">
        <f t="shared" ref="M18:P18" si="3">SQRT(SUMSQ(M3:M17))</f>
        <v>3228.1793884659278</v>
      </c>
      <c r="N18" s="37">
        <f t="shared" si="3"/>
        <v>2592.5451941589899</v>
      </c>
      <c r="O18" s="37">
        <f t="shared" si="3"/>
        <v>5613.4240350871742</v>
      </c>
      <c r="P18" s="37">
        <f t="shared" si="3"/>
        <v>2236.07355667194</v>
      </c>
      <c r="R18" s="3">
        <f t="shared" si="0"/>
        <v>408643</v>
      </c>
    </row>
  </sheetData>
  <mergeCells count="3">
    <mergeCell ref="B1:F1"/>
    <mergeCell ref="G1:K1"/>
    <mergeCell ref="L1:P1"/>
  </mergeCells>
  <conditionalFormatting sqref="G18:K18">
    <cfRule type="cellIs" dxfId="5" priority="2" operator="greaterThan">
      <formula>20</formula>
    </cfRule>
  </conditionalFormatting>
  <conditionalFormatting sqref="H3:K17">
    <cfRule type="cellIs" dxfId="4" priority="1" operator="greaterThan">
      <formula>20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workbookViewId="0">
      <selection activeCell="J14" sqref="J14"/>
    </sheetView>
  </sheetViews>
  <sheetFormatPr baseColWidth="10" defaultColWidth="8.83203125" defaultRowHeight="15" x14ac:dyDescent="0.2"/>
  <cols>
    <col min="18" max="18" width="11.1640625" bestFit="1" customWidth="1"/>
  </cols>
  <sheetData>
    <row r="1" spans="1:18" x14ac:dyDescent="0.2">
      <c r="A1" s="1" t="s">
        <v>3</v>
      </c>
      <c r="B1" s="2" t="s">
        <v>4</v>
      </c>
      <c r="C1" s="2"/>
      <c r="D1" s="2"/>
      <c r="E1" s="2"/>
      <c r="F1" s="2"/>
      <c r="G1" s="2" t="s">
        <v>5</v>
      </c>
      <c r="H1" s="2"/>
      <c r="I1" s="2"/>
      <c r="J1" s="2"/>
      <c r="K1" s="2"/>
      <c r="L1" s="2" t="s">
        <v>6</v>
      </c>
      <c r="M1" s="2"/>
      <c r="N1" s="2"/>
      <c r="O1" s="2"/>
      <c r="P1" s="2"/>
    </row>
    <row r="2" spans="1:18" x14ac:dyDescent="0.2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</row>
    <row r="3" spans="1:18" x14ac:dyDescent="0.2">
      <c r="A3" t="s">
        <v>14</v>
      </c>
      <c r="B3" s="38">
        <v>8300</v>
      </c>
      <c r="C3" s="38">
        <v>6672</v>
      </c>
      <c r="D3" s="38">
        <v>4385</v>
      </c>
      <c r="E3" s="38">
        <v>22577</v>
      </c>
      <c r="F3" s="38">
        <v>4113</v>
      </c>
      <c r="G3" s="38">
        <v>4.5369141720027377</v>
      </c>
      <c r="H3" s="36">
        <v>6.5699519358170306</v>
      </c>
      <c r="I3" s="36">
        <v>5.8121818342061102</v>
      </c>
      <c r="J3" s="36">
        <v>2.4668468802444941</v>
      </c>
      <c r="K3" s="36">
        <v>7.3587594620968666</v>
      </c>
      <c r="L3" s="37">
        <v>1018.991263300378</v>
      </c>
      <c r="M3" s="37">
        <v>1186.178463364598</v>
      </c>
      <c r="N3" s="37">
        <v>689.66882490574778</v>
      </c>
      <c r="O3" s="37">
        <v>1507.09361803398</v>
      </c>
      <c r="P3" s="37">
        <v>819.02115832979246</v>
      </c>
      <c r="R3" s="3">
        <f>SUM(B3:F3)</f>
        <v>46047</v>
      </c>
    </row>
    <row r="4" spans="1:18" x14ac:dyDescent="0.2">
      <c r="A4" t="s">
        <v>15</v>
      </c>
      <c r="B4" s="38">
        <v>5452</v>
      </c>
      <c r="C4" s="38">
        <v>4768</v>
      </c>
      <c r="D4" s="38">
        <v>3832</v>
      </c>
      <c r="E4" s="38">
        <v>12839</v>
      </c>
      <c r="F4" s="38">
        <v>3409</v>
      </c>
      <c r="G4" s="38">
        <v>5.3287001784581287</v>
      </c>
      <c r="H4" s="36">
        <v>5.8662350385055966</v>
      </c>
      <c r="I4" s="36">
        <v>7.7180137410731957</v>
      </c>
      <c r="J4" s="36">
        <v>3.7220319280391911</v>
      </c>
      <c r="K4" s="36">
        <v>5.6175163809040001</v>
      </c>
      <c r="L4" s="37">
        <v>786.15636849047087</v>
      </c>
      <c r="M4" s="37">
        <v>756.88083898903801</v>
      </c>
      <c r="N4" s="37">
        <v>800.31849328290866</v>
      </c>
      <c r="O4" s="37">
        <v>1293.132710817996</v>
      </c>
      <c r="P4" s="37">
        <v>518.20685457643265</v>
      </c>
      <c r="R4" s="3">
        <f t="shared" ref="R4:R18" si="0">SUM(B4:F4)</f>
        <v>30300</v>
      </c>
    </row>
    <row r="5" spans="1:18" x14ac:dyDescent="0.2">
      <c r="A5" t="s">
        <v>16</v>
      </c>
      <c r="B5" s="38">
        <v>3874</v>
      </c>
      <c r="C5" s="38">
        <v>7078</v>
      </c>
      <c r="D5" s="38">
        <v>3653</v>
      </c>
      <c r="E5" s="38">
        <v>7597</v>
      </c>
      <c r="F5" s="38">
        <v>5940</v>
      </c>
      <c r="G5" s="38">
        <v>7.9886096848832189</v>
      </c>
      <c r="H5" s="36">
        <v>5.3764128250006884</v>
      </c>
      <c r="I5" s="36">
        <v>9.4942130118322972</v>
      </c>
      <c r="J5" s="36">
        <v>5.2981428702638516</v>
      </c>
      <c r="K5" s="36">
        <v>6.4577777278396598</v>
      </c>
      <c r="L5" s="37">
        <v>837.45720522304907</v>
      </c>
      <c r="M5" s="37">
        <v>1029.7575178955969</v>
      </c>
      <c r="N5" s="37">
        <v>938.513335767998</v>
      </c>
      <c r="O5" s="37">
        <v>1089.174829386621</v>
      </c>
      <c r="P5" s="37">
        <v>1038.0095337730529</v>
      </c>
      <c r="R5" s="3">
        <f t="shared" si="0"/>
        <v>28142</v>
      </c>
    </row>
    <row r="6" spans="1:18" x14ac:dyDescent="0.2">
      <c r="A6" t="s">
        <v>17</v>
      </c>
      <c r="B6" s="38">
        <v>3420</v>
      </c>
      <c r="C6" s="38">
        <v>7485</v>
      </c>
      <c r="D6" s="38">
        <v>2969</v>
      </c>
      <c r="E6" s="38">
        <v>4159</v>
      </c>
      <c r="F6" s="38">
        <v>6370</v>
      </c>
      <c r="G6" s="38">
        <v>8.0483493849739638</v>
      </c>
      <c r="H6" s="36">
        <v>6.3236448410850619</v>
      </c>
      <c r="I6" s="36">
        <v>9.2154172052559034</v>
      </c>
      <c r="J6" s="36">
        <v>7.3779307911181018</v>
      </c>
      <c r="K6" s="36">
        <v>6.4183568847625434</v>
      </c>
      <c r="L6" s="37">
        <v>744.84298484101669</v>
      </c>
      <c r="M6" s="37">
        <v>1280.8287861776259</v>
      </c>
      <c r="N6" s="37">
        <v>740.38396398929387</v>
      </c>
      <c r="O6" s="37">
        <v>830.33874238018063</v>
      </c>
      <c r="P6" s="37">
        <v>1106.3565178450051</v>
      </c>
      <c r="R6" s="3">
        <f t="shared" si="0"/>
        <v>24403</v>
      </c>
    </row>
    <row r="7" spans="1:18" x14ac:dyDescent="0.2">
      <c r="A7" t="s">
        <v>18</v>
      </c>
      <c r="B7" s="38">
        <v>3930</v>
      </c>
      <c r="C7" s="38">
        <v>4695</v>
      </c>
      <c r="D7" s="38">
        <v>3075</v>
      </c>
      <c r="E7" s="38">
        <v>6842</v>
      </c>
      <c r="F7" s="38">
        <v>3123</v>
      </c>
      <c r="G7" s="38">
        <v>7.1400591325512934</v>
      </c>
      <c r="H7" s="36">
        <v>6.2420143378350401</v>
      </c>
      <c r="I7" s="36">
        <v>9.4878439057515784</v>
      </c>
      <c r="J7" s="36">
        <v>4.2121921317578854</v>
      </c>
      <c r="K7" s="36">
        <v>7.6130474982564724</v>
      </c>
      <c r="L7" s="37">
        <v>759.32231560657101</v>
      </c>
      <c r="M7" s="37">
        <v>793.03464953895616</v>
      </c>
      <c r="N7" s="37">
        <v>789.48604125563861</v>
      </c>
      <c r="O7" s="37">
        <v>779.87149533673175</v>
      </c>
      <c r="P7" s="37">
        <v>643.3722548275415</v>
      </c>
      <c r="R7" s="3">
        <f t="shared" si="0"/>
        <v>21665</v>
      </c>
    </row>
    <row r="8" spans="1:18" x14ac:dyDescent="0.2">
      <c r="A8" t="s">
        <v>19</v>
      </c>
      <c r="B8" s="38">
        <v>4131</v>
      </c>
      <c r="C8" s="38">
        <v>4333</v>
      </c>
      <c r="D8" s="38">
        <v>2137</v>
      </c>
      <c r="E8" s="38">
        <v>9541</v>
      </c>
      <c r="F8" s="38">
        <v>3934</v>
      </c>
      <c r="G8" s="38">
        <v>7.9047264567902857</v>
      </c>
      <c r="H8" s="36">
        <v>8.4036402001439203</v>
      </c>
      <c r="I8" s="36">
        <v>12.980967567406109</v>
      </c>
      <c r="J8" s="36">
        <v>4.1955079722579276</v>
      </c>
      <c r="K8" s="36">
        <v>7.5846254921221892</v>
      </c>
      <c r="L8" s="37">
        <v>883.63690391684645</v>
      </c>
      <c r="M8" s="37">
        <v>985.34415227751765</v>
      </c>
      <c r="N8" s="37">
        <v>750.66020241518061</v>
      </c>
      <c r="O8" s="37">
        <v>1083.203990038638</v>
      </c>
      <c r="P8" s="37">
        <v>807.42148500256678</v>
      </c>
      <c r="R8" s="3">
        <f t="shared" si="0"/>
        <v>24076</v>
      </c>
    </row>
    <row r="9" spans="1:18" x14ac:dyDescent="0.2">
      <c r="A9" t="s">
        <v>20</v>
      </c>
      <c r="B9" s="38">
        <v>2725</v>
      </c>
      <c r="C9" s="38">
        <v>2463</v>
      </c>
      <c r="D9" s="38">
        <v>1289</v>
      </c>
      <c r="E9" s="38">
        <v>4993</v>
      </c>
      <c r="F9" s="38">
        <v>3919</v>
      </c>
      <c r="G9" s="38">
        <v>10.21258163651445</v>
      </c>
      <c r="H9" s="36">
        <v>8.2198593642452771</v>
      </c>
      <c r="I9" s="36">
        <v>10.859065211515111</v>
      </c>
      <c r="J9" s="36">
        <v>7.1488499177877571</v>
      </c>
      <c r="K9" s="36">
        <v>7.3336263248859721</v>
      </c>
      <c r="L9" s="37">
        <v>753.06740832536036</v>
      </c>
      <c r="M9" s="37">
        <v>547.84865977692698</v>
      </c>
      <c r="N9" s="37">
        <v>378.77138599358318</v>
      </c>
      <c r="O9" s="37">
        <v>965.89418227716601</v>
      </c>
      <c r="P9" s="37">
        <v>777.72461632958482</v>
      </c>
      <c r="R9" s="3">
        <f t="shared" si="0"/>
        <v>15389</v>
      </c>
    </row>
    <row r="10" spans="1:18" x14ac:dyDescent="0.2">
      <c r="A10" t="s">
        <v>21</v>
      </c>
      <c r="B10" s="38">
        <v>2842</v>
      </c>
      <c r="C10" s="38">
        <v>7136</v>
      </c>
      <c r="D10" s="38">
        <v>2749</v>
      </c>
      <c r="E10" s="38">
        <v>3553</v>
      </c>
      <c r="F10" s="38">
        <v>6878</v>
      </c>
      <c r="G10" s="38">
        <v>8.1990052069666763</v>
      </c>
      <c r="H10" s="36">
        <v>5.2699955248126482</v>
      </c>
      <c r="I10" s="36">
        <v>10.4285673461542</v>
      </c>
      <c r="J10" s="36">
        <v>9.8960580676323229</v>
      </c>
      <c r="K10" s="36">
        <v>5.2747271558776223</v>
      </c>
      <c r="L10" s="37">
        <v>630.54638531247247</v>
      </c>
      <c r="M10" s="37">
        <v>1017.646380712623</v>
      </c>
      <c r="N10" s="37">
        <v>775.76680906458614</v>
      </c>
      <c r="O10" s="37">
        <v>951.45717831847287</v>
      </c>
      <c r="P10" s="37">
        <v>981.73432550544192</v>
      </c>
      <c r="R10" s="3">
        <f t="shared" si="0"/>
        <v>23158</v>
      </c>
    </row>
    <row r="11" spans="1:18" x14ac:dyDescent="0.2">
      <c r="A11" t="s">
        <v>22</v>
      </c>
      <c r="B11" s="38">
        <v>3122</v>
      </c>
      <c r="C11" s="38">
        <v>4886</v>
      </c>
      <c r="D11" s="38">
        <v>3827</v>
      </c>
      <c r="E11" s="38">
        <v>12324</v>
      </c>
      <c r="F11" s="38">
        <v>6159</v>
      </c>
      <c r="G11" s="38">
        <v>6.2905259774394109</v>
      </c>
      <c r="H11" s="36">
        <v>6.8231661056793476</v>
      </c>
      <c r="I11" s="36">
        <v>7.6688539922773362</v>
      </c>
      <c r="J11" s="36">
        <v>3.676836789132381</v>
      </c>
      <c r="K11" s="36">
        <v>6.0373347879138688</v>
      </c>
      <c r="L11" s="37">
        <v>531.4368478238971</v>
      </c>
      <c r="M11" s="37">
        <v>902.13433286636985</v>
      </c>
      <c r="N11" s="37">
        <v>794.18327359778868</v>
      </c>
      <c r="O11" s="37">
        <v>1226.190216439725</v>
      </c>
      <c r="P11" s="37">
        <v>1006.206846570326</v>
      </c>
      <c r="R11" s="3">
        <f t="shared" si="0"/>
        <v>30318</v>
      </c>
    </row>
    <row r="12" spans="1:18" x14ac:dyDescent="0.2">
      <c r="A12" t="s">
        <v>23</v>
      </c>
      <c r="B12" s="38">
        <v>3205</v>
      </c>
      <c r="C12" s="38">
        <v>11748</v>
      </c>
      <c r="D12" s="38">
        <v>5127</v>
      </c>
      <c r="E12" s="38">
        <v>4704</v>
      </c>
      <c r="F12" s="38">
        <v>7709</v>
      </c>
      <c r="G12" s="38">
        <v>8.9190042218165111</v>
      </c>
      <c r="H12" s="36">
        <v>4.8607233525218891</v>
      </c>
      <c r="I12" s="36">
        <v>7.9657720890342816</v>
      </c>
      <c r="J12" s="36">
        <v>7.792505623609955</v>
      </c>
      <c r="K12" s="36">
        <v>4.9092536380915464</v>
      </c>
      <c r="L12" s="37">
        <v>773.52830119887983</v>
      </c>
      <c r="M12" s="37">
        <v>1545.2425071477451</v>
      </c>
      <c r="N12" s="37">
        <v>1105.154505451331</v>
      </c>
      <c r="O12" s="37">
        <v>991.91907501727428</v>
      </c>
      <c r="P12" s="37">
        <v>1024.106967530126</v>
      </c>
      <c r="R12" s="3">
        <f t="shared" si="0"/>
        <v>32493</v>
      </c>
    </row>
    <row r="13" spans="1:18" x14ac:dyDescent="0.2">
      <c r="A13" t="s">
        <v>24</v>
      </c>
      <c r="B13" s="38">
        <v>2489</v>
      </c>
      <c r="C13" s="38">
        <v>5403</v>
      </c>
      <c r="D13" s="38">
        <v>1076</v>
      </c>
      <c r="E13" s="38">
        <v>595</v>
      </c>
      <c r="F13" s="38">
        <v>7168</v>
      </c>
      <c r="G13" s="38">
        <v>9.0352548796665886</v>
      </c>
      <c r="H13" s="36">
        <v>7.0821960301002846</v>
      </c>
      <c r="I13" s="36">
        <v>15.78221931586288</v>
      </c>
      <c r="J13" s="36">
        <v>22.441061703972171</v>
      </c>
      <c r="K13" s="36">
        <v>6.7059222606351723</v>
      </c>
      <c r="L13" s="37">
        <v>608.55118082931199</v>
      </c>
      <c r="M13" s="37">
        <v>1035.4633116523851</v>
      </c>
      <c r="N13" s="37">
        <v>459.52818106047641</v>
      </c>
      <c r="O13" s="37">
        <v>361.32014028507331</v>
      </c>
      <c r="P13" s="37">
        <v>1300.7334706928341</v>
      </c>
      <c r="R13" s="3">
        <f t="shared" si="0"/>
        <v>16731</v>
      </c>
    </row>
    <row r="14" spans="1:18" x14ac:dyDescent="0.2">
      <c r="A14" t="s">
        <v>25</v>
      </c>
      <c r="B14" s="38">
        <v>4162</v>
      </c>
      <c r="C14" s="38">
        <v>7973</v>
      </c>
      <c r="D14" s="38">
        <v>1711</v>
      </c>
      <c r="E14" s="38">
        <v>1215</v>
      </c>
      <c r="F14" s="38">
        <v>5108</v>
      </c>
      <c r="G14" s="38">
        <v>8.8966501394741062</v>
      </c>
      <c r="H14" s="36">
        <v>5.9843400138218188</v>
      </c>
      <c r="I14" s="36">
        <v>13.867947679736879</v>
      </c>
      <c r="J14" s="36">
        <v>12.883921514549741</v>
      </c>
      <c r="K14" s="36">
        <v>6.4190947558976736</v>
      </c>
      <c r="L14" s="37">
        <v>1001.983091210563</v>
      </c>
      <c r="M14" s="37">
        <v>1291.1295759769821</v>
      </c>
      <c r="N14" s="37">
        <v>642.08719448422664</v>
      </c>
      <c r="O14" s="37">
        <v>423.60019665437483</v>
      </c>
      <c r="P14" s="37">
        <v>887.27139369917427</v>
      </c>
      <c r="R14" s="3">
        <f t="shared" si="0"/>
        <v>20169</v>
      </c>
    </row>
    <row r="15" spans="1:18" x14ac:dyDescent="0.2">
      <c r="A15" t="s">
        <v>26</v>
      </c>
      <c r="B15" s="38">
        <v>3832</v>
      </c>
      <c r="C15" s="38">
        <v>9410</v>
      </c>
      <c r="D15" s="38">
        <v>2502</v>
      </c>
      <c r="E15" s="38">
        <v>3114</v>
      </c>
      <c r="F15" s="38">
        <v>6690</v>
      </c>
      <c r="G15" s="38">
        <v>8.2343716525228086</v>
      </c>
      <c r="H15" s="36">
        <v>5.4418873663885838</v>
      </c>
      <c r="I15" s="36">
        <v>9.5769371338128941</v>
      </c>
      <c r="J15" s="36">
        <v>11.00455321311992</v>
      </c>
      <c r="K15" s="36">
        <v>5.3160402150936594</v>
      </c>
      <c r="L15" s="37">
        <v>853.86216391501091</v>
      </c>
      <c r="M15" s="37">
        <v>1385.7056148254401</v>
      </c>
      <c r="N15" s="37">
        <v>648.40409131430147</v>
      </c>
      <c r="O15" s="37">
        <v>927.30548281971244</v>
      </c>
      <c r="P15" s="37">
        <v>962.37909367196607</v>
      </c>
      <c r="R15" s="3">
        <f t="shared" si="0"/>
        <v>25548</v>
      </c>
    </row>
    <row r="16" spans="1:18" x14ac:dyDescent="0.2">
      <c r="A16" t="s">
        <v>27</v>
      </c>
      <c r="B16" s="38">
        <v>4597</v>
      </c>
      <c r="C16" s="38">
        <v>7312</v>
      </c>
      <c r="D16" s="38">
        <v>3886</v>
      </c>
      <c r="E16" s="38">
        <v>8981</v>
      </c>
      <c r="F16" s="38">
        <v>5215</v>
      </c>
      <c r="G16" s="38">
        <v>6.3012409299052603</v>
      </c>
      <c r="H16" s="36">
        <v>6.4427490715485636</v>
      </c>
      <c r="I16" s="36">
        <v>8.5729797573394375</v>
      </c>
      <c r="J16" s="36">
        <v>5.2099151857128501</v>
      </c>
      <c r="K16" s="36">
        <v>6.0978073894910683</v>
      </c>
      <c r="L16" s="37">
        <v>783.84897295333622</v>
      </c>
      <c r="M16" s="37">
        <v>1274.7916329193761</v>
      </c>
      <c r="N16" s="37">
        <v>901.50138670962394</v>
      </c>
      <c r="O16" s="37">
        <v>1266.155816096996</v>
      </c>
      <c r="P16" s="37">
        <v>860.51772342584559</v>
      </c>
      <c r="R16" s="3">
        <f t="shared" si="0"/>
        <v>29991</v>
      </c>
    </row>
    <row r="17" spans="1:18" x14ac:dyDescent="0.2">
      <c r="A17" t="s">
        <v>28</v>
      </c>
      <c r="B17" s="38">
        <v>5023</v>
      </c>
      <c r="C17" s="38">
        <v>6525</v>
      </c>
      <c r="D17" s="38">
        <v>5299</v>
      </c>
      <c r="E17" s="38">
        <v>20521</v>
      </c>
      <c r="F17" s="38">
        <v>6417</v>
      </c>
      <c r="G17" s="38">
        <v>5.6910393117520242</v>
      </c>
      <c r="H17" s="36">
        <v>6.2787859317592769</v>
      </c>
      <c r="I17" s="36">
        <v>7.6208610260107044</v>
      </c>
      <c r="J17" s="36">
        <v>3.5871977088811171</v>
      </c>
      <c r="K17" s="36">
        <v>5.2945538009015198</v>
      </c>
      <c r="L17" s="37">
        <v>773.54675444951283</v>
      </c>
      <c r="M17" s="37">
        <v>1108.6334984895259</v>
      </c>
      <c r="N17" s="37">
        <v>1092.772521864684</v>
      </c>
      <c r="O17" s="37">
        <v>1991.9830492387171</v>
      </c>
      <c r="P17" s="37">
        <v>919.37609988275472</v>
      </c>
      <c r="R17" s="3">
        <f t="shared" si="0"/>
        <v>43785</v>
      </c>
    </row>
    <row r="18" spans="1:18" x14ac:dyDescent="0.2">
      <c r="A18" s="34" t="s">
        <v>64</v>
      </c>
      <c r="B18" s="35">
        <f>SUM(B3:B17)</f>
        <v>61104</v>
      </c>
      <c r="C18" s="35">
        <f t="shared" ref="C18:F18" si="1">SUM(C3:C17)</f>
        <v>97887</v>
      </c>
      <c r="D18" s="35">
        <f t="shared" si="1"/>
        <v>47517</v>
      </c>
      <c r="E18" s="35">
        <f t="shared" si="1"/>
        <v>123555</v>
      </c>
      <c r="F18" s="35">
        <f t="shared" si="1"/>
        <v>82152</v>
      </c>
      <c r="G18" s="36">
        <f>(L18/1.645/B18)*100</f>
        <v>3.0553141419729384</v>
      </c>
      <c r="H18" s="36">
        <f t="shared" ref="H18:K18" si="2">(M18/1.645/C18)*100</f>
        <v>2.6589388602945578</v>
      </c>
      <c r="I18" s="36">
        <f t="shared" si="2"/>
        <v>3.9182010881139337</v>
      </c>
      <c r="J18" s="36">
        <f t="shared" si="2"/>
        <v>2.1257738659359062</v>
      </c>
      <c r="K18" s="36">
        <f t="shared" si="2"/>
        <v>2.6605775004244632</v>
      </c>
      <c r="L18" s="37">
        <f>SQRT(SUMSQ(L3:L17))</f>
        <v>3071.0820071968324</v>
      </c>
      <c r="M18" s="37">
        <f t="shared" ref="M18:P18" si="3">SQRT(SUMSQ(M3:M17))</f>
        <v>4281.5327681803983</v>
      </c>
      <c r="N18" s="37">
        <f t="shared" si="3"/>
        <v>3062.6801001593162</v>
      </c>
      <c r="O18" s="37">
        <f t="shared" si="3"/>
        <v>4320.592335593944</v>
      </c>
      <c r="P18" s="37">
        <f t="shared" si="3"/>
        <v>3595.5054983046198</v>
      </c>
      <c r="R18" s="3">
        <f t="shared" si="0"/>
        <v>412215</v>
      </c>
    </row>
  </sheetData>
  <mergeCells count="3">
    <mergeCell ref="B1:F1"/>
    <mergeCell ref="G1:K1"/>
    <mergeCell ref="L1:P1"/>
  </mergeCells>
  <conditionalFormatting sqref="G18:K18">
    <cfRule type="cellIs" dxfId="1" priority="2" operator="greaterThan">
      <formula>20</formula>
    </cfRule>
  </conditionalFormatting>
  <conditionalFormatting sqref="H3:K17">
    <cfRule type="cellIs" dxfId="0" priority="1" operator="greaterThan">
      <formula>20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3" sqref="A3:XFD3"/>
    </sheetView>
  </sheetViews>
  <sheetFormatPr baseColWidth="10" defaultColWidth="8.83203125" defaultRowHeight="15" x14ac:dyDescent="0.2"/>
  <sheetData>
    <row r="1" spans="1:7" x14ac:dyDescent="0.2">
      <c r="A1" s="1" t="s">
        <v>3</v>
      </c>
      <c r="B1" s="2" t="s">
        <v>4</v>
      </c>
      <c r="C1" s="2"/>
      <c r="D1" s="2" t="s">
        <v>5</v>
      </c>
      <c r="E1" s="2"/>
      <c r="F1" s="2" t="s">
        <v>6</v>
      </c>
      <c r="G1" s="2"/>
    </row>
    <row r="2" spans="1:7" x14ac:dyDescent="0.2">
      <c r="A2" s="1" t="s">
        <v>2</v>
      </c>
      <c r="B2" s="1" t="s">
        <v>12</v>
      </c>
      <c r="C2" s="1" t="s">
        <v>13</v>
      </c>
      <c r="D2" s="1" t="s">
        <v>12</v>
      </c>
      <c r="E2" s="1" t="s">
        <v>13</v>
      </c>
      <c r="F2" s="1" t="s">
        <v>12</v>
      </c>
      <c r="G2" s="1" t="s">
        <v>13</v>
      </c>
    </row>
    <row r="3" spans="1:7" x14ac:dyDescent="0.2">
      <c r="A3" t="s">
        <v>14</v>
      </c>
      <c r="B3">
        <v>8311</v>
      </c>
      <c r="C3">
        <v>37437</v>
      </c>
      <c r="D3">
        <v>4.8270442189630769</v>
      </c>
      <c r="E3">
        <v>1.9052329901071019</v>
      </c>
      <c r="F3">
        <v>1085.591324864012</v>
      </c>
      <c r="G3">
        <v>1930.10500516617</v>
      </c>
    </row>
    <row r="4" spans="1:7" x14ac:dyDescent="0.2">
      <c r="A4" t="s">
        <v>15</v>
      </c>
      <c r="B4">
        <v>5473</v>
      </c>
      <c r="C4">
        <v>24742</v>
      </c>
      <c r="D4">
        <v>7.0699938599929526</v>
      </c>
      <c r="E4">
        <v>2.243712052981413</v>
      </c>
      <c r="F4">
        <v>1047.0713807878619</v>
      </c>
      <c r="G4">
        <v>1502.220651499181</v>
      </c>
    </row>
    <row r="5" spans="1:7" x14ac:dyDescent="0.2">
      <c r="A5" t="s">
        <v>16</v>
      </c>
      <c r="B5">
        <v>5000</v>
      </c>
      <c r="C5">
        <v>22893</v>
      </c>
      <c r="D5">
        <v>5.6432943885699158</v>
      </c>
      <c r="E5">
        <v>2.807993510988156</v>
      </c>
      <c r="F5">
        <v>763.5447848914954</v>
      </c>
      <c r="G5">
        <v>1739.524751646085</v>
      </c>
    </row>
    <row r="6" spans="1:7" x14ac:dyDescent="0.2">
      <c r="A6" t="s">
        <v>17</v>
      </c>
      <c r="B6">
        <v>4549</v>
      </c>
      <c r="C6">
        <v>19694</v>
      </c>
      <c r="D6">
        <v>7.0685380202469856</v>
      </c>
      <c r="E6">
        <v>3.35064705684746</v>
      </c>
      <c r="F6">
        <v>870.11637072290523</v>
      </c>
      <c r="G6">
        <v>1785.642120212992</v>
      </c>
    </row>
    <row r="7" spans="1:7" x14ac:dyDescent="0.2">
      <c r="A7" t="s">
        <v>18</v>
      </c>
      <c r="B7">
        <v>3436</v>
      </c>
      <c r="C7">
        <v>18040</v>
      </c>
      <c r="D7">
        <v>7.2168013189362359</v>
      </c>
      <c r="E7">
        <v>2.9555880328004211</v>
      </c>
      <c r="F7">
        <v>671.0111069525974</v>
      </c>
      <c r="G7">
        <v>1442.82027720516</v>
      </c>
    </row>
    <row r="8" spans="1:7" x14ac:dyDescent="0.2">
      <c r="A8" t="s">
        <v>19</v>
      </c>
      <c r="B8">
        <v>3835</v>
      </c>
      <c r="C8">
        <v>20065</v>
      </c>
      <c r="D8">
        <v>7.6692767341925956</v>
      </c>
      <c r="E8">
        <v>2.885435836134183</v>
      </c>
      <c r="F8">
        <v>795.88731293757905</v>
      </c>
      <c r="G8">
        <v>1566.687541675509</v>
      </c>
    </row>
    <row r="9" spans="1:7" x14ac:dyDescent="0.2">
      <c r="A9" t="s">
        <v>20</v>
      </c>
      <c r="B9">
        <v>3187</v>
      </c>
      <c r="C9">
        <v>12021</v>
      </c>
      <c r="D9">
        <v>8.4883265465825453</v>
      </c>
      <c r="E9">
        <v>4.1863138363410526</v>
      </c>
      <c r="F9">
        <v>732.04191188329514</v>
      </c>
      <c r="G9">
        <v>1361.771324556963</v>
      </c>
    </row>
    <row r="10" spans="1:7" x14ac:dyDescent="0.2">
      <c r="A10" t="s">
        <v>21</v>
      </c>
      <c r="B10">
        <v>4454</v>
      </c>
      <c r="C10">
        <v>18230</v>
      </c>
      <c r="D10">
        <v>7.7875468466317139</v>
      </c>
      <c r="E10">
        <v>2.9859710108525399</v>
      </c>
      <c r="F10">
        <v>938.60462413494429</v>
      </c>
      <c r="G10">
        <v>1473.0044549062809</v>
      </c>
    </row>
    <row r="11" spans="1:7" x14ac:dyDescent="0.2">
      <c r="A11" t="s">
        <v>22</v>
      </c>
      <c r="B11">
        <v>3699</v>
      </c>
      <c r="C11">
        <v>26434</v>
      </c>
      <c r="D11">
        <v>6.581234058416439</v>
      </c>
      <c r="E11">
        <v>2.1307297664597722</v>
      </c>
      <c r="F11">
        <v>658.75431419934546</v>
      </c>
      <c r="G11">
        <v>1524.133691024593</v>
      </c>
    </row>
    <row r="12" spans="1:7" x14ac:dyDescent="0.2">
      <c r="A12" t="s">
        <v>23</v>
      </c>
      <c r="B12">
        <v>6369</v>
      </c>
      <c r="C12">
        <v>25304</v>
      </c>
      <c r="D12">
        <v>7.489007893753806</v>
      </c>
      <c r="E12">
        <v>2.6464584904808781</v>
      </c>
      <c r="F12">
        <v>1290.7060382829241</v>
      </c>
      <c r="G12">
        <v>1812.1163129994579</v>
      </c>
    </row>
    <row r="13" spans="1:7" x14ac:dyDescent="0.2">
      <c r="A13" t="s">
        <v>24</v>
      </c>
      <c r="B13">
        <v>3463</v>
      </c>
      <c r="C13">
        <v>13166</v>
      </c>
      <c r="D13">
        <v>10.174950952816021</v>
      </c>
      <c r="E13">
        <v>3.753569481318769</v>
      </c>
      <c r="F13">
        <v>953.49104931201373</v>
      </c>
      <c r="G13">
        <v>1337.3039109795691</v>
      </c>
    </row>
    <row r="14" spans="1:7" x14ac:dyDescent="0.2">
      <c r="A14" t="s">
        <v>25</v>
      </c>
      <c r="B14">
        <v>4323</v>
      </c>
      <c r="C14">
        <v>15757</v>
      </c>
      <c r="D14">
        <v>7.5377463896327974</v>
      </c>
      <c r="E14">
        <v>3.399194646539097</v>
      </c>
      <c r="F14">
        <v>881.77658342228324</v>
      </c>
      <c r="G14">
        <v>1449.377028109189</v>
      </c>
    </row>
    <row r="15" spans="1:7" x14ac:dyDescent="0.2">
      <c r="A15" t="s">
        <v>26</v>
      </c>
      <c r="B15">
        <v>5767</v>
      </c>
      <c r="C15">
        <v>19651</v>
      </c>
      <c r="D15">
        <v>7.1322385221488247</v>
      </c>
      <c r="E15">
        <v>3.2176333868016851</v>
      </c>
      <c r="F15">
        <v>1113.031908123595</v>
      </c>
      <c r="G15">
        <v>1711.011859718541</v>
      </c>
    </row>
    <row r="16" spans="1:7" x14ac:dyDescent="0.2">
      <c r="A16" t="s">
        <v>27</v>
      </c>
      <c r="B16">
        <v>3371</v>
      </c>
      <c r="C16">
        <v>26321</v>
      </c>
      <c r="D16">
        <v>7.8164426991693663</v>
      </c>
      <c r="E16">
        <v>2.4949083634905871</v>
      </c>
      <c r="F16">
        <v>713.01670615771684</v>
      </c>
      <c r="G16">
        <v>1777.0055680596499</v>
      </c>
    </row>
    <row r="17" spans="1:7" x14ac:dyDescent="0.2">
      <c r="A17" t="s">
        <v>28</v>
      </c>
      <c r="B17">
        <v>5533</v>
      </c>
      <c r="C17">
        <v>38118</v>
      </c>
      <c r="D17">
        <v>6.8833412714717417</v>
      </c>
      <c r="E17">
        <v>1.8730355880897629</v>
      </c>
      <c r="F17">
        <v>1030.6038889035519</v>
      </c>
      <c r="G17">
        <v>1932.0036360891961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18"/>
  <sheetViews>
    <sheetView workbookViewId="0">
      <selection activeCell="C10" sqref="C10"/>
    </sheetView>
  </sheetViews>
  <sheetFormatPr baseColWidth="10" defaultColWidth="8.83203125" defaultRowHeight="15" x14ac:dyDescent="0.2"/>
  <sheetData>
    <row r="1" spans="1:76" x14ac:dyDescent="0.2">
      <c r="A1" s="1" t="s">
        <v>3</v>
      </c>
      <c r="B1" s="2" t="s">
        <v>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 t="s">
        <v>5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6</v>
      </c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spans="1:76" x14ac:dyDescent="0.2">
      <c r="A2" s="1" t="s">
        <v>0</v>
      </c>
      <c r="B2" s="2" t="s">
        <v>7</v>
      </c>
      <c r="C2" s="2"/>
      <c r="D2" s="2"/>
      <c r="E2" s="2"/>
      <c r="F2" s="2"/>
      <c r="G2" s="2" t="s">
        <v>8</v>
      </c>
      <c r="H2" s="2"/>
      <c r="I2" s="2"/>
      <c r="J2" s="2"/>
      <c r="K2" s="2"/>
      <c r="L2" s="2" t="s">
        <v>9</v>
      </c>
      <c r="M2" s="2"/>
      <c r="N2" s="2"/>
      <c r="O2" s="2"/>
      <c r="P2" s="2"/>
      <c r="Q2" s="2" t="s">
        <v>10</v>
      </c>
      <c r="R2" s="2"/>
      <c r="S2" s="2"/>
      <c r="T2" s="2"/>
      <c r="U2" s="2"/>
      <c r="V2" s="2" t="s">
        <v>11</v>
      </c>
      <c r="W2" s="2"/>
      <c r="X2" s="2"/>
      <c r="Y2" s="2"/>
      <c r="Z2" s="2"/>
      <c r="AA2" s="2" t="s">
        <v>7</v>
      </c>
      <c r="AB2" s="2"/>
      <c r="AC2" s="2"/>
      <c r="AD2" s="2"/>
      <c r="AE2" s="2"/>
      <c r="AF2" s="2" t="s">
        <v>8</v>
      </c>
      <c r="AG2" s="2"/>
      <c r="AH2" s="2"/>
      <c r="AI2" s="2"/>
      <c r="AJ2" s="2"/>
      <c r="AK2" s="2" t="s">
        <v>9</v>
      </c>
      <c r="AL2" s="2"/>
      <c r="AM2" s="2"/>
      <c r="AN2" s="2"/>
      <c r="AO2" s="2"/>
      <c r="AP2" s="2" t="s">
        <v>10</v>
      </c>
      <c r="AQ2" s="2"/>
      <c r="AR2" s="2"/>
      <c r="AS2" s="2"/>
      <c r="AT2" s="2"/>
      <c r="AU2" s="2" t="s">
        <v>11</v>
      </c>
      <c r="AV2" s="2"/>
      <c r="AW2" s="2"/>
      <c r="AX2" s="2"/>
      <c r="AY2" s="2"/>
      <c r="AZ2" s="2" t="s">
        <v>7</v>
      </c>
      <c r="BA2" s="2"/>
      <c r="BB2" s="2"/>
      <c r="BC2" s="2"/>
      <c r="BD2" s="2"/>
      <c r="BE2" s="2" t="s">
        <v>8</v>
      </c>
      <c r="BF2" s="2"/>
      <c r="BG2" s="2"/>
      <c r="BH2" s="2"/>
      <c r="BI2" s="2"/>
      <c r="BJ2" s="2" t="s">
        <v>9</v>
      </c>
      <c r="BK2" s="2"/>
      <c r="BL2" s="2"/>
      <c r="BM2" s="2"/>
      <c r="BN2" s="2"/>
      <c r="BO2" s="2" t="s">
        <v>10</v>
      </c>
      <c r="BP2" s="2"/>
      <c r="BQ2" s="2"/>
      <c r="BR2" s="2"/>
      <c r="BS2" s="2"/>
      <c r="BT2" s="2" t="s">
        <v>11</v>
      </c>
      <c r="BU2" s="2"/>
      <c r="BV2" s="2"/>
      <c r="BW2" s="2"/>
      <c r="BX2" s="2"/>
    </row>
    <row r="3" spans="1:76" x14ac:dyDescent="0.2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7</v>
      </c>
      <c r="W3" s="1" t="s">
        <v>8</v>
      </c>
      <c r="X3" s="1" t="s">
        <v>9</v>
      </c>
      <c r="Y3" s="1" t="s">
        <v>10</v>
      </c>
      <c r="Z3" s="1" t="s">
        <v>11</v>
      </c>
      <c r="AA3" s="1" t="s">
        <v>7</v>
      </c>
      <c r="AB3" s="1" t="s">
        <v>8</v>
      </c>
      <c r="AC3" s="1" t="s">
        <v>9</v>
      </c>
      <c r="AD3" s="1" t="s">
        <v>10</v>
      </c>
      <c r="AE3" s="1" t="s">
        <v>11</v>
      </c>
      <c r="AF3" s="1" t="s">
        <v>7</v>
      </c>
      <c r="AG3" s="1" t="s">
        <v>8</v>
      </c>
      <c r="AH3" s="1" t="s">
        <v>9</v>
      </c>
      <c r="AI3" s="1" t="s">
        <v>10</v>
      </c>
      <c r="AJ3" s="1" t="s">
        <v>11</v>
      </c>
      <c r="AK3" s="1" t="s">
        <v>7</v>
      </c>
      <c r="AL3" s="1" t="s">
        <v>8</v>
      </c>
      <c r="AM3" s="1" t="s">
        <v>9</v>
      </c>
      <c r="AN3" s="1" t="s">
        <v>10</v>
      </c>
      <c r="AO3" s="1" t="s">
        <v>11</v>
      </c>
      <c r="AP3" s="1" t="s">
        <v>7</v>
      </c>
      <c r="AQ3" s="1" t="s">
        <v>8</v>
      </c>
      <c r="AR3" s="1" t="s">
        <v>9</v>
      </c>
      <c r="AS3" s="1" t="s">
        <v>10</v>
      </c>
      <c r="AT3" s="1" t="s">
        <v>11</v>
      </c>
      <c r="AU3" s="1" t="s">
        <v>7</v>
      </c>
      <c r="AV3" s="1" t="s">
        <v>8</v>
      </c>
      <c r="AW3" s="1" t="s">
        <v>9</v>
      </c>
      <c r="AX3" s="1" t="s">
        <v>10</v>
      </c>
      <c r="AY3" s="1" t="s">
        <v>11</v>
      </c>
      <c r="AZ3" s="1" t="s">
        <v>7</v>
      </c>
      <c r="BA3" s="1" t="s">
        <v>8</v>
      </c>
      <c r="BB3" s="1" t="s">
        <v>9</v>
      </c>
      <c r="BC3" s="1" t="s">
        <v>10</v>
      </c>
      <c r="BD3" s="1" t="s">
        <v>11</v>
      </c>
      <c r="BE3" s="1" t="s">
        <v>7</v>
      </c>
      <c r="BF3" s="1" t="s">
        <v>8</v>
      </c>
      <c r="BG3" s="1" t="s">
        <v>9</v>
      </c>
      <c r="BH3" s="1" t="s">
        <v>10</v>
      </c>
      <c r="BI3" s="1" t="s">
        <v>11</v>
      </c>
      <c r="BJ3" s="1" t="s">
        <v>7</v>
      </c>
      <c r="BK3" s="1" t="s">
        <v>8</v>
      </c>
      <c r="BL3" s="1" t="s">
        <v>9</v>
      </c>
      <c r="BM3" s="1" t="s">
        <v>10</v>
      </c>
      <c r="BN3" s="1" t="s">
        <v>11</v>
      </c>
      <c r="BO3" s="1" t="s">
        <v>7</v>
      </c>
      <c r="BP3" s="1" t="s">
        <v>8</v>
      </c>
      <c r="BQ3" s="1" t="s">
        <v>9</v>
      </c>
      <c r="BR3" s="1" t="s">
        <v>10</v>
      </c>
      <c r="BS3" s="1" t="s">
        <v>11</v>
      </c>
      <c r="BT3" s="1" t="s">
        <v>7</v>
      </c>
      <c r="BU3" s="1" t="s">
        <v>8</v>
      </c>
      <c r="BV3" s="1" t="s">
        <v>9</v>
      </c>
      <c r="BW3" s="1" t="s">
        <v>10</v>
      </c>
      <c r="BX3" s="1" t="s">
        <v>11</v>
      </c>
    </row>
    <row r="4" spans="1:76" x14ac:dyDescent="0.2">
      <c r="A4" t="s">
        <v>14</v>
      </c>
      <c r="B4">
        <v>365</v>
      </c>
      <c r="C4">
        <v>257</v>
      </c>
      <c r="D4">
        <v>135</v>
      </c>
      <c r="E4">
        <v>97</v>
      </c>
      <c r="F4">
        <v>205</v>
      </c>
      <c r="G4">
        <v>541</v>
      </c>
      <c r="H4">
        <v>805</v>
      </c>
      <c r="I4">
        <v>215</v>
      </c>
      <c r="J4">
        <v>1520</v>
      </c>
      <c r="K4">
        <v>373</v>
      </c>
      <c r="L4">
        <v>585</v>
      </c>
      <c r="M4">
        <v>362</v>
      </c>
      <c r="N4">
        <v>331</v>
      </c>
      <c r="O4">
        <v>1327</v>
      </c>
      <c r="P4">
        <v>487</v>
      </c>
      <c r="Q4">
        <v>5809</v>
      </c>
      <c r="R4">
        <v>4938</v>
      </c>
      <c r="S4">
        <v>3350</v>
      </c>
      <c r="T4">
        <v>18996</v>
      </c>
      <c r="U4">
        <v>2755</v>
      </c>
      <c r="V4">
        <v>1000</v>
      </c>
      <c r="W4">
        <v>213</v>
      </c>
      <c r="X4">
        <v>354</v>
      </c>
      <c r="Y4">
        <v>483</v>
      </c>
      <c r="Z4">
        <v>245</v>
      </c>
      <c r="AA4">
        <v>24.00565601382209</v>
      </c>
      <c r="AB4">
        <v>17.791410367729132</v>
      </c>
      <c r="AC4">
        <v>32.014041507541172</v>
      </c>
      <c r="AD4">
        <v>30.709767664480939</v>
      </c>
      <c r="AE4">
        <v>25.937365140908781</v>
      </c>
      <c r="AF4">
        <v>16.491568018312162</v>
      </c>
      <c r="AG4">
        <v>18.242182192621151</v>
      </c>
      <c r="AH4">
        <v>34.418003175961907</v>
      </c>
      <c r="AI4">
        <v>13.99255307992056</v>
      </c>
      <c r="AJ4">
        <v>16.92370989027896</v>
      </c>
      <c r="AK4">
        <v>15.75410139266218</v>
      </c>
      <c r="AL4">
        <v>24.499357941179959</v>
      </c>
      <c r="AM4">
        <v>17.573385596271471</v>
      </c>
      <c r="AN4">
        <v>10.653929590790851</v>
      </c>
      <c r="AO4">
        <v>22.77726077462615</v>
      </c>
      <c r="AP4">
        <v>6.3287565151480738</v>
      </c>
      <c r="AQ4">
        <v>7.3647517537136498</v>
      </c>
      <c r="AR4">
        <v>7.1581866480048983</v>
      </c>
      <c r="AS4">
        <v>2.6343924076380549</v>
      </c>
      <c r="AT4">
        <v>8.2270908736812771</v>
      </c>
      <c r="AU4">
        <v>13.21618505535305</v>
      </c>
      <c r="AV4">
        <v>29.646591939666759</v>
      </c>
      <c r="AW4">
        <v>23.49053840213681</v>
      </c>
      <c r="AX4">
        <v>18.233798472664279</v>
      </c>
      <c r="AY4">
        <v>42.699373093135229</v>
      </c>
      <c r="AZ4">
        <v>237.10365439903069</v>
      </c>
      <c r="BA4">
        <v>123.73008318765891</v>
      </c>
      <c r="BB4">
        <v>116.9515755050995</v>
      </c>
      <c r="BC4">
        <v>80.608357072948706</v>
      </c>
      <c r="BD4">
        <v>143.88367493612679</v>
      </c>
      <c r="BE4">
        <v>241.42988082593459</v>
      </c>
      <c r="BF4">
        <v>397.37859859569062</v>
      </c>
      <c r="BG4">
        <v>200.24235064509949</v>
      </c>
      <c r="BH4">
        <v>575.5358164109989</v>
      </c>
      <c r="BI4">
        <v>170.8190130682911</v>
      </c>
      <c r="BJ4">
        <v>249.39130449331029</v>
      </c>
      <c r="BK4">
        <v>239.99106776346909</v>
      </c>
      <c r="BL4">
        <v>157.4038087094782</v>
      </c>
      <c r="BM4">
        <v>382.57144362360611</v>
      </c>
      <c r="BN4">
        <v>300.16652661689312</v>
      </c>
      <c r="BO4">
        <v>994.83617383780825</v>
      </c>
      <c r="BP4">
        <v>984.1040127512565</v>
      </c>
      <c r="BQ4">
        <v>648.90277280960981</v>
      </c>
      <c r="BR4">
        <v>1354.1738765583709</v>
      </c>
      <c r="BS4">
        <v>613.33775916904051</v>
      </c>
      <c r="BT4">
        <v>357.63327164411731</v>
      </c>
      <c r="BU4">
        <v>170.87801237103329</v>
      </c>
      <c r="BV4">
        <v>225.02358399593359</v>
      </c>
      <c r="BW4">
        <v>238.31758309291831</v>
      </c>
      <c r="BX4">
        <v>283.08664913216057</v>
      </c>
    </row>
    <row r="5" spans="1:76" x14ac:dyDescent="0.2">
      <c r="A5" t="s">
        <v>15</v>
      </c>
      <c r="B5">
        <v>1047</v>
      </c>
      <c r="C5">
        <v>559</v>
      </c>
      <c r="D5">
        <v>39</v>
      </c>
      <c r="E5">
        <v>536</v>
      </c>
      <c r="F5">
        <v>422</v>
      </c>
      <c r="G5">
        <v>863</v>
      </c>
      <c r="H5">
        <v>354</v>
      </c>
      <c r="I5">
        <v>281</v>
      </c>
      <c r="J5">
        <v>621</v>
      </c>
      <c r="K5">
        <v>369</v>
      </c>
      <c r="L5">
        <v>685</v>
      </c>
      <c r="M5">
        <v>202</v>
      </c>
      <c r="N5">
        <v>409</v>
      </c>
      <c r="O5">
        <v>380</v>
      </c>
      <c r="P5">
        <v>521</v>
      </c>
      <c r="Q5">
        <v>2717</v>
      </c>
      <c r="R5">
        <v>3280</v>
      </c>
      <c r="S5">
        <v>2988</v>
      </c>
      <c r="T5">
        <v>10593</v>
      </c>
      <c r="U5">
        <v>1817</v>
      </c>
      <c r="V5">
        <v>140</v>
      </c>
      <c r="W5">
        <v>328</v>
      </c>
      <c r="X5">
        <v>115</v>
      </c>
      <c r="Y5">
        <v>709</v>
      </c>
      <c r="Z5">
        <v>240</v>
      </c>
      <c r="AA5">
        <v>15.23395460882203</v>
      </c>
      <c r="AB5">
        <v>17.61870218005037</v>
      </c>
      <c r="AC5">
        <v>43.699932254309672</v>
      </c>
      <c r="AD5">
        <v>19.54290931598786</v>
      </c>
      <c r="AE5">
        <v>16.590384358006521</v>
      </c>
      <c r="AF5">
        <v>18.522644259528072</v>
      </c>
      <c r="AG5">
        <v>18.9986752228196</v>
      </c>
      <c r="AH5">
        <v>20.147473254609441</v>
      </c>
      <c r="AI5">
        <v>21.468874618891249</v>
      </c>
      <c r="AJ5">
        <v>14.95484369647531</v>
      </c>
      <c r="AK5">
        <v>18.659625540574769</v>
      </c>
      <c r="AL5">
        <v>22.206885444951229</v>
      </c>
      <c r="AM5">
        <v>33.786741173058807</v>
      </c>
      <c r="AN5">
        <v>16.07728832978124</v>
      </c>
      <c r="AO5">
        <v>14.23159876300257</v>
      </c>
      <c r="AP5">
        <v>7.4183465299985292</v>
      </c>
      <c r="AQ5">
        <v>7.2334803926753901</v>
      </c>
      <c r="AR5">
        <v>8.9220152953862364</v>
      </c>
      <c r="AS5">
        <v>3.6715265617732991</v>
      </c>
      <c r="AT5">
        <v>7.9226768722401308</v>
      </c>
      <c r="AU5">
        <v>41.386297630271393</v>
      </c>
      <c r="AV5">
        <v>36.364761887442448</v>
      </c>
      <c r="AW5">
        <v>38.368116113248043</v>
      </c>
      <c r="AX5">
        <v>22.382939886092679</v>
      </c>
      <c r="AY5">
        <v>23.512954440347979</v>
      </c>
      <c r="AZ5">
        <v>431.6096473529351</v>
      </c>
      <c r="BA5">
        <v>266.51246548824878</v>
      </c>
      <c r="BB5">
        <v>46.118712579602658</v>
      </c>
      <c r="BC5">
        <v>283.45610233442682</v>
      </c>
      <c r="BD5">
        <v>189.45265819262079</v>
      </c>
      <c r="BE5">
        <v>432.55923267152099</v>
      </c>
      <c r="BF5">
        <v>181.99455102419961</v>
      </c>
      <c r="BG5">
        <v>153.19998134179059</v>
      </c>
      <c r="BH5">
        <v>360.77188404603402</v>
      </c>
      <c r="BI5">
        <v>149.32758757175449</v>
      </c>
      <c r="BJ5">
        <v>345.87988044352193</v>
      </c>
      <c r="BK5">
        <v>121.38662211607171</v>
      </c>
      <c r="BL5">
        <v>373.93956409676008</v>
      </c>
      <c r="BM5">
        <v>165.3210677798659</v>
      </c>
      <c r="BN5">
        <v>200.64263324222739</v>
      </c>
      <c r="BO5">
        <v>545.41686085736296</v>
      </c>
      <c r="BP5">
        <v>642.0265039705331</v>
      </c>
      <c r="BQ5">
        <v>721.39870961816257</v>
      </c>
      <c r="BR5">
        <v>1052.4402554316921</v>
      </c>
      <c r="BS5">
        <v>389.5459337838094</v>
      </c>
      <c r="BT5">
        <v>156.78929846293721</v>
      </c>
      <c r="BU5">
        <v>322.76497169960987</v>
      </c>
      <c r="BV5">
        <v>119.39884361615481</v>
      </c>
      <c r="BW5">
        <v>429.43275587832142</v>
      </c>
      <c r="BX5">
        <v>152.70394209466241</v>
      </c>
    </row>
    <row r="6" spans="1:76" x14ac:dyDescent="0.2">
      <c r="A6" t="s">
        <v>16</v>
      </c>
      <c r="B6">
        <v>423</v>
      </c>
      <c r="C6">
        <v>497</v>
      </c>
      <c r="D6">
        <v>279</v>
      </c>
      <c r="E6">
        <v>216</v>
      </c>
      <c r="F6">
        <v>860</v>
      </c>
      <c r="G6">
        <v>586</v>
      </c>
      <c r="H6">
        <v>1309</v>
      </c>
      <c r="I6">
        <v>225</v>
      </c>
      <c r="J6">
        <v>835</v>
      </c>
      <c r="K6">
        <v>1066</v>
      </c>
      <c r="L6">
        <v>596</v>
      </c>
      <c r="M6">
        <v>627</v>
      </c>
      <c r="N6">
        <v>409</v>
      </c>
      <c r="O6">
        <v>205</v>
      </c>
      <c r="P6">
        <v>404</v>
      </c>
      <c r="Q6">
        <v>1765</v>
      </c>
      <c r="R6">
        <v>4222</v>
      </c>
      <c r="S6">
        <v>2686</v>
      </c>
      <c r="T6">
        <v>5892</v>
      </c>
      <c r="U6">
        <v>2613</v>
      </c>
      <c r="V6">
        <v>306</v>
      </c>
      <c r="W6">
        <v>423</v>
      </c>
      <c r="X6">
        <v>54</v>
      </c>
      <c r="Y6">
        <v>449</v>
      </c>
      <c r="Z6">
        <v>946</v>
      </c>
      <c r="AA6">
        <v>24.71988226458183</v>
      </c>
      <c r="AB6">
        <v>15.55017699858964</v>
      </c>
      <c r="AC6">
        <v>21.214030190096981</v>
      </c>
      <c r="AD6">
        <v>23.54376144643566</v>
      </c>
      <c r="AE6">
        <v>18.825522081955832</v>
      </c>
      <c r="AF6">
        <v>18.409907222821442</v>
      </c>
      <c r="AG6">
        <v>11.096037386643379</v>
      </c>
      <c r="AH6">
        <v>28.80591489217062</v>
      </c>
      <c r="AI6">
        <v>21.249470493923489</v>
      </c>
      <c r="AJ6">
        <v>16.788217578941399</v>
      </c>
      <c r="AK6">
        <v>13.949068803927309</v>
      </c>
      <c r="AL6">
        <v>15.22983287270886</v>
      </c>
      <c r="AM6">
        <v>27.487200443241321</v>
      </c>
      <c r="AN6">
        <v>22.591538578457222</v>
      </c>
      <c r="AO6">
        <v>16.730366150981219</v>
      </c>
      <c r="AP6">
        <v>14.14180598367536</v>
      </c>
      <c r="AQ6">
        <v>7.223185488800155</v>
      </c>
      <c r="AR6">
        <v>11.284540832625391</v>
      </c>
      <c r="AS6">
        <v>6.0380191080256971</v>
      </c>
      <c r="AT6">
        <v>8.7630976287143802</v>
      </c>
      <c r="AU6">
        <v>24.67466696068545</v>
      </c>
      <c r="AV6">
        <v>30.74686146110955</v>
      </c>
      <c r="AW6">
        <v>43.840175514303077</v>
      </c>
      <c r="AX6">
        <v>24.58700757355798</v>
      </c>
      <c r="AY6">
        <v>13.488425728811221</v>
      </c>
      <c r="AZ6">
        <v>282.95578008321371</v>
      </c>
      <c r="BA6">
        <v>209.1334635316644</v>
      </c>
      <c r="BB6">
        <v>160.16189196598859</v>
      </c>
      <c r="BC6">
        <v>137.61361526707671</v>
      </c>
      <c r="BD6">
        <v>438.10406716969089</v>
      </c>
      <c r="BE6">
        <v>291.93154146884342</v>
      </c>
      <c r="BF6">
        <v>393.04236331071871</v>
      </c>
      <c r="BG6">
        <v>175.3864331536935</v>
      </c>
      <c r="BH6">
        <v>480.13834658421632</v>
      </c>
      <c r="BI6">
        <v>484.27672681342528</v>
      </c>
      <c r="BJ6">
        <v>224.96931230447851</v>
      </c>
      <c r="BK6">
        <v>258.40117429106238</v>
      </c>
      <c r="BL6">
        <v>304.21850095983638</v>
      </c>
      <c r="BM6">
        <v>125.3231997726279</v>
      </c>
      <c r="BN6">
        <v>182.90206781738419</v>
      </c>
      <c r="BO6">
        <v>675.43162147761109</v>
      </c>
      <c r="BP6">
        <v>825.23720803059109</v>
      </c>
      <c r="BQ6">
        <v>820.20366443341379</v>
      </c>
      <c r="BR6">
        <v>962.69568629837534</v>
      </c>
      <c r="BS6">
        <v>619.62490374318395</v>
      </c>
      <c r="BT6">
        <v>204.31701292660381</v>
      </c>
      <c r="BU6">
        <v>351.94351157181461</v>
      </c>
      <c r="BV6">
        <v>64.061609910889686</v>
      </c>
      <c r="BW6">
        <v>298.73342668987522</v>
      </c>
      <c r="BX6">
        <v>345.29016302234851</v>
      </c>
    </row>
    <row r="7" spans="1:76" x14ac:dyDescent="0.2">
      <c r="A7" t="s">
        <v>17</v>
      </c>
      <c r="B7">
        <v>454</v>
      </c>
      <c r="C7">
        <v>966</v>
      </c>
      <c r="D7">
        <v>262</v>
      </c>
      <c r="E7">
        <v>146</v>
      </c>
      <c r="F7">
        <v>933</v>
      </c>
      <c r="G7">
        <v>544</v>
      </c>
      <c r="H7">
        <v>1047</v>
      </c>
      <c r="I7">
        <v>153</v>
      </c>
      <c r="J7">
        <v>220</v>
      </c>
      <c r="K7">
        <v>1364</v>
      </c>
      <c r="L7">
        <v>339</v>
      </c>
      <c r="M7">
        <v>617</v>
      </c>
      <c r="N7">
        <v>669</v>
      </c>
      <c r="O7">
        <v>137</v>
      </c>
      <c r="P7">
        <v>651</v>
      </c>
      <c r="Q7">
        <v>1689</v>
      </c>
      <c r="R7">
        <v>4335</v>
      </c>
      <c r="S7">
        <v>1641</v>
      </c>
      <c r="T7">
        <v>3391</v>
      </c>
      <c r="U7">
        <v>2500</v>
      </c>
      <c r="V7">
        <v>347</v>
      </c>
      <c r="W7">
        <v>520</v>
      </c>
      <c r="X7">
        <v>244</v>
      </c>
      <c r="Y7">
        <v>152</v>
      </c>
      <c r="Z7">
        <v>922</v>
      </c>
      <c r="AA7">
        <v>30.168773865927161</v>
      </c>
      <c r="AB7">
        <v>13.95791836260374</v>
      </c>
      <c r="AC7">
        <v>27.764212496286039</v>
      </c>
      <c r="AD7">
        <v>40.877972497081487</v>
      </c>
      <c r="AE7">
        <v>15.17027170774711</v>
      </c>
      <c r="AF7">
        <v>15.667795741272119</v>
      </c>
      <c r="AG7">
        <v>19.393129495429399</v>
      </c>
      <c r="AH7">
        <v>30.66080476900963</v>
      </c>
      <c r="AI7">
        <v>35.025707991302838</v>
      </c>
      <c r="AJ7">
        <v>14.968959111976419</v>
      </c>
      <c r="AK7">
        <v>19.912613550914561</v>
      </c>
      <c r="AL7">
        <v>17.64718426975789</v>
      </c>
      <c r="AM7">
        <v>19.512406678602542</v>
      </c>
      <c r="AN7">
        <v>43.844281729247278</v>
      </c>
      <c r="AO7">
        <v>20.023253281155579</v>
      </c>
      <c r="AP7">
        <v>11.62955703976669</v>
      </c>
      <c r="AQ7">
        <v>8.4963561201947932</v>
      </c>
      <c r="AR7">
        <v>11.17528380600462</v>
      </c>
      <c r="AS7">
        <v>8.7321111949304751</v>
      </c>
      <c r="AT7">
        <v>9.938836054435285</v>
      </c>
      <c r="AU7">
        <v>19.950456839881952</v>
      </c>
      <c r="AV7">
        <v>19.75947599557275</v>
      </c>
      <c r="AW7">
        <v>30.163235609913741</v>
      </c>
      <c r="AX7">
        <v>42.461971077266639</v>
      </c>
      <c r="AY7">
        <v>17.792477120766851</v>
      </c>
      <c r="AZ7">
        <v>370.63405160447678</v>
      </c>
      <c r="BA7">
        <v>364.86279851901179</v>
      </c>
      <c r="BB7">
        <v>196.84231117508759</v>
      </c>
      <c r="BC7">
        <v>161.50055066856581</v>
      </c>
      <c r="BD7">
        <v>383.00708486593311</v>
      </c>
      <c r="BE7">
        <v>230.64211152102081</v>
      </c>
      <c r="BF7">
        <v>549.44773025284212</v>
      </c>
      <c r="BG7">
        <v>126.94242346434071</v>
      </c>
      <c r="BH7">
        <v>208.51697122776361</v>
      </c>
      <c r="BI7">
        <v>552.5069902046489</v>
      </c>
      <c r="BJ7">
        <v>182.666861985145</v>
      </c>
      <c r="BK7">
        <v>294.64046358973678</v>
      </c>
      <c r="BL7">
        <v>353.23909328969381</v>
      </c>
      <c r="BM7">
        <v>162.5418997789493</v>
      </c>
      <c r="BN7">
        <v>352.73408998050502</v>
      </c>
      <c r="BO7">
        <v>531.5261395753505</v>
      </c>
      <c r="BP7">
        <v>996.67511224100747</v>
      </c>
      <c r="BQ7">
        <v>496.24820269636751</v>
      </c>
      <c r="BR7">
        <v>801.26994266523559</v>
      </c>
      <c r="BS7">
        <v>672.36847085508111</v>
      </c>
      <c r="BT7">
        <v>187.33292934639121</v>
      </c>
      <c r="BU7">
        <v>278.04210736078272</v>
      </c>
      <c r="BV7">
        <v>199.1588259248131</v>
      </c>
      <c r="BW7">
        <v>174.65279603222791</v>
      </c>
      <c r="BX7">
        <v>443.91430644466732</v>
      </c>
    </row>
    <row r="8" spans="1:76" x14ac:dyDescent="0.2">
      <c r="A8" t="s">
        <v>18</v>
      </c>
      <c r="C8">
        <v>375</v>
      </c>
      <c r="D8">
        <v>54</v>
      </c>
      <c r="E8">
        <v>90</v>
      </c>
      <c r="F8">
        <v>182</v>
      </c>
      <c r="G8">
        <v>795</v>
      </c>
      <c r="H8">
        <v>844</v>
      </c>
      <c r="I8">
        <v>160</v>
      </c>
      <c r="J8">
        <v>200</v>
      </c>
      <c r="K8">
        <v>538</v>
      </c>
      <c r="L8">
        <v>718</v>
      </c>
      <c r="M8">
        <v>430</v>
      </c>
      <c r="N8">
        <v>215</v>
      </c>
      <c r="O8">
        <v>32</v>
      </c>
      <c r="P8">
        <v>483</v>
      </c>
      <c r="Q8">
        <v>1576</v>
      </c>
      <c r="R8">
        <v>2975</v>
      </c>
      <c r="S8">
        <v>2600</v>
      </c>
      <c r="T8">
        <v>6412</v>
      </c>
      <c r="U8">
        <v>1509</v>
      </c>
      <c r="V8">
        <v>841</v>
      </c>
      <c r="W8">
        <v>71</v>
      </c>
      <c r="X8">
        <v>46</v>
      </c>
      <c r="Y8">
        <v>108</v>
      </c>
      <c r="Z8">
        <v>222</v>
      </c>
      <c r="AB8">
        <v>18.562252489524301</v>
      </c>
      <c r="AC8">
        <v>42.144486086803177</v>
      </c>
      <c r="AD8">
        <v>32.195365691561001</v>
      </c>
      <c r="AE8">
        <v>26.153359424924741</v>
      </c>
      <c r="AF8">
        <v>18.590890972312941</v>
      </c>
      <c r="AG8">
        <v>14.38065553655886</v>
      </c>
      <c r="AH8">
        <v>23.28883246978339</v>
      </c>
      <c r="AI8">
        <v>31.039224369050931</v>
      </c>
      <c r="AJ8">
        <v>19.369703946661939</v>
      </c>
      <c r="AK8">
        <v>17.64081628902823</v>
      </c>
      <c r="AL8">
        <v>27.575048903985191</v>
      </c>
      <c r="AM8">
        <v>36.924895213107021</v>
      </c>
      <c r="AN8">
        <v>41.875265049979923</v>
      </c>
      <c r="AO8">
        <v>16.8703403533627</v>
      </c>
      <c r="AP8">
        <v>10.93771585450415</v>
      </c>
      <c r="AQ8">
        <v>8.2015074691034116</v>
      </c>
      <c r="AR8">
        <v>10.146941247342991</v>
      </c>
      <c r="AS8">
        <v>4.3710433033628888</v>
      </c>
      <c r="AT8">
        <v>11.70869540740674</v>
      </c>
      <c r="AU8">
        <v>19.93752026675061</v>
      </c>
      <c r="AV8">
        <v>44.971546799447431</v>
      </c>
      <c r="AW8">
        <v>42.218104336228173</v>
      </c>
      <c r="AX8">
        <v>30.530342502129059</v>
      </c>
      <c r="AY8">
        <v>25.547148680541049</v>
      </c>
      <c r="BA8">
        <v>188.36219734861879</v>
      </c>
      <c r="BB8">
        <v>61.583777800042441</v>
      </c>
      <c r="BC8">
        <v>78.409318000955736</v>
      </c>
      <c r="BD8">
        <v>128.80439287685419</v>
      </c>
      <c r="BE8">
        <v>399.94395515965732</v>
      </c>
      <c r="BF8">
        <v>328.43764908179298</v>
      </c>
      <c r="BG8">
        <v>100.832260614473</v>
      </c>
      <c r="BH8">
        <v>167.9858342465221</v>
      </c>
      <c r="BI8">
        <v>281.99217879779042</v>
      </c>
      <c r="BJ8">
        <v>342.74799747135648</v>
      </c>
      <c r="BK8">
        <v>320.86071835474809</v>
      </c>
      <c r="BL8">
        <v>214.82733257345299</v>
      </c>
      <c r="BM8">
        <v>36.26096451419901</v>
      </c>
      <c r="BN8">
        <v>220.49704810524111</v>
      </c>
      <c r="BO8">
        <v>466.4602649121091</v>
      </c>
      <c r="BP8">
        <v>660.25615641014667</v>
      </c>
      <c r="BQ8">
        <v>713.90479390987423</v>
      </c>
      <c r="BR8">
        <v>758.42113541348192</v>
      </c>
      <c r="BS8">
        <v>478.11189937150169</v>
      </c>
      <c r="BT8">
        <v>453.73151183340252</v>
      </c>
      <c r="BU8">
        <v>86.402832248862069</v>
      </c>
      <c r="BV8">
        <v>52.551893061763238</v>
      </c>
      <c r="BW8">
        <v>89.225139674869666</v>
      </c>
      <c r="BX8">
        <v>153.4713150783397</v>
      </c>
    </row>
    <row r="9" spans="1:76" x14ac:dyDescent="0.2">
      <c r="A9" t="s">
        <v>19</v>
      </c>
      <c r="B9">
        <v>360</v>
      </c>
      <c r="D9">
        <v>97</v>
      </c>
      <c r="F9">
        <v>648</v>
      </c>
      <c r="G9">
        <v>451</v>
      </c>
      <c r="H9">
        <v>566</v>
      </c>
      <c r="I9">
        <v>110</v>
      </c>
      <c r="J9">
        <v>379</v>
      </c>
      <c r="K9">
        <v>1065</v>
      </c>
      <c r="L9">
        <v>477</v>
      </c>
      <c r="M9">
        <v>766</v>
      </c>
      <c r="O9">
        <v>157</v>
      </c>
      <c r="P9">
        <v>383</v>
      </c>
      <c r="Q9">
        <v>2000</v>
      </c>
      <c r="R9">
        <v>2852</v>
      </c>
      <c r="S9">
        <v>1879</v>
      </c>
      <c r="T9">
        <v>8527</v>
      </c>
      <c r="U9">
        <v>1447</v>
      </c>
      <c r="V9">
        <v>843</v>
      </c>
      <c r="W9">
        <v>149</v>
      </c>
      <c r="X9">
        <v>51</v>
      </c>
      <c r="Y9">
        <v>302</v>
      </c>
      <c r="Z9">
        <v>391</v>
      </c>
      <c r="AA9">
        <v>19.227576896065191</v>
      </c>
      <c r="AC9">
        <v>43.623270055091403</v>
      </c>
      <c r="AE9">
        <v>20.884510596287619</v>
      </c>
      <c r="AF9">
        <v>17.302498359812422</v>
      </c>
      <c r="AG9">
        <v>21.17475395301064</v>
      </c>
      <c r="AH9">
        <v>32.927375647435838</v>
      </c>
      <c r="AI9">
        <v>16.492590251049911</v>
      </c>
      <c r="AJ9">
        <v>12.29324344915443</v>
      </c>
      <c r="AK9">
        <v>21.92200700485742</v>
      </c>
      <c r="AL9">
        <v>20.834688926555199</v>
      </c>
      <c r="AN9">
        <v>42.745239105207439</v>
      </c>
      <c r="AO9">
        <v>31.794196373528479</v>
      </c>
      <c r="AP9">
        <v>10.80412442071524</v>
      </c>
      <c r="AQ9">
        <v>10.851490204319029</v>
      </c>
      <c r="AR9">
        <v>14.38411284518228</v>
      </c>
      <c r="AS9">
        <v>4.3677865894039778</v>
      </c>
      <c r="AT9">
        <v>8.0594363507690652</v>
      </c>
      <c r="AU9">
        <v>23.57370389127523</v>
      </c>
      <c r="AV9">
        <v>36.382182304848563</v>
      </c>
      <c r="AW9">
        <v>43.362427706894643</v>
      </c>
      <c r="AX9">
        <v>23.608462972718769</v>
      </c>
      <c r="AY9">
        <v>23.55031060296891</v>
      </c>
      <c r="AZ9">
        <v>187.30909357262931</v>
      </c>
      <c r="BB9">
        <v>114.5042895703039</v>
      </c>
      <c r="BD9">
        <v>366.21077045534861</v>
      </c>
      <c r="BE9">
        <v>211.1626789897424</v>
      </c>
      <c r="BF9">
        <v>324.31468078183718</v>
      </c>
      <c r="BG9">
        <v>98.012531854987813</v>
      </c>
      <c r="BH9">
        <v>169.1452802142289</v>
      </c>
      <c r="BI9">
        <v>354.28102671290492</v>
      </c>
      <c r="BJ9">
        <v>282.96355025537298</v>
      </c>
      <c r="BK9">
        <v>431.86458852500863</v>
      </c>
      <c r="BM9">
        <v>181.6014064699803</v>
      </c>
      <c r="BN9">
        <v>329.51745962562438</v>
      </c>
      <c r="BO9">
        <v>584.7246157113193</v>
      </c>
      <c r="BP9">
        <v>837.47279580966097</v>
      </c>
      <c r="BQ9">
        <v>731.37761879380741</v>
      </c>
      <c r="BR9">
        <v>1007.835096695821</v>
      </c>
      <c r="BS9">
        <v>315.57675455327029</v>
      </c>
      <c r="BT9">
        <v>537.75840037023136</v>
      </c>
      <c r="BU9">
        <v>146.692131358502</v>
      </c>
      <c r="BV9">
        <v>59.843304852130281</v>
      </c>
      <c r="BW9">
        <v>192.93297486756899</v>
      </c>
      <c r="BX9">
        <v>249.1754213651499</v>
      </c>
    </row>
    <row r="10" spans="1:76" x14ac:dyDescent="0.2">
      <c r="A10" t="s">
        <v>20</v>
      </c>
      <c r="B10">
        <v>610</v>
      </c>
      <c r="C10">
        <v>140</v>
      </c>
      <c r="E10">
        <v>212</v>
      </c>
      <c r="F10">
        <v>737</v>
      </c>
      <c r="G10">
        <v>531</v>
      </c>
      <c r="H10">
        <v>521</v>
      </c>
      <c r="I10">
        <v>152</v>
      </c>
      <c r="J10">
        <v>308</v>
      </c>
      <c r="K10">
        <v>702</v>
      </c>
      <c r="L10">
        <v>257</v>
      </c>
      <c r="M10">
        <v>439</v>
      </c>
      <c r="N10">
        <v>115</v>
      </c>
      <c r="O10">
        <v>113</v>
      </c>
      <c r="P10">
        <v>523</v>
      </c>
      <c r="Q10">
        <v>978</v>
      </c>
      <c r="R10">
        <v>1188</v>
      </c>
      <c r="S10">
        <v>882</v>
      </c>
      <c r="T10">
        <v>4068</v>
      </c>
      <c r="U10">
        <v>1349</v>
      </c>
      <c r="V10">
        <v>243</v>
      </c>
      <c r="W10">
        <v>175</v>
      </c>
      <c r="X10">
        <v>140</v>
      </c>
      <c r="Y10">
        <v>292</v>
      </c>
      <c r="Z10">
        <v>533</v>
      </c>
      <c r="AA10">
        <v>23.605582503345818</v>
      </c>
      <c r="AB10">
        <v>25.906011899285289</v>
      </c>
      <c r="AD10">
        <v>32.127455133609708</v>
      </c>
      <c r="AE10">
        <v>18.19905379006741</v>
      </c>
      <c r="AF10">
        <v>33.944064349565942</v>
      </c>
      <c r="AG10">
        <v>19.49000279536336</v>
      </c>
      <c r="AH10">
        <v>30.456512350024799</v>
      </c>
      <c r="AI10">
        <v>22.29034563846448</v>
      </c>
      <c r="AJ10">
        <v>15.84942660986645</v>
      </c>
      <c r="AK10">
        <v>24.1597284652923</v>
      </c>
      <c r="AL10">
        <v>19.77077090961437</v>
      </c>
      <c r="AM10">
        <v>31.691986346534279</v>
      </c>
      <c r="AN10">
        <v>29.934009855389551</v>
      </c>
      <c r="AO10">
        <v>17.921803499262449</v>
      </c>
      <c r="AP10">
        <v>12.68465417597381</v>
      </c>
      <c r="AQ10">
        <v>12.500393820833841</v>
      </c>
      <c r="AR10">
        <v>12.55253307590937</v>
      </c>
      <c r="AS10">
        <v>7.7103458705899017</v>
      </c>
      <c r="AT10">
        <v>9.2780191598859982</v>
      </c>
      <c r="AU10">
        <v>24.836430968704988</v>
      </c>
      <c r="AV10">
        <v>25.538117229404762</v>
      </c>
      <c r="AW10">
        <v>42.676520706260071</v>
      </c>
      <c r="AX10">
        <v>36.008573090196862</v>
      </c>
      <c r="AY10">
        <v>16.894544165836891</v>
      </c>
      <c r="AZ10">
        <v>389.65150800105982</v>
      </c>
      <c r="BA10">
        <v>98.143242189668868</v>
      </c>
      <c r="BC10">
        <v>184.30791716920359</v>
      </c>
      <c r="BD10">
        <v>362.95108670280911</v>
      </c>
      <c r="BE10">
        <v>487.74201454444642</v>
      </c>
      <c r="BF10">
        <v>274.77766538262352</v>
      </c>
      <c r="BG10">
        <v>125.2724474246033</v>
      </c>
      <c r="BH10">
        <v>185.78015627348361</v>
      </c>
      <c r="BI10">
        <v>301.08039138658631</v>
      </c>
      <c r="BJ10">
        <v>168.01845109615189</v>
      </c>
      <c r="BK10">
        <v>234.86587953952571</v>
      </c>
      <c r="BL10">
        <v>98.623203456387486</v>
      </c>
      <c r="BM10">
        <v>91.532462291391468</v>
      </c>
      <c r="BN10">
        <v>253.63851668269939</v>
      </c>
      <c r="BO10">
        <v>335.69841507575671</v>
      </c>
      <c r="BP10">
        <v>401.85737288557988</v>
      </c>
      <c r="BQ10">
        <v>299.59307055362609</v>
      </c>
      <c r="BR10">
        <v>848.76333168395649</v>
      </c>
      <c r="BS10">
        <v>338.68738374329058</v>
      </c>
      <c r="BT10">
        <v>163.31544756237849</v>
      </c>
      <c r="BU10">
        <v>120.936871432475</v>
      </c>
      <c r="BV10">
        <v>161.67722472182041</v>
      </c>
      <c r="BW10">
        <v>284.52508906948788</v>
      </c>
      <c r="BX10">
        <v>243.67192381099221</v>
      </c>
    </row>
    <row r="11" spans="1:76" x14ac:dyDescent="0.2">
      <c r="A11" t="s">
        <v>21</v>
      </c>
      <c r="B11">
        <v>181</v>
      </c>
      <c r="C11">
        <v>594</v>
      </c>
      <c r="D11">
        <v>70</v>
      </c>
      <c r="E11">
        <v>200</v>
      </c>
      <c r="F11">
        <v>531</v>
      </c>
      <c r="G11">
        <v>535</v>
      </c>
      <c r="H11">
        <v>543</v>
      </c>
      <c r="I11">
        <v>426</v>
      </c>
      <c r="J11">
        <v>346</v>
      </c>
      <c r="K11">
        <v>2100</v>
      </c>
      <c r="L11">
        <v>86</v>
      </c>
      <c r="M11">
        <v>612</v>
      </c>
      <c r="N11">
        <v>177</v>
      </c>
      <c r="O11">
        <v>198</v>
      </c>
      <c r="P11">
        <v>737</v>
      </c>
      <c r="Q11">
        <v>1383</v>
      </c>
      <c r="R11">
        <v>4652</v>
      </c>
      <c r="S11">
        <v>2076</v>
      </c>
      <c r="T11">
        <v>2756</v>
      </c>
      <c r="U11">
        <v>2378</v>
      </c>
      <c r="V11">
        <v>657</v>
      </c>
      <c r="W11">
        <v>538</v>
      </c>
      <c r="Y11">
        <v>53</v>
      </c>
      <c r="Z11">
        <v>855</v>
      </c>
      <c r="AA11">
        <v>23.758887798250871</v>
      </c>
      <c r="AB11">
        <v>19.441030502906049</v>
      </c>
      <c r="AC11">
        <v>44.298995292180919</v>
      </c>
      <c r="AD11">
        <v>25.568073975456649</v>
      </c>
      <c r="AE11">
        <v>19.78521757032583</v>
      </c>
      <c r="AF11">
        <v>23.837681766951061</v>
      </c>
      <c r="AG11">
        <v>17.854512831306788</v>
      </c>
      <c r="AH11">
        <v>31.33863602941701</v>
      </c>
      <c r="AI11">
        <v>22.38418777645899</v>
      </c>
      <c r="AJ11">
        <v>9.7794981004714501</v>
      </c>
      <c r="AK11">
        <v>44.785265148262923</v>
      </c>
      <c r="AL11">
        <v>24.908455459030751</v>
      </c>
      <c r="AM11">
        <v>42.590894455136343</v>
      </c>
      <c r="AN11">
        <v>25.103168766783121</v>
      </c>
      <c r="AO11">
        <v>17.7481799061676</v>
      </c>
      <c r="AP11">
        <v>12.586717595689271</v>
      </c>
      <c r="AQ11">
        <v>7.2015920040166161</v>
      </c>
      <c r="AR11">
        <v>11.05317909742161</v>
      </c>
      <c r="AS11">
        <v>12.278782865529839</v>
      </c>
      <c r="AT11">
        <v>8.9814929385108897</v>
      </c>
      <c r="AU11">
        <v>21.348815388969129</v>
      </c>
      <c r="AV11">
        <v>22.427139801005659</v>
      </c>
      <c r="AX11">
        <v>41.996774310341749</v>
      </c>
      <c r="AY11">
        <v>17.124556081838868</v>
      </c>
      <c r="AZ11">
        <v>116.3687812812139</v>
      </c>
      <c r="BA11">
        <v>312.49101252576048</v>
      </c>
      <c r="BB11">
        <v>83.911932114866715</v>
      </c>
      <c r="BC11">
        <v>138.37569475887011</v>
      </c>
      <c r="BD11">
        <v>284.29364782518451</v>
      </c>
      <c r="BE11">
        <v>345.10369099826357</v>
      </c>
      <c r="BF11">
        <v>262.34913639794968</v>
      </c>
      <c r="BG11">
        <v>361.26134471200339</v>
      </c>
      <c r="BH11">
        <v>209.57971417816179</v>
      </c>
      <c r="BI11">
        <v>555.73489329389338</v>
      </c>
      <c r="BJ11">
        <v>104.2234405256322</v>
      </c>
      <c r="BK11">
        <v>412.50576748316502</v>
      </c>
      <c r="BL11">
        <v>203.9960845472898</v>
      </c>
      <c r="BM11">
        <v>134.5010084790259</v>
      </c>
      <c r="BN11">
        <v>353.95912657042771</v>
      </c>
      <c r="BO11">
        <v>471.0494194243318</v>
      </c>
      <c r="BP11">
        <v>906.56724588416489</v>
      </c>
      <c r="BQ11">
        <v>620.93531535700231</v>
      </c>
      <c r="BR11">
        <v>915.72767020584502</v>
      </c>
      <c r="BS11">
        <v>577.95255452004881</v>
      </c>
      <c r="BT11">
        <v>379.55171303048422</v>
      </c>
      <c r="BU11">
        <v>326.50359727248792</v>
      </c>
      <c r="BW11">
        <v>60.231490237665547</v>
      </c>
      <c r="BX11">
        <v>396.20252725011107</v>
      </c>
    </row>
    <row r="12" spans="1:76" x14ac:dyDescent="0.2">
      <c r="A12" t="s">
        <v>22</v>
      </c>
      <c r="B12">
        <v>125</v>
      </c>
      <c r="D12">
        <v>61</v>
      </c>
      <c r="E12">
        <v>289</v>
      </c>
      <c r="F12">
        <v>434</v>
      </c>
      <c r="G12">
        <v>236</v>
      </c>
      <c r="H12">
        <v>393</v>
      </c>
      <c r="I12">
        <v>259</v>
      </c>
      <c r="J12">
        <v>196</v>
      </c>
      <c r="K12">
        <v>1140</v>
      </c>
      <c r="L12">
        <v>393</v>
      </c>
      <c r="M12">
        <v>345</v>
      </c>
      <c r="N12">
        <v>248</v>
      </c>
      <c r="O12">
        <v>566</v>
      </c>
      <c r="P12">
        <v>358</v>
      </c>
      <c r="Q12">
        <v>1999</v>
      </c>
      <c r="R12">
        <v>3922</v>
      </c>
      <c r="S12">
        <v>3259</v>
      </c>
      <c r="T12">
        <v>10953</v>
      </c>
      <c r="U12">
        <v>2937</v>
      </c>
      <c r="V12">
        <v>340</v>
      </c>
      <c r="W12">
        <v>226</v>
      </c>
      <c r="Y12">
        <v>216</v>
      </c>
      <c r="Z12">
        <v>1238</v>
      </c>
      <c r="AA12">
        <v>26.575071426763291</v>
      </c>
      <c r="AC12">
        <v>42.480020147681572</v>
      </c>
      <c r="AD12">
        <v>23.303653107895151</v>
      </c>
      <c r="AE12">
        <v>16.069624322048561</v>
      </c>
      <c r="AF12">
        <v>27.255187602645801</v>
      </c>
      <c r="AG12">
        <v>19.020696624313452</v>
      </c>
      <c r="AH12">
        <v>23.214051185070719</v>
      </c>
      <c r="AI12">
        <v>25.913817854782891</v>
      </c>
      <c r="AJ12">
        <v>14.40901109920831</v>
      </c>
      <c r="AK12">
        <v>22.89033780034373</v>
      </c>
      <c r="AL12">
        <v>24.341425524531299</v>
      </c>
      <c r="AM12">
        <v>25.35808258965211</v>
      </c>
      <c r="AN12">
        <v>19.858411703709351</v>
      </c>
      <c r="AO12">
        <v>23.653402744174489</v>
      </c>
      <c r="AP12">
        <v>7.6100688304747939</v>
      </c>
      <c r="AQ12">
        <v>7.4647943137208088</v>
      </c>
      <c r="AR12">
        <v>8.8634222592576926</v>
      </c>
      <c r="AS12">
        <v>3.8020443915041331</v>
      </c>
      <c r="AT12">
        <v>9.6908919134979836</v>
      </c>
      <c r="AU12">
        <v>28.417243877316722</v>
      </c>
      <c r="AV12">
        <v>22.69661446566187</v>
      </c>
      <c r="AX12">
        <v>30.641147294253301</v>
      </c>
      <c r="AY12">
        <v>15.30703456446512</v>
      </c>
      <c r="AZ12">
        <v>89.891009572008926</v>
      </c>
      <c r="BB12">
        <v>70.120717877279333</v>
      </c>
      <c r="BC12">
        <v>182.2441742347338</v>
      </c>
      <c r="BD12">
        <v>188.72405437735009</v>
      </c>
      <c r="BE12">
        <v>174.05759691658099</v>
      </c>
      <c r="BF12">
        <v>202.27898869043469</v>
      </c>
      <c r="BG12">
        <v>162.69810940242971</v>
      </c>
      <c r="BH12">
        <v>137.4419403625582</v>
      </c>
      <c r="BI12">
        <v>444.49904456098102</v>
      </c>
      <c r="BJ12">
        <v>243.4313775404683</v>
      </c>
      <c r="BK12">
        <v>227.24634571731841</v>
      </c>
      <c r="BL12">
        <v>170.17662149036511</v>
      </c>
      <c r="BM12">
        <v>304.15344928280041</v>
      </c>
      <c r="BN12">
        <v>229.14398299568111</v>
      </c>
      <c r="BO12">
        <v>411.65479977464128</v>
      </c>
      <c r="BP12">
        <v>792.24086368588064</v>
      </c>
      <c r="BQ12">
        <v>781.6594899207231</v>
      </c>
      <c r="BR12">
        <v>1126.8914284251721</v>
      </c>
      <c r="BS12">
        <v>770.19288235886074</v>
      </c>
      <c r="BT12">
        <v>261.45242603459428</v>
      </c>
      <c r="BU12">
        <v>138.80378992034039</v>
      </c>
      <c r="BW12">
        <v>179.0979349109727</v>
      </c>
      <c r="BX12">
        <v>512.79468140645724</v>
      </c>
    </row>
    <row r="13" spans="1:76" x14ac:dyDescent="0.2">
      <c r="A13" t="s">
        <v>23</v>
      </c>
      <c r="B13">
        <v>71</v>
      </c>
      <c r="C13">
        <v>572</v>
      </c>
      <c r="D13">
        <v>557</v>
      </c>
      <c r="E13">
        <v>601</v>
      </c>
      <c r="F13">
        <v>704</v>
      </c>
      <c r="G13">
        <v>731</v>
      </c>
      <c r="H13">
        <v>2537</v>
      </c>
      <c r="I13">
        <v>1287</v>
      </c>
      <c r="J13">
        <v>189</v>
      </c>
      <c r="K13">
        <v>1870</v>
      </c>
      <c r="L13">
        <v>355</v>
      </c>
      <c r="M13">
        <v>1390</v>
      </c>
      <c r="N13">
        <v>742</v>
      </c>
      <c r="O13">
        <v>439</v>
      </c>
      <c r="P13">
        <v>1382</v>
      </c>
      <c r="Q13">
        <v>1565</v>
      </c>
      <c r="R13">
        <v>6913</v>
      </c>
      <c r="S13">
        <v>2299</v>
      </c>
      <c r="T13">
        <v>2946</v>
      </c>
      <c r="U13">
        <v>2196</v>
      </c>
      <c r="V13">
        <v>380</v>
      </c>
      <c r="W13">
        <v>245</v>
      </c>
      <c r="Y13">
        <v>471</v>
      </c>
      <c r="Z13">
        <v>1231</v>
      </c>
      <c r="AA13">
        <v>45.222695631166552</v>
      </c>
      <c r="AB13">
        <v>24.347984315060419</v>
      </c>
      <c r="AC13">
        <v>29.80807341825879</v>
      </c>
      <c r="AD13">
        <v>21.571476890326831</v>
      </c>
      <c r="AE13">
        <v>16.221400409445579</v>
      </c>
      <c r="AF13">
        <v>19.954699726479252</v>
      </c>
      <c r="AG13">
        <v>13.709288342017141</v>
      </c>
      <c r="AH13">
        <v>19.26377076101026</v>
      </c>
      <c r="AI13">
        <v>32.522170932233109</v>
      </c>
      <c r="AJ13">
        <v>11.57318962492629</v>
      </c>
      <c r="AK13">
        <v>27.739367604891068</v>
      </c>
      <c r="AL13">
        <v>14.57124076893821</v>
      </c>
      <c r="AM13">
        <v>23.558040218352222</v>
      </c>
      <c r="AN13">
        <v>20.793481097710639</v>
      </c>
      <c r="AO13">
        <v>19.26609068155442</v>
      </c>
      <c r="AP13">
        <v>11.108747130379021</v>
      </c>
      <c r="AQ13">
        <v>5.5388782820569089</v>
      </c>
      <c r="AR13">
        <v>8.9210154146158818</v>
      </c>
      <c r="AS13">
        <v>9.5551452302977893</v>
      </c>
      <c r="AT13">
        <v>9.215036700499212</v>
      </c>
      <c r="AU13">
        <v>18.34561886745438</v>
      </c>
      <c r="AV13">
        <v>28.436681834333079</v>
      </c>
      <c r="AX13">
        <v>29.732798718118708</v>
      </c>
      <c r="AY13">
        <v>11.297237599102891</v>
      </c>
      <c r="AZ13">
        <v>86.885358911182493</v>
      </c>
      <c r="BA13">
        <v>376.8693743452431</v>
      </c>
      <c r="BB13">
        <v>449.2839527250556</v>
      </c>
      <c r="BC13">
        <v>350.82146407040148</v>
      </c>
      <c r="BD13">
        <v>309.02442590250848</v>
      </c>
      <c r="BE13">
        <v>394.72476835289928</v>
      </c>
      <c r="BF13">
        <v>941.16806512738469</v>
      </c>
      <c r="BG13">
        <v>670.89051667075307</v>
      </c>
      <c r="BH13">
        <v>166.3309763581336</v>
      </c>
      <c r="BI13">
        <v>585.63426650459496</v>
      </c>
      <c r="BJ13">
        <v>266.47514889173999</v>
      </c>
      <c r="BK13">
        <v>548.07897104454753</v>
      </c>
      <c r="BL13">
        <v>473.01495170144989</v>
      </c>
      <c r="BM13">
        <v>247.0151138278284</v>
      </c>
      <c r="BN13">
        <v>720.49910836516653</v>
      </c>
      <c r="BO13">
        <v>470.44756764702271</v>
      </c>
      <c r="BP13">
        <v>1036.1441587244269</v>
      </c>
      <c r="BQ13">
        <v>554.98988205135333</v>
      </c>
      <c r="BR13">
        <v>761.73136674371619</v>
      </c>
      <c r="BS13">
        <v>547.59718833680563</v>
      </c>
      <c r="BT13">
        <v>188.6460725240523</v>
      </c>
      <c r="BU13">
        <v>188.52841130384039</v>
      </c>
      <c r="BW13">
        <v>378.95575122713859</v>
      </c>
      <c r="BX13">
        <v>376.32417677532362</v>
      </c>
    </row>
    <row r="14" spans="1:76" x14ac:dyDescent="0.2">
      <c r="A14" t="s">
        <v>24</v>
      </c>
      <c r="B14">
        <v>511</v>
      </c>
      <c r="C14">
        <v>1370</v>
      </c>
      <c r="E14">
        <v>96</v>
      </c>
      <c r="F14">
        <v>988</v>
      </c>
      <c r="G14">
        <v>248</v>
      </c>
      <c r="H14">
        <v>572</v>
      </c>
      <c r="I14">
        <v>110</v>
      </c>
      <c r="J14">
        <v>308</v>
      </c>
      <c r="K14">
        <v>2471</v>
      </c>
      <c r="L14">
        <v>95</v>
      </c>
      <c r="M14">
        <v>957</v>
      </c>
      <c r="N14">
        <v>411</v>
      </c>
      <c r="P14">
        <v>615</v>
      </c>
      <c r="Q14">
        <v>1073</v>
      </c>
      <c r="R14">
        <v>1955</v>
      </c>
      <c r="S14">
        <v>413</v>
      </c>
      <c r="T14">
        <v>191</v>
      </c>
      <c r="U14">
        <v>2420</v>
      </c>
      <c r="V14">
        <v>562</v>
      </c>
      <c r="W14">
        <v>447</v>
      </c>
      <c r="X14">
        <v>142</v>
      </c>
      <c r="Z14">
        <v>674</v>
      </c>
      <c r="AA14">
        <v>15.784995825162961</v>
      </c>
      <c r="AB14">
        <v>21.123425578723189</v>
      </c>
      <c r="AD14">
        <v>43.250024846277</v>
      </c>
      <c r="AE14">
        <v>15.330284300969639</v>
      </c>
      <c r="AF14">
        <v>31.33075766464242</v>
      </c>
      <c r="AG14">
        <v>20.56222119822981</v>
      </c>
      <c r="AH14">
        <v>41.326616284761123</v>
      </c>
      <c r="AI14">
        <v>30.445463172943271</v>
      </c>
      <c r="AJ14">
        <v>10.58156529516279</v>
      </c>
      <c r="AK14">
        <v>42.861797328097609</v>
      </c>
      <c r="AL14">
        <v>16.586279758707349</v>
      </c>
      <c r="AM14">
        <v>35.241105495038667</v>
      </c>
      <c r="AO14">
        <v>19.649481855844961</v>
      </c>
      <c r="AP14">
        <v>13.85397908698164</v>
      </c>
      <c r="AQ14">
        <v>11.50365050202104</v>
      </c>
      <c r="AR14">
        <v>17.940397776602229</v>
      </c>
      <c r="AS14">
        <v>43.975789740624009</v>
      </c>
      <c r="AT14">
        <v>12.09796869168397</v>
      </c>
      <c r="AU14">
        <v>21.49630883279973</v>
      </c>
      <c r="AV14">
        <v>24.875595155324309</v>
      </c>
      <c r="AW14">
        <v>31.558152057734439</v>
      </c>
      <c r="AY14">
        <v>14.173409003982689</v>
      </c>
      <c r="AZ14">
        <v>218.27157190498949</v>
      </c>
      <c r="BA14">
        <v>783.0990925128026</v>
      </c>
      <c r="BC14">
        <v>112.3542225452609</v>
      </c>
      <c r="BD14">
        <v>409.86322984625002</v>
      </c>
      <c r="BE14">
        <v>210.25889750347071</v>
      </c>
      <c r="BF14">
        <v>318.27158001461578</v>
      </c>
      <c r="BG14">
        <v>123.0139425151678</v>
      </c>
      <c r="BH14">
        <v>253.74944820629659</v>
      </c>
      <c r="BI14">
        <v>707.54565142999775</v>
      </c>
      <c r="BJ14">
        <v>110.1858403590271</v>
      </c>
      <c r="BK14">
        <v>429.52923513641662</v>
      </c>
      <c r="BL14">
        <v>391.94321436354141</v>
      </c>
      <c r="BN14">
        <v>327.00773320462162</v>
      </c>
      <c r="BO14">
        <v>402.25926363245509</v>
      </c>
      <c r="BP14">
        <v>608.57519236225039</v>
      </c>
      <c r="BQ14">
        <v>200.4997910098661</v>
      </c>
      <c r="BR14">
        <v>227.28921008678569</v>
      </c>
      <c r="BS14">
        <v>792.24521863972143</v>
      </c>
      <c r="BT14">
        <v>326.9128659941361</v>
      </c>
      <c r="BU14">
        <v>300.89350123943348</v>
      </c>
      <c r="BV14">
        <v>121.2639507592838</v>
      </c>
      <c r="BX14">
        <v>258.50325793401521</v>
      </c>
    </row>
    <row r="15" spans="1:76" x14ac:dyDescent="0.2">
      <c r="A15" t="s">
        <v>25</v>
      </c>
      <c r="B15">
        <v>335</v>
      </c>
      <c r="C15">
        <v>892</v>
      </c>
      <c r="D15">
        <v>349</v>
      </c>
      <c r="F15">
        <v>839</v>
      </c>
      <c r="G15">
        <v>2132</v>
      </c>
      <c r="H15">
        <v>2305</v>
      </c>
      <c r="I15">
        <v>367</v>
      </c>
      <c r="K15">
        <v>1182</v>
      </c>
      <c r="L15">
        <v>222</v>
      </c>
      <c r="M15">
        <v>1251</v>
      </c>
      <c r="N15">
        <v>289</v>
      </c>
      <c r="O15">
        <v>253</v>
      </c>
      <c r="P15">
        <v>434</v>
      </c>
      <c r="Q15">
        <v>1092</v>
      </c>
      <c r="R15">
        <v>3035</v>
      </c>
      <c r="S15">
        <v>706</v>
      </c>
      <c r="T15">
        <v>916</v>
      </c>
      <c r="U15">
        <v>1768</v>
      </c>
      <c r="V15">
        <v>381</v>
      </c>
      <c r="W15">
        <v>490</v>
      </c>
      <c r="Z15">
        <v>842</v>
      </c>
      <c r="AA15">
        <v>28.80042182420771</v>
      </c>
      <c r="AB15">
        <v>16.32859556457019</v>
      </c>
      <c r="AC15">
        <v>30.623760847704219</v>
      </c>
      <c r="AE15">
        <v>15.348340421062041</v>
      </c>
      <c r="AF15">
        <v>11.30799428929868</v>
      </c>
      <c r="AG15">
        <v>11.30238901353359</v>
      </c>
      <c r="AH15">
        <v>27.097013886914951</v>
      </c>
      <c r="AJ15">
        <v>16.429316962493349</v>
      </c>
      <c r="AK15">
        <v>25.28676430209455</v>
      </c>
      <c r="AL15">
        <v>16.502826600310481</v>
      </c>
      <c r="AM15">
        <v>41.654555369001557</v>
      </c>
      <c r="AN15">
        <v>34.064235051891806</v>
      </c>
      <c r="AO15">
        <v>18.64826400698357</v>
      </c>
      <c r="AP15">
        <v>15.934385584187069</v>
      </c>
      <c r="AQ15">
        <v>8.5137746447167668</v>
      </c>
      <c r="AR15">
        <v>20.493015782637151</v>
      </c>
      <c r="AS15">
        <v>14.95712941571337</v>
      </c>
      <c r="AT15">
        <v>12.439243098659359</v>
      </c>
      <c r="AU15">
        <v>35.462854926613772</v>
      </c>
      <c r="AV15">
        <v>19.726018524814819</v>
      </c>
      <c r="AY15">
        <v>12.283143719790891</v>
      </c>
      <c r="AZ15">
        <v>261.08111591395311</v>
      </c>
      <c r="BA15">
        <v>394.13544328853499</v>
      </c>
      <c r="BB15">
        <v>289.21163194320178</v>
      </c>
      <c r="BD15">
        <v>348.46181032951802</v>
      </c>
      <c r="BE15">
        <v>652.38592905963264</v>
      </c>
      <c r="BF15">
        <v>704.973813659504</v>
      </c>
      <c r="BG15">
        <v>269.1034730022543</v>
      </c>
      <c r="BI15">
        <v>525.49524356315533</v>
      </c>
      <c r="BJ15">
        <v>151.90708834267741</v>
      </c>
      <c r="BK15">
        <v>558.65983750232579</v>
      </c>
      <c r="BL15">
        <v>325.75579507604311</v>
      </c>
      <c r="BM15">
        <v>233.2120392904277</v>
      </c>
      <c r="BN15">
        <v>219.00798176522011</v>
      </c>
      <c r="BO15">
        <v>470.85779559491209</v>
      </c>
      <c r="BP15">
        <v>699.21808145063005</v>
      </c>
      <c r="BQ15">
        <v>391.50956801446762</v>
      </c>
      <c r="BR15">
        <v>370.7451937247468</v>
      </c>
      <c r="BS15">
        <v>595.12476161095833</v>
      </c>
      <c r="BT15">
        <v>365.62044733062999</v>
      </c>
      <c r="BU15">
        <v>261.55758646519888</v>
      </c>
      <c r="BX15">
        <v>279.86811934820298</v>
      </c>
    </row>
    <row r="16" spans="1:76" x14ac:dyDescent="0.2">
      <c r="A16" t="s">
        <v>26</v>
      </c>
      <c r="B16">
        <v>946</v>
      </c>
      <c r="C16">
        <v>226</v>
      </c>
      <c r="D16">
        <v>137</v>
      </c>
      <c r="E16">
        <v>171</v>
      </c>
      <c r="F16">
        <v>1057</v>
      </c>
      <c r="G16">
        <v>336</v>
      </c>
      <c r="H16">
        <v>2060</v>
      </c>
      <c r="I16">
        <v>647</v>
      </c>
      <c r="J16">
        <v>374</v>
      </c>
      <c r="K16">
        <v>1333</v>
      </c>
      <c r="L16">
        <v>562</v>
      </c>
      <c r="M16">
        <v>1193</v>
      </c>
      <c r="N16">
        <v>196</v>
      </c>
      <c r="O16">
        <v>158</v>
      </c>
      <c r="P16">
        <v>183</v>
      </c>
      <c r="Q16">
        <v>1583</v>
      </c>
      <c r="R16">
        <v>4951</v>
      </c>
      <c r="S16">
        <v>1239</v>
      </c>
      <c r="T16">
        <v>2317</v>
      </c>
      <c r="U16">
        <v>3480</v>
      </c>
      <c r="V16">
        <v>338</v>
      </c>
      <c r="W16">
        <v>980</v>
      </c>
      <c r="X16">
        <v>283</v>
      </c>
      <c r="Y16">
        <v>94</v>
      </c>
      <c r="Z16">
        <v>574</v>
      </c>
      <c r="AA16">
        <v>17.979766289005209</v>
      </c>
      <c r="AB16">
        <v>28.661957057376789</v>
      </c>
      <c r="AC16">
        <v>32.080784022433427</v>
      </c>
      <c r="AD16">
        <v>28.311123091656619</v>
      </c>
      <c r="AE16">
        <v>18.13554932447768</v>
      </c>
      <c r="AF16">
        <v>23.66678025448342</v>
      </c>
      <c r="AG16">
        <v>15.764695524542599</v>
      </c>
      <c r="AH16">
        <v>22.89967641100165</v>
      </c>
      <c r="AI16">
        <v>39.334866097913427</v>
      </c>
      <c r="AJ16">
        <v>10.71228951477328</v>
      </c>
      <c r="AK16">
        <v>20.987985514839959</v>
      </c>
      <c r="AL16">
        <v>15.98580485329154</v>
      </c>
      <c r="AM16">
        <v>35.183055424569773</v>
      </c>
      <c r="AN16">
        <v>43.837283235706657</v>
      </c>
      <c r="AO16">
        <v>24.999217724549059</v>
      </c>
      <c r="AP16">
        <v>14.27422562560934</v>
      </c>
      <c r="AQ16">
        <v>6.8238204994396048</v>
      </c>
      <c r="AR16">
        <v>15.67584047537335</v>
      </c>
      <c r="AS16">
        <v>12.096600573275261</v>
      </c>
      <c r="AT16">
        <v>8.7765621823300091</v>
      </c>
      <c r="AU16">
        <v>23.476898552530969</v>
      </c>
      <c r="AV16">
        <v>24.203949871377201</v>
      </c>
      <c r="AW16">
        <v>32.104823859603769</v>
      </c>
      <c r="AX16">
        <v>43.572156862604352</v>
      </c>
      <c r="AY16">
        <v>15.818823500561921</v>
      </c>
      <c r="AZ16">
        <v>460.26397430306218</v>
      </c>
      <c r="BA16">
        <v>175.2855375023849</v>
      </c>
      <c r="BB16">
        <v>118.9316229104985</v>
      </c>
      <c r="BC16">
        <v>131.00413773761119</v>
      </c>
      <c r="BD16">
        <v>518.72539102833593</v>
      </c>
      <c r="BE16">
        <v>215.1841407681454</v>
      </c>
      <c r="BF16">
        <v>878.78900026008807</v>
      </c>
      <c r="BG16">
        <v>400.92711668472242</v>
      </c>
      <c r="BH16">
        <v>398.08983006194723</v>
      </c>
      <c r="BI16">
        <v>386.40635071207743</v>
      </c>
      <c r="BJ16">
        <v>319.18235588570678</v>
      </c>
      <c r="BK16">
        <v>516.06779180706974</v>
      </c>
      <c r="BL16">
        <v>186.604206008332</v>
      </c>
      <c r="BM16">
        <v>187.42715930128699</v>
      </c>
      <c r="BN16">
        <v>123.7967699018234</v>
      </c>
      <c r="BO16">
        <v>611.45609243888066</v>
      </c>
      <c r="BP16">
        <v>914.22338320497465</v>
      </c>
      <c r="BQ16">
        <v>525.574088995191</v>
      </c>
      <c r="BR16">
        <v>758.43991163110616</v>
      </c>
      <c r="BS16">
        <v>826.48596444449686</v>
      </c>
      <c r="BT16">
        <v>214.72827149097071</v>
      </c>
      <c r="BU16">
        <v>641.86563581679616</v>
      </c>
      <c r="BV16">
        <v>245.86037043665661</v>
      </c>
      <c r="BW16">
        <v>110.83290502768121</v>
      </c>
      <c r="BX16">
        <v>245.70719689424041</v>
      </c>
    </row>
    <row r="17" spans="1:76" x14ac:dyDescent="0.2">
      <c r="A17" t="s">
        <v>27</v>
      </c>
      <c r="B17">
        <v>521</v>
      </c>
      <c r="C17">
        <v>555</v>
      </c>
      <c r="D17">
        <v>378</v>
      </c>
      <c r="E17">
        <v>216</v>
      </c>
      <c r="F17">
        <v>492</v>
      </c>
      <c r="G17">
        <v>272</v>
      </c>
      <c r="H17">
        <v>1013</v>
      </c>
      <c r="I17">
        <v>189</v>
      </c>
      <c r="J17">
        <v>211</v>
      </c>
      <c r="K17">
        <v>596</v>
      </c>
      <c r="L17">
        <v>578</v>
      </c>
      <c r="M17">
        <v>927</v>
      </c>
      <c r="N17">
        <v>192</v>
      </c>
      <c r="O17">
        <v>153</v>
      </c>
      <c r="P17">
        <v>771</v>
      </c>
      <c r="Q17">
        <v>2974</v>
      </c>
      <c r="R17">
        <v>4709</v>
      </c>
      <c r="S17">
        <v>2966</v>
      </c>
      <c r="T17">
        <v>7757</v>
      </c>
      <c r="U17">
        <v>3100</v>
      </c>
      <c r="V17">
        <v>252</v>
      </c>
      <c r="W17">
        <v>108</v>
      </c>
      <c r="X17">
        <v>161</v>
      </c>
      <c r="Y17">
        <v>345</v>
      </c>
      <c r="Z17">
        <v>256</v>
      </c>
      <c r="AA17">
        <v>30.611095379605871</v>
      </c>
      <c r="AB17">
        <v>23.91851271320877</v>
      </c>
      <c r="AC17">
        <v>29.310550278714501</v>
      </c>
      <c r="AD17">
        <v>27.454555005946428</v>
      </c>
      <c r="AE17">
        <v>18.14175394191329</v>
      </c>
      <c r="AF17">
        <v>21.760668127014149</v>
      </c>
      <c r="AG17">
        <v>19.387557758117811</v>
      </c>
      <c r="AH17">
        <v>25.49854697730099</v>
      </c>
      <c r="AI17">
        <v>25.283048261260511</v>
      </c>
      <c r="AJ17">
        <v>15.67004671471248</v>
      </c>
      <c r="AK17">
        <v>18.271702171142369</v>
      </c>
      <c r="AL17">
        <v>18.741731101302221</v>
      </c>
      <c r="AM17">
        <v>26.763886581991329</v>
      </c>
      <c r="AN17">
        <v>31.48911977060224</v>
      </c>
      <c r="AO17">
        <v>20.510740390494259</v>
      </c>
      <c r="AP17">
        <v>8.2600884283814935</v>
      </c>
      <c r="AQ17">
        <v>6.9011045478344109</v>
      </c>
      <c r="AR17">
        <v>9.4410754294654531</v>
      </c>
      <c r="AS17">
        <v>5.2944535315436791</v>
      </c>
      <c r="AT17">
        <v>8.9221465317296254</v>
      </c>
      <c r="AU17">
        <v>25.920771460589059</v>
      </c>
      <c r="AV17">
        <v>30.90038951211228</v>
      </c>
      <c r="AW17">
        <v>34.078234919590592</v>
      </c>
      <c r="AX17">
        <v>37.610914243296428</v>
      </c>
      <c r="AY17">
        <v>25.187096974568899</v>
      </c>
      <c r="AZ17">
        <v>431.56716864165543</v>
      </c>
      <c r="BA17">
        <v>359.21871817442229</v>
      </c>
      <c r="BB17">
        <v>299.81100927188282</v>
      </c>
      <c r="BC17">
        <v>160.47225837352701</v>
      </c>
      <c r="BD17">
        <v>241.5328353764763</v>
      </c>
      <c r="BE17">
        <v>160.16696055405751</v>
      </c>
      <c r="BF17">
        <v>531.45237790182102</v>
      </c>
      <c r="BG17">
        <v>130.4094435542342</v>
      </c>
      <c r="BH17">
        <v>144.3589430161845</v>
      </c>
      <c r="BI17">
        <v>252.7250874406318</v>
      </c>
      <c r="BJ17">
        <v>285.7844869751068</v>
      </c>
      <c r="BK17">
        <v>470.13354621453038</v>
      </c>
      <c r="BL17">
        <v>139.0535926810235</v>
      </c>
      <c r="BM17">
        <v>130.37182835068319</v>
      </c>
      <c r="BN17">
        <v>427.92486300459342</v>
      </c>
      <c r="BO17">
        <v>664.74865217708418</v>
      </c>
      <c r="BP17">
        <v>879.38509792958462</v>
      </c>
      <c r="BQ17">
        <v>757.74733688331094</v>
      </c>
      <c r="BR17">
        <v>1111.3394650246389</v>
      </c>
      <c r="BS17">
        <v>748.45009862423365</v>
      </c>
      <c r="BT17">
        <v>176.7584840909341</v>
      </c>
      <c r="BU17">
        <v>90.306604651874721</v>
      </c>
      <c r="BV17">
        <v>148.4686545937391</v>
      </c>
      <c r="BW17">
        <v>351.12745604249608</v>
      </c>
      <c r="BX17">
        <v>174.481700071956</v>
      </c>
    </row>
    <row r="18" spans="1:76" x14ac:dyDescent="0.2">
      <c r="A18" t="s">
        <v>28</v>
      </c>
      <c r="B18">
        <v>224</v>
      </c>
      <c r="C18">
        <v>218</v>
      </c>
      <c r="D18">
        <v>63</v>
      </c>
      <c r="E18">
        <v>742</v>
      </c>
      <c r="F18">
        <v>347</v>
      </c>
      <c r="G18">
        <v>956</v>
      </c>
      <c r="H18">
        <v>829</v>
      </c>
      <c r="I18">
        <v>192</v>
      </c>
      <c r="J18">
        <v>1107</v>
      </c>
      <c r="K18">
        <v>807</v>
      </c>
      <c r="L18">
        <v>357</v>
      </c>
      <c r="M18">
        <v>413</v>
      </c>
      <c r="N18">
        <v>592</v>
      </c>
      <c r="O18">
        <v>731</v>
      </c>
      <c r="P18">
        <v>208</v>
      </c>
      <c r="Q18">
        <v>3100</v>
      </c>
      <c r="R18">
        <v>4981</v>
      </c>
      <c r="S18">
        <v>4452</v>
      </c>
      <c r="T18">
        <v>17699</v>
      </c>
      <c r="U18">
        <v>4283</v>
      </c>
      <c r="V18">
        <v>386</v>
      </c>
      <c r="W18">
        <v>84</v>
      </c>
      <c r="Y18">
        <v>242</v>
      </c>
      <c r="Z18">
        <v>638</v>
      </c>
      <c r="AA18">
        <v>21.493078504545291</v>
      </c>
      <c r="AB18">
        <v>24.727253680676959</v>
      </c>
      <c r="AC18">
        <v>43.023374312876477</v>
      </c>
      <c r="AD18">
        <v>16.313103445322941</v>
      </c>
      <c r="AE18">
        <v>33.450046436967291</v>
      </c>
      <c r="AF18">
        <v>17.187525851878409</v>
      </c>
      <c r="AG18">
        <v>23.351798431542552</v>
      </c>
      <c r="AH18">
        <v>33.510966459304932</v>
      </c>
      <c r="AI18">
        <v>18.772843326761691</v>
      </c>
      <c r="AJ18">
        <v>18.83544790330307</v>
      </c>
      <c r="AK18">
        <v>22.795865664110231</v>
      </c>
      <c r="AL18">
        <v>20.142506528981411</v>
      </c>
      <c r="AM18">
        <v>29.967885248059599</v>
      </c>
      <c r="AN18">
        <v>19.924811861095279</v>
      </c>
      <c r="AO18">
        <v>25.3950196205381</v>
      </c>
      <c r="AP18">
        <v>8.3742562343615194</v>
      </c>
      <c r="AQ18">
        <v>6.5036607293334381</v>
      </c>
      <c r="AR18">
        <v>7.0897564222930223</v>
      </c>
      <c r="AS18">
        <v>3.945408339824505</v>
      </c>
      <c r="AT18">
        <v>7.2966993209302222</v>
      </c>
      <c r="AU18">
        <v>27.67860181131125</v>
      </c>
      <c r="AV18">
        <v>42.698236884709793</v>
      </c>
      <c r="AX18">
        <v>24.900033377905391</v>
      </c>
      <c r="AY18">
        <v>21.958315171424172</v>
      </c>
      <c r="AZ18">
        <v>130.28020938298721</v>
      </c>
      <c r="BA18">
        <v>145.86939527793351</v>
      </c>
      <c r="BB18">
        <v>73.346065679250998</v>
      </c>
      <c r="BC18">
        <v>327.5459998696748</v>
      </c>
      <c r="BD18">
        <v>314.09281682629262</v>
      </c>
      <c r="BE18">
        <v>444.63440159022792</v>
      </c>
      <c r="BF18">
        <v>523.84966240742688</v>
      </c>
      <c r="BG18">
        <v>174.108504985038</v>
      </c>
      <c r="BH18">
        <v>562.35360183173452</v>
      </c>
      <c r="BI18">
        <v>411.32138680416313</v>
      </c>
      <c r="BJ18">
        <v>220.21967110989431</v>
      </c>
      <c r="BK18">
        <v>225.11030133025901</v>
      </c>
      <c r="BL18">
        <v>480.0755723360125</v>
      </c>
      <c r="BM18">
        <v>394.13355521003291</v>
      </c>
      <c r="BN18">
        <v>142.9366805748266</v>
      </c>
      <c r="BO18">
        <v>702.48934852423213</v>
      </c>
      <c r="BP18">
        <v>876.60960323495772</v>
      </c>
      <c r="BQ18">
        <v>854.11878761973139</v>
      </c>
      <c r="BR18">
        <v>1889.611363954901</v>
      </c>
      <c r="BS18">
        <v>845.68052490398236</v>
      </c>
      <c r="BT18">
        <v>289.11009548051072</v>
      </c>
      <c r="BU18">
        <v>97.05569703139534</v>
      </c>
      <c r="BW18">
        <v>163.05987302790041</v>
      </c>
      <c r="BX18">
        <v>379.09800379898468</v>
      </c>
    </row>
  </sheetData>
  <mergeCells count="18">
    <mergeCell ref="BO2:BS2"/>
    <mergeCell ref="BT2:BX2"/>
    <mergeCell ref="B1:Z1"/>
    <mergeCell ref="AA1:AY1"/>
    <mergeCell ref="AZ1:BX1"/>
    <mergeCell ref="B2:F2"/>
    <mergeCell ref="G2:K2"/>
    <mergeCell ref="L2:P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Demand-Supply</vt:lpstr>
      <vt:lpstr>full_owner</vt:lpstr>
      <vt:lpstr>DEMAND_hh_ami_lvl_owner</vt:lpstr>
      <vt:lpstr>SUPPLY_hh_afford_byAMI_owner</vt:lpstr>
      <vt:lpstr>cost_burdened_byAMI_owner</vt:lpstr>
      <vt:lpstr>demand_supply_amilvl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Dara</cp:lastModifiedBy>
  <dcterms:created xsi:type="dcterms:W3CDTF">2023-05-03T15:00:04Z</dcterms:created>
  <dcterms:modified xsi:type="dcterms:W3CDTF">2023-05-03T16:19:19Z</dcterms:modified>
</cp:coreProperties>
</file>