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output/"/>
    </mc:Choice>
  </mc:AlternateContent>
  <xr:revisionPtr revIDLastSave="0" documentId="13_ncr:1_{DCBD2583-2E04-7A49-BF13-D314C8C541CE}" xr6:coauthVersionLast="47" xr6:coauthVersionMax="47" xr10:uidLastSave="{00000000-0000-0000-0000-000000000000}"/>
  <bookViews>
    <workbookView xWindow="240" yWindow="500" windowWidth="25880" windowHeight="17080" xr2:uid="{00000000-000D-0000-FFFF-FFFF00000000}"/>
  </bookViews>
  <sheets>
    <sheet name="Village_data" sheetId="1" r:id="rId1"/>
    <sheet name="Village_Charts" sheetId="2" r:id="rId2"/>
    <sheet name="Phx_data" sheetId="5" r:id="rId3"/>
  </sheets>
  <definedNames>
    <definedName name="_xlnm._FilterDatabase" localSheetId="1" hidden="1">Village_Charts!$A$2:$J$17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3" i="1" l="1"/>
  <c r="AD33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D19" i="1"/>
  <c r="AC19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19" i="1"/>
  <c r="AI19" i="1"/>
  <c r="AJ19" i="1"/>
  <c r="AK19" i="1" s="1"/>
  <c r="AI20" i="1"/>
  <c r="AJ20" i="1"/>
  <c r="AK20" i="1"/>
  <c r="AI21" i="1"/>
  <c r="AJ21" i="1"/>
  <c r="AK21" i="1" s="1"/>
  <c r="AI22" i="1"/>
  <c r="AJ22" i="1"/>
  <c r="AK22" i="1" s="1"/>
  <c r="AI23" i="1"/>
  <c r="AJ23" i="1"/>
  <c r="AK23" i="1" s="1"/>
  <c r="AI24" i="1"/>
  <c r="AJ24" i="1"/>
  <c r="AK24" i="1" s="1"/>
  <c r="AI25" i="1"/>
  <c r="AJ25" i="1"/>
  <c r="AK25" i="1" s="1"/>
  <c r="AI26" i="1"/>
  <c r="AJ26" i="1"/>
  <c r="AK26" i="1" s="1"/>
  <c r="AI27" i="1"/>
  <c r="AJ27" i="1"/>
  <c r="AK27" i="1"/>
  <c r="AI28" i="1"/>
  <c r="AJ28" i="1"/>
  <c r="AK28" i="1" s="1"/>
  <c r="AI29" i="1"/>
  <c r="AJ29" i="1"/>
  <c r="AK29" i="1" s="1"/>
  <c r="AI30" i="1"/>
  <c r="AJ30" i="1"/>
  <c r="AK30" i="1"/>
  <c r="AI31" i="1"/>
  <c r="AJ31" i="1"/>
  <c r="AK31" i="1"/>
  <c r="AI32" i="1"/>
  <c r="AK32" i="1" s="1"/>
  <c r="AJ32" i="1"/>
  <c r="AI33" i="1"/>
  <c r="AJ33" i="1"/>
  <c r="AK33" i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X3" i="2"/>
  <c r="W3" i="2"/>
</calcChain>
</file>

<file path=xl/sharedStrings.xml><?xml version="1.0" encoding="utf-8"?>
<sst xmlns="http://schemas.openxmlformats.org/spreadsheetml/2006/main" count="206" uniqueCount="79">
  <si>
    <t>name</t>
  </si>
  <si>
    <t>r_tot_13E</t>
  </si>
  <si>
    <t>r_tot_13M</t>
  </si>
  <si>
    <t>r_tot_13C</t>
  </si>
  <si>
    <t>r_na_13E</t>
  </si>
  <si>
    <t>r_na_13M</t>
  </si>
  <si>
    <t>r_na_13C</t>
  </si>
  <si>
    <t>r_u30_13E</t>
  </si>
  <si>
    <t>r_u30_13M</t>
  </si>
  <si>
    <t>r_u30_13C</t>
  </si>
  <si>
    <t>r_o50_13E</t>
  </si>
  <si>
    <t>r_o50_13M</t>
  </si>
  <si>
    <t>r_o50_13C</t>
  </si>
  <si>
    <t>r_3050_13E</t>
  </si>
  <si>
    <t>r_3050_13M</t>
  </si>
  <si>
    <t>r_3050_13C</t>
  </si>
  <si>
    <t>r_o50_21E</t>
  </si>
  <si>
    <t>r_o50_21M</t>
  </si>
  <si>
    <t>r_o50_21C</t>
  </si>
  <si>
    <t>r_u30_21E</t>
  </si>
  <si>
    <t>r_u30_21M</t>
  </si>
  <si>
    <t>r_u30_21C</t>
  </si>
  <si>
    <t>r_tot_21E</t>
  </si>
  <si>
    <t>r_tot_21M</t>
  </si>
  <si>
    <t>r_tot_21C</t>
  </si>
  <si>
    <t>r_na_21E</t>
  </si>
  <si>
    <t>r_na_21M</t>
  </si>
  <si>
    <t>r_na_21C</t>
  </si>
  <si>
    <t>r_3050_21E</t>
  </si>
  <si>
    <t>r_3050_21M</t>
  </si>
  <si>
    <t>r_3050_21C</t>
  </si>
  <si>
    <t>r_u30_1321E</t>
  </si>
  <si>
    <t>r_u30_1321M</t>
  </si>
  <si>
    <t>r_u30_1321C</t>
  </si>
  <si>
    <t>r_u30_13P</t>
  </si>
  <si>
    <t>r_u30_21P</t>
  </si>
  <si>
    <t>r_3050_1321E</t>
  </si>
  <si>
    <t>r_3050_1321M</t>
  </si>
  <si>
    <t>r_3050_1321C</t>
  </si>
  <si>
    <t>r_3050_13P</t>
  </si>
  <si>
    <t>r_3050_21P</t>
  </si>
  <si>
    <t>r_o50_1321E</t>
  </si>
  <si>
    <t>r_o50_1321M</t>
  </si>
  <si>
    <t>r_o50_1321C</t>
  </si>
  <si>
    <t>r_o50_13P</t>
  </si>
  <si>
    <t>r_o50_21P</t>
  </si>
  <si>
    <t>r_na_1321E</t>
  </si>
  <si>
    <t>r_na_1321M</t>
  </si>
  <si>
    <t>r_na_1321C</t>
  </si>
  <si>
    <t>r_na_13P</t>
  </si>
  <si>
    <t>r_na_21P</t>
  </si>
  <si>
    <t>Laveen</t>
  </si>
  <si>
    <t>Deer Valley</t>
  </si>
  <si>
    <t>Maryvale</t>
  </si>
  <si>
    <t>North Mountain</t>
  </si>
  <si>
    <t>Paradise Valley</t>
  </si>
  <si>
    <t>Encanto</t>
  </si>
  <si>
    <t>Camelback East</t>
  </si>
  <si>
    <t>South Mountain</t>
  </si>
  <si>
    <t>Alhambra</t>
  </si>
  <si>
    <t>Ahwatukee Foothills</t>
  </si>
  <si>
    <t>Central City</t>
  </si>
  <si>
    <t>Estrella</t>
  </si>
  <si>
    <t>Desert View</t>
  </si>
  <si>
    <t>Rio Vista</t>
  </si>
  <si>
    <t>North Gateway</t>
  </si>
  <si>
    <t>Less than 30%</t>
  </si>
  <si>
    <t>30% to 50%</t>
  </si>
  <si>
    <t>More  than  50%</t>
  </si>
  <si>
    <t>Not Reported</t>
  </si>
  <si>
    <t>Village</t>
  </si>
  <si>
    <t>Total Renters</t>
  </si>
  <si>
    <t>Rent Burden</t>
  </si>
  <si>
    <t>Ch</t>
  </si>
  <si>
    <t>30-50%</t>
  </si>
  <si>
    <t>50%+</t>
  </si>
  <si>
    <t>0455000</t>
  </si>
  <si>
    <t>GEO_ID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</si>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</sst>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\+0%;[Red]\-0%;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164" fontId="0" fillId="0" borderId="6" xfId="1" applyNumberFormat="1" applyFont="1" applyBorder="1"/>
    <xf numFmtId="1" fontId="3" fillId="0" borderId="0" xfId="0" applyNumberFormat="1" applyFont="1"/>
    <xf numFmtId="1" fontId="3" fillId="0" borderId="7" xfId="0" applyNumberFormat="1" applyFont="1" applyBorder="1"/>
    <xf numFmtId="164" fontId="0" fillId="0" borderId="8" xfId="1" applyNumberFormat="1" applyFont="1" applyBorder="1"/>
    <xf numFmtId="1" fontId="3" fillId="0" borderId="9" xfId="0" applyNumberFormat="1" applyFont="1" applyBorder="1"/>
    <xf numFmtId="1" fontId="3" fillId="0" borderId="10" xfId="0" applyNumberFormat="1" applyFont="1" applyBorder="1"/>
    <xf numFmtId="9" fontId="0" fillId="0" borderId="0" xfId="2" applyFont="1" applyBorder="1"/>
    <xf numFmtId="9" fontId="0" fillId="0" borderId="7" xfId="2" applyFont="1" applyBorder="1"/>
    <xf numFmtId="9" fontId="0" fillId="0" borderId="9" xfId="2" applyFont="1" applyBorder="1"/>
    <xf numFmtId="9" fontId="0" fillId="0" borderId="10" xfId="2" applyFont="1" applyBorder="1"/>
    <xf numFmtId="9" fontId="0" fillId="0" borderId="14" xfId="2" applyFont="1" applyBorder="1"/>
    <xf numFmtId="9" fontId="0" fillId="0" borderId="15" xfId="2" applyFont="1" applyBorder="1"/>
    <xf numFmtId="9" fontId="0" fillId="0" borderId="16" xfId="2" applyFont="1" applyBorder="1"/>
    <xf numFmtId="9" fontId="0" fillId="0" borderId="17" xfId="2" applyFont="1" applyBorder="1"/>
    <xf numFmtId="9" fontId="0" fillId="0" borderId="18" xfId="2" applyFont="1" applyBorder="1"/>
    <xf numFmtId="0" fontId="0" fillId="0" borderId="19" xfId="0" applyBorder="1"/>
    <xf numFmtId="0" fontId="0" fillId="0" borderId="14" xfId="0" applyBorder="1"/>
    <xf numFmtId="0" fontId="0" fillId="0" borderId="16" xfId="0" applyBorder="1"/>
    <xf numFmtId="0" fontId="0" fillId="0" borderId="20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" fillId="0" borderId="21" xfId="0" applyFont="1" applyBorder="1"/>
    <xf numFmtId="0" fontId="1" fillId="0" borderId="22" xfId="0" applyFont="1" applyBorder="1" applyAlignment="1">
      <alignment horizontal="center" vertical="top" wrapText="1"/>
    </xf>
    <xf numFmtId="164" fontId="0" fillId="0" borderId="15" xfId="1" applyNumberFormat="1" applyFont="1" applyBorder="1"/>
    <xf numFmtId="164" fontId="0" fillId="0" borderId="18" xfId="1" applyNumberFormat="1" applyFont="1" applyBorder="1"/>
    <xf numFmtId="0" fontId="0" fillId="0" borderId="0" xfId="0" applyAlignment="1">
      <alignment wrapText="1"/>
    </xf>
    <xf numFmtId="9" fontId="0" fillId="0" borderId="0" xfId="0" applyNumberFormat="1"/>
    <xf numFmtId="165" fontId="0" fillId="0" borderId="0" xfId="0" applyNumberForma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30-50%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Village_data!$A$19:$A$33</c:f>
              <c:strCache>
                <c:ptCount val="15"/>
                <c:pt idx="0">
                  <c:v>Laveen</c:v>
                </c:pt>
                <c:pt idx="1">
                  <c:v>Deer Valley</c:v>
                </c:pt>
                <c:pt idx="2">
                  <c:v>Maryvale</c:v>
                </c:pt>
                <c:pt idx="3">
                  <c:v>North Mountain</c:v>
                </c:pt>
                <c:pt idx="4">
                  <c:v>Paradise Valley</c:v>
                </c:pt>
                <c:pt idx="5">
                  <c:v>Encanto</c:v>
                </c:pt>
                <c:pt idx="6">
                  <c:v>Camelback East</c:v>
                </c:pt>
                <c:pt idx="7">
                  <c:v>South Mountain</c:v>
                </c:pt>
                <c:pt idx="8">
                  <c:v>Alhambra</c:v>
                </c:pt>
                <c:pt idx="9">
                  <c:v>Ahwatukee Foothills</c:v>
                </c:pt>
                <c:pt idx="10">
                  <c:v>Central City</c:v>
                </c:pt>
                <c:pt idx="11">
                  <c:v>Estrella</c:v>
                </c:pt>
                <c:pt idx="12">
                  <c:v>Desert View</c:v>
                </c:pt>
                <c:pt idx="13">
                  <c:v>Rio Vista</c:v>
                </c:pt>
                <c:pt idx="14">
                  <c:v>North Gateway</c:v>
                </c:pt>
              </c:strCache>
            </c:strRef>
          </c:cat>
          <c:val>
            <c:numRef>
              <c:f>Village_data!$AC$19:$AC$33</c:f>
              <c:numCache>
                <c:formatCode>0%</c:formatCode>
                <c:ptCount val="15"/>
                <c:pt idx="0">
                  <c:v>0.2601820795400096</c:v>
                </c:pt>
                <c:pt idx="1">
                  <c:v>0.27278451125452541</c:v>
                </c:pt>
                <c:pt idx="2">
                  <c:v>0.2752065293122325</c:v>
                </c:pt>
                <c:pt idx="3">
                  <c:v>0.2658392988559577</c:v>
                </c:pt>
                <c:pt idx="4">
                  <c:v>0.22754491017964071</c:v>
                </c:pt>
                <c:pt idx="5">
                  <c:v>0.2384702663018087</c:v>
                </c:pt>
                <c:pt idx="6">
                  <c:v>0.25458335713061853</c:v>
                </c:pt>
                <c:pt idx="7">
                  <c:v>0.2713441554031108</c:v>
                </c:pt>
                <c:pt idx="8">
                  <c:v>0.25515234785419866</c:v>
                </c:pt>
                <c:pt idx="9">
                  <c:v>0.26219081272084804</c:v>
                </c:pt>
                <c:pt idx="10">
                  <c:v>0.25403779506963969</c:v>
                </c:pt>
                <c:pt idx="11">
                  <c:v>0.24199244915357448</c:v>
                </c:pt>
                <c:pt idx="12">
                  <c:v>0.1961512491559757</c:v>
                </c:pt>
                <c:pt idx="13">
                  <c:v>0</c:v>
                </c:pt>
                <c:pt idx="14">
                  <c:v>0.19617590822179731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7346-ACA1-AA1EE172966E}"/>
            </c:ext>
          </c:extLst>
        </c:ser>
        <c:ser>
          <c:idx val="1"/>
          <c:order val="1"/>
          <c:tx>
            <c:v>&gt;50%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Village_data!$A$19:$A$33</c:f>
              <c:strCache>
                <c:ptCount val="15"/>
                <c:pt idx="0">
                  <c:v>Laveen</c:v>
                </c:pt>
                <c:pt idx="1">
                  <c:v>Deer Valley</c:v>
                </c:pt>
                <c:pt idx="2">
                  <c:v>Maryvale</c:v>
                </c:pt>
                <c:pt idx="3">
                  <c:v>North Mountain</c:v>
                </c:pt>
                <c:pt idx="4">
                  <c:v>Paradise Valley</c:v>
                </c:pt>
                <c:pt idx="5">
                  <c:v>Encanto</c:v>
                </c:pt>
                <c:pt idx="6">
                  <c:v>Camelback East</c:v>
                </c:pt>
                <c:pt idx="7">
                  <c:v>South Mountain</c:v>
                </c:pt>
                <c:pt idx="8">
                  <c:v>Alhambra</c:v>
                </c:pt>
                <c:pt idx="9">
                  <c:v>Ahwatukee Foothills</c:v>
                </c:pt>
                <c:pt idx="10">
                  <c:v>Central City</c:v>
                </c:pt>
                <c:pt idx="11">
                  <c:v>Estrella</c:v>
                </c:pt>
                <c:pt idx="12">
                  <c:v>Desert View</c:v>
                </c:pt>
                <c:pt idx="13">
                  <c:v>Rio Vista</c:v>
                </c:pt>
                <c:pt idx="14">
                  <c:v>North Gateway</c:v>
                </c:pt>
              </c:strCache>
            </c:strRef>
          </c:cat>
          <c:val>
            <c:numRef>
              <c:f>Village_data!$AD$19:$AD$33</c:f>
              <c:numCache>
                <c:formatCode>0%</c:formatCode>
                <c:ptCount val="15"/>
                <c:pt idx="0">
                  <c:v>0.25347388596070913</c:v>
                </c:pt>
                <c:pt idx="1">
                  <c:v>0.20706752715252635</c:v>
                </c:pt>
                <c:pt idx="2">
                  <c:v>0.23496234365150459</c:v>
                </c:pt>
                <c:pt idx="3">
                  <c:v>0.25480029437345286</c:v>
                </c:pt>
                <c:pt idx="4">
                  <c:v>0.22997483294281004</c:v>
                </c:pt>
                <c:pt idx="5">
                  <c:v>0.2337983047453781</c:v>
                </c:pt>
                <c:pt idx="6">
                  <c:v>0.18447655491461534</c:v>
                </c:pt>
                <c:pt idx="7">
                  <c:v>0.2271955443863343</c:v>
                </c:pt>
                <c:pt idx="8">
                  <c:v>0.27729734098440151</c:v>
                </c:pt>
                <c:pt idx="9">
                  <c:v>0.18758202927814235</c:v>
                </c:pt>
                <c:pt idx="10">
                  <c:v>0.23925979206172759</c:v>
                </c:pt>
                <c:pt idx="11">
                  <c:v>0.18048958713920352</c:v>
                </c:pt>
                <c:pt idx="12">
                  <c:v>0.18568534773801484</c:v>
                </c:pt>
                <c:pt idx="13">
                  <c:v>0.42424242424242425</c:v>
                </c:pt>
                <c:pt idx="14">
                  <c:v>0.1101338432122371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7346-ACA1-AA1EE1729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716047"/>
        <c:axId val="655718191"/>
      </c:barChart>
      <c:catAx>
        <c:axId val="65571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8191"/>
        <c:crosses val="autoZero"/>
        <c:auto val="1"/>
        <c:lblAlgn val="ctr"/>
        <c:lblOffset val="100"/>
        <c:noMultiLvlLbl val="0"/>
      </c:catAx>
      <c:valAx>
        <c:axId val="6557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Village_Charts!$C$22</c:f>
              <c:strCache>
                <c:ptCount val="1"/>
                <c:pt idx="0">
                  <c:v>30% to 50%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Village_Charts!$A$23:$A$52</c:f>
              <c:strCache>
                <c:ptCount val="29"/>
                <c:pt idx="0">
                  <c:v>Camelback East</c:v>
                </c:pt>
                <c:pt idx="2">
                  <c:v>North Mountain</c:v>
                </c:pt>
                <c:pt idx="4">
                  <c:v>Maryvale</c:v>
                </c:pt>
                <c:pt idx="6">
                  <c:v>Deer Valley</c:v>
                </c:pt>
                <c:pt idx="8">
                  <c:v>Alhambra</c:v>
                </c:pt>
                <c:pt idx="10">
                  <c:v>Paradise Valley</c:v>
                </c:pt>
                <c:pt idx="12">
                  <c:v>Central City</c:v>
                </c:pt>
                <c:pt idx="14">
                  <c:v>Encanto</c:v>
                </c:pt>
                <c:pt idx="16">
                  <c:v>South Mountain</c:v>
                </c:pt>
                <c:pt idx="18">
                  <c:v>Ahwatukee Foothills</c:v>
                </c:pt>
                <c:pt idx="20">
                  <c:v>Estrella</c:v>
                </c:pt>
                <c:pt idx="22">
                  <c:v>Desert View</c:v>
                </c:pt>
                <c:pt idx="24">
                  <c:v>Laveen</c:v>
                </c:pt>
                <c:pt idx="26">
                  <c:v>North Gateway</c:v>
                </c:pt>
                <c:pt idx="28">
                  <c:v>Rio Vista</c:v>
                </c:pt>
              </c:strCache>
            </c:strRef>
          </c:cat>
          <c:val>
            <c:numRef>
              <c:f>Village_Charts!$C$23:$C$52</c:f>
              <c:numCache>
                <c:formatCode>General</c:formatCode>
                <c:ptCount val="30"/>
                <c:pt idx="0" formatCode="0%">
                  <c:v>0.23606080206985769</c:v>
                </c:pt>
                <c:pt idx="2" formatCode="0%">
                  <c:v>0.24817929141892131</c:v>
                </c:pt>
                <c:pt idx="4" formatCode="0%">
                  <c:v>0.26253511816228731</c:v>
                </c:pt>
                <c:pt idx="6" formatCode="0%">
                  <c:v>0.25753790489317713</c:v>
                </c:pt>
                <c:pt idx="8" formatCode="0%">
                  <c:v>0.25322252374491178</c:v>
                </c:pt>
                <c:pt idx="10" formatCode="0%">
                  <c:v>0.22472052845528459</c:v>
                </c:pt>
                <c:pt idx="12" formatCode="0%">
                  <c:v>0.22011704462326259</c:v>
                </c:pt>
                <c:pt idx="14" formatCode="0%">
                  <c:v>0.24080046913942241</c:v>
                </c:pt>
                <c:pt idx="16" formatCode="0%">
                  <c:v>0.24860077931278779</c:v>
                </c:pt>
                <c:pt idx="18" formatCode="0%">
                  <c:v>0.20895380821398091</c:v>
                </c:pt>
                <c:pt idx="20" formatCode="0%">
                  <c:v>0.26431919515262381</c:v>
                </c:pt>
                <c:pt idx="22" formatCode="0%">
                  <c:v>0.2265542676501581</c:v>
                </c:pt>
                <c:pt idx="24" formatCode="0%">
                  <c:v>0.26859074362974522</c:v>
                </c:pt>
                <c:pt idx="26" formatCode="0%">
                  <c:v>0.19619771863117871</c:v>
                </c:pt>
                <c:pt idx="28" formatCode="0%">
                  <c:v>0.17289719626168221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8-844F-BD36-DE94AE23EE1B}"/>
            </c:ext>
          </c:extLst>
        </c:ser>
        <c:ser>
          <c:idx val="2"/>
          <c:order val="1"/>
          <c:tx>
            <c:strRef>
              <c:f>Village_Charts!$D$22</c:f>
              <c:strCache>
                <c:ptCount val="1"/>
                <c:pt idx="0">
                  <c:v>More  than  50%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Village_Charts!$A$23:$A$52</c:f>
              <c:strCache>
                <c:ptCount val="29"/>
                <c:pt idx="0">
                  <c:v>Camelback East</c:v>
                </c:pt>
                <c:pt idx="2">
                  <c:v>North Mountain</c:v>
                </c:pt>
                <c:pt idx="4">
                  <c:v>Maryvale</c:v>
                </c:pt>
                <c:pt idx="6">
                  <c:v>Deer Valley</c:v>
                </c:pt>
                <c:pt idx="8">
                  <c:v>Alhambra</c:v>
                </c:pt>
                <c:pt idx="10">
                  <c:v>Paradise Valley</c:v>
                </c:pt>
                <c:pt idx="12">
                  <c:v>Central City</c:v>
                </c:pt>
                <c:pt idx="14">
                  <c:v>Encanto</c:v>
                </c:pt>
                <c:pt idx="16">
                  <c:v>South Mountain</c:v>
                </c:pt>
                <c:pt idx="18">
                  <c:v>Ahwatukee Foothills</c:v>
                </c:pt>
                <c:pt idx="20">
                  <c:v>Estrella</c:v>
                </c:pt>
                <c:pt idx="22">
                  <c:v>Desert View</c:v>
                </c:pt>
                <c:pt idx="24">
                  <c:v>Laveen</c:v>
                </c:pt>
                <c:pt idx="26">
                  <c:v>North Gateway</c:v>
                </c:pt>
                <c:pt idx="28">
                  <c:v>Rio Vista</c:v>
                </c:pt>
              </c:strCache>
            </c:strRef>
          </c:cat>
          <c:val>
            <c:numRef>
              <c:f>Village_Charts!$D$23:$D$52</c:f>
              <c:numCache>
                <c:formatCode>General</c:formatCode>
                <c:ptCount val="30"/>
                <c:pt idx="0" formatCode="0%">
                  <c:v>0.23350582147477361</c:v>
                </c:pt>
                <c:pt idx="2" formatCode="0%">
                  <c:v>0.2386095767512226</c:v>
                </c:pt>
                <c:pt idx="4" formatCode="0%">
                  <c:v>0.31112212857378951</c:v>
                </c:pt>
                <c:pt idx="6" formatCode="0%">
                  <c:v>0.19365954514128189</c:v>
                </c:pt>
                <c:pt idx="8" formatCode="0%">
                  <c:v>0.30317164179104478</c:v>
                </c:pt>
                <c:pt idx="10" formatCode="0%">
                  <c:v>0.22040142276422761</c:v>
                </c:pt>
                <c:pt idx="12" formatCode="0%">
                  <c:v>0.26869056327724938</c:v>
                </c:pt>
                <c:pt idx="14" formatCode="0%">
                  <c:v>0.24776425744025801</c:v>
                </c:pt>
                <c:pt idx="16" formatCode="0%">
                  <c:v>0.25462274176408078</c:v>
                </c:pt>
                <c:pt idx="18" formatCode="0%">
                  <c:v>0.14236934458882669</c:v>
                </c:pt>
                <c:pt idx="20" formatCode="0%">
                  <c:v>0.26946381616554249</c:v>
                </c:pt>
                <c:pt idx="22" formatCode="0%">
                  <c:v>0.14611872146118721</c:v>
                </c:pt>
                <c:pt idx="24" formatCode="0%">
                  <c:v>0.29433177327093091</c:v>
                </c:pt>
                <c:pt idx="26" formatCode="0%">
                  <c:v>0.19543726235741449</c:v>
                </c:pt>
                <c:pt idx="28" formatCode="0%">
                  <c:v>3.9719626168224297E-2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8-844F-BD36-DE94AE23EE1B}"/>
            </c:ext>
          </c:extLst>
        </c:ser>
        <c:ser>
          <c:idx val="5"/>
          <c:order val="2"/>
          <c:tx>
            <c:strRef>
              <c:f>Village_Charts!$G$22</c:f>
              <c:strCache>
                <c:ptCount val="1"/>
                <c:pt idx="0">
                  <c:v>30% to 50%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Village_Charts!$A$23:$A$52</c:f>
              <c:strCache>
                <c:ptCount val="29"/>
                <c:pt idx="0">
                  <c:v>Camelback East</c:v>
                </c:pt>
                <c:pt idx="2">
                  <c:v>North Mountain</c:v>
                </c:pt>
                <c:pt idx="4">
                  <c:v>Maryvale</c:v>
                </c:pt>
                <c:pt idx="6">
                  <c:v>Deer Valley</c:v>
                </c:pt>
                <c:pt idx="8">
                  <c:v>Alhambra</c:v>
                </c:pt>
                <c:pt idx="10">
                  <c:v>Paradise Valley</c:v>
                </c:pt>
                <c:pt idx="12">
                  <c:v>Central City</c:v>
                </c:pt>
                <c:pt idx="14">
                  <c:v>Encanto</c:v>
                </c:pt>
                <c:pt idx="16">
                  <c:v>South Mountain</c:v>
                </c:pt>
                <c:pt idx="18">
                  <c:v>Ahwatukee Foothills</c:v>
                </c:pt>
                <c:pt idx="20">
                  <c:v>Estrella</c:v>
                </c:pt>
                <c:pt idx="22">
                  <c:v>Desert View</c:v>
                </c:pt>
                <c:pt idx="24">
                  <c:v>Laveen</c:v>
                </c:pt>
                <c:pt idx="26">
                  <c:v>North Gateway</c:v>
                </c:pt>
                <c:pt idx="28">
                  <c:v>Rio Vista</c:v>
                </c:pt>
              </c:strCache>
            </c:strRef>
          </c:cat>
          <c:val>
            <c:numRef>
              <c:f>Village_Charts!$G$23:$G$52</c:f>
              <c:numCache>
                <c:formatCode>0%</c:formatCode>
                <c:ptCount val="30"/>
                <c:pt idx="1">
                  <c:v>0.2451667904188323</c:v>
                </c:pt>
                <c:pt idx="3">
                  <c:v>0.2507335541883578</c:v>
                </c:pt>
                <c:pt idx="5">
                  <c:v>0.2618288564123607</c:v>
                </c:pt>
                <c:pt idx="7">
                  <c:v>0.26117097430487529</c:v>
                </c:pt>
                <c:pt idx="9">
                  <c:v>0.24465282083075021</c:v>
                </c:pt>
                <c:pt idx="11">
                  <c:v>0.2177560003321983</c:v>
                </c:pt>
                <c:pt idx="13">
                  <c:v>0.23767282515600149</c:v>
                </c:pt>
                <c:pt idx="15">
                  <c:v>0.22350806956086569</c:v>
                </c:pt>
                <c:pt idx="17">
                  <c:v>0.25457210221117688</c:v>
                </c:pt>
                <c:pt idx="19">
                  <c:v>0.25611439842209072</c:v>
                </c:pt>
                <c:pt idx="21">
                  <c:v>0.23080497154141019</c:v>
                </c:pt>
                <c:pt idx="23">
                  <c:v>0.18432741116751269</c:v>
                </c:pt>
                <c:pt idx="25">
                  <c:v>0.25356058837263601</c:v>
                </c:pt>
                <c:pt idx="27">
                  <c:v>0.1894387001477105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8-844F-BD36-DE94AE23EE1B}"/>
            </c:ext>
          </c:extLst>
        </c:ser>
        <c:ser>
          <c:idx val="6"/>
          <c:order val="3"/>
          <c:tx>
            <c:strRef>
              <c:f>Village_Charts!$H$22</c:f>
              <c:strCache>
                <c:ptCount val="1"/>
                <c:pt idx="0">
                  <c:v>More  than  50%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Village_Charts!$A$23:$A$52</c:f>
              <c:strCache>
                <c:ptCount val="29"/>
                <c:pt idx="0">
                  <c:v>Camelback East</c:v>
                </c:pt>
                <c:pt idx="2">
                  <c:v>North Mountain</c:v>
                </c:pt>
                <c:pt idx="4">
                  <c:v>Maryvale</c:v>
                </c:pt>
                <c:pt idx="6">
                  <c:v>Deer Valley</c:v>
                </c:pt>
                <c:pt idx="8">
                  <c:v>Alhambra</c:v>
                </c:pt>
                <c:pt idx="10">
                  <c:v>Paradise Valley</c:v>
                </c:pt>
                <c:pt idx="12">
                  <c:v>Central City</c:v>
                </c:pt>
                <c:pt idx="14">
                  <c:v>Encanto</c:v>
                </c:pt>
                <c:pt idx="16">
                  <c:v>South Mountain</c:v>
                </c:pt>
                <c:pt idx="18">
                  <c:v>Ahwatukee Foothills</c:v>
                </c:pt>
                <c:pt idx="20">
                  <c:v>Estrella</c:v>
                </c:pt>
                <c:pt idx="22">
                  <c:v>Desert View</c:v>
                </c:pt>
                <c:pt idx="24">
                  <c:v>Laveen</c:v>
                </c:pt>
                <c:pt idx="26">
                  <c:v>North Gateway</c:v>
                </c:pt>
                <c:pt idx="28">
                  <c:v>Rio Vista</c:v>
                </c:pt>
              </c:strCache>
            </c:strRef>
          </c:cat>
          <c:val>
            <c:numRef>
              <c:f>Village_Charts!$H$23:$H$52</c:f>
              <c:numCache>
                <c:formatCode>0%</c:formatCode>
                <c:ptCount val="30"/>
                <c:pt idx="1">
                  <c:v>0.17765310892940631</c:v>
                </c:pt>
                <c:pt idx="3">
                  <c:v>0.24032181732134411</c:v>
                </c:pt>
                <c:pt idx="5">
                  <c:v>0.22354092358195771</c:v>
                </c:pt>
                <c:pt idx="7">
                  <c:v>0.19825182729259291</c:v>
                </c:pt>
                <c:pt idx="9">
                  <c:v>0.26588654680719159</c:v>
                </c:pt>
                <c:pt idx="11">
                  <c:v>0.2200813885889876</c:v>
                </c:pt>
                <c:pt idx="13">
                  <c:v>0.22384681267588399</c:v>
                </c:pt>
                <c:pt idx="15">
                  <c:v>0.21912923808332291</c:v>
                </c:pt>
                <c:pt idx="17">
                  <c:v>0.2131523609252533</c:v>
                </c:pt>
                <c:pt idx="19">
                  <c:v>0.18323471400394481</c:v>
                </c:pt>
                <c:pt idx="21">
                  <c:v>0.17214542920199791</c:v>
                </c:pt>
                <c:pt idx="23">
                  <c:v>0.17449238578680201</c:v>
                </c:pt>
                <c:pt idx="25">
                  <c:v>0.24702311463927151</c:v>
                </c:pt>
                <c:pt idx="27">
                  <c:v>0.1063515509601182</c:v>
                </c:pt>
                <c:pt idx="29">
                  <c:v>0.42424242424242431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E8-844F-BD36-DE94AE23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97335647"/>
        <c:axId val="1106088303"/>
      </c:barChart>
      <c:catAx>
        <c:axId val="10973356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88303"/>
        <c:crosses val="autoZero"/>
        <c:auto val="1"/>
        <c:lblAlgn val="ctr"/>
        <c:lblOffset val="100"/>
        <c:noMultiLvlLbl val="0"/>
      </c:catAx>
      <c:valAx>
        <c:axId val="11060883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18</xdr:row>
      <xdr:rowOff>38100</xdr:rowOff>
    </xdr:from>
    <xdr:to>
      <xdr:col>27</xdr:col>
      <xdr:colOff>190500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3CF69-74A7-7B56-1327-423D1F49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22</xdr:row>
      <xdr:rowOff>184150</xdr:rowOff>
    </xdr:from>
    <xdr:to>
      <xdr:col>18</xdr:col>
      <xdr:colOff>406400</xdr:colOff>
      <xdr:row>52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E2963A-9E3A-7193-C979-D08FB9E0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3"/>
  <sheetViews>
    <sheetView tabSelected="1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Y1" sqref="AU1:AY16"/>
    </sheetView>
  </sheetViews>
  <sheetFormatPr baseColWidth="10" defaultColWidth="8.83203125" defaultRowHeight="15" x14ac:dyDescent="0.2"/>
  <cols>
    <col min="2" max="4" width="9.83203125" customWidth="1"/>
    <col min="35" max="35" width="10.6640625" customWidth="1"/>
    <col min="36" max="36" width="10.5" customWidth="1"/>
    <col min="44" max="44" width="10.6640625" customWidth="1"/>
  </cols>
  <sheetData>
    <row r="1" spans="1:51" x14ac:dyDescent="0.2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4" t="s">
        <v>14</v>
      </c>
      <c r="P1" s="5" t="s">
        <v>15</v>
      </c>
      <c r="Q1" s="3" t="s">
        <v>16</v>
      </c>
      <c r="R1" s="4" t="s">
        <v>17</v>
      </c>
      <c r="S1" s="5" t="s">
        <v>18</v>
      </c>
      <c r="T1" s="3" t="s">
        <v>19</v>
      </c>
      <c r="U1" s="4" t="s">
        <v>20</v>
      </c>
      <c r="V1" s="5" t="s">
        <v>21</v>
      </c>
      <c r="W1" s="3" t="s">
        <v>22</v>
      </c>
      <c r="X1" s="4" t="s">
        <v>23</v>
      </c>
      <c r="Y1" s="5" t="s">
        <v>24</v>
      </c>
      <c r="Z1" s="3" t="s">
        <v>25</v>
      </c>
      <c r="AA1" s="4" t="s">
        <v>26</v>
      </c>
      <c r="AB1" s="5" t="s">
        <v>27</v>
      </c>
      <c r="AC1" s="3" t="s">
        <v>28</v>
      </c>
      <c r="AD1" s="4" t="s">
        <v>29</v>
      </c>
      <c r="AE1" s="5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">
      <c r="A2" t="s">
        <v>51</v>
      </c>
      <c r="B2" s="6">
        <v>3846</v>
      </c>
      <c r="C2" s="7">
        <v>473.68449415196193</v>
      </c>
      <c r="D2" s="8">
        <v>7.4871060787422437</v>
      </c>
      <c r="E2" s="6">
        <v>232</v>
      </c>
      <c r="F2" s="7">
        <v>138.36545811726279</v>
      </c>
      <c r="G2" s="8">
        <v>36.255491593455297</v>
      </c>
      <c r="H2" s="6">
        <v>1449</v>
      </c>
      <c r="I2" s="7">
        <v>304.20552263231508</v>
      </c>
      <c r="J2" s="8">
        <v>12.76241334584862</v>
      </c>
      <c r="K2" s="6">
        <v>1132</v>
      </c>
      <c r="L2" s="7">
        <v>281.46580609374212</v>
      </c>
      <c r="M2" s="8">
        <v>15.11517963707036</v>
      </c>
      <c r="N2" s="6">
        <v>1033</v>
      </c>
      <c r="O2" s="7">
        <v>293.60006811988308</v>
      </c>
      <c r="P2" s="8">
        <v>17.277859106617381</v>
      </c>
      <c r="Q2" s="6">
        <v>1058</v>
      </c>
      <c r="R2" s="7">
        <v>255.69513096654771</v>
      </c>
      <c r="S2" s="8">
        <v>14.69166064125969</v>
      </c>
      <c r="T2" s="6">
        <v>2030</v>
      </c>
      <c r="U2" s="7">
        <v>409.20532743355142</v>
      </c>
      <c r="V2" s="8">
        <v>12.25404127849885</v>
      </c>
      <c r="W2" s="6">
        <v>4283</v>
      </c>
      <c r="X2" s="7">
        <v>541.26241325257377</v>
      </c>
      <c r="Y2" s="8">
        <v>7.6823465251762109</v>
      </c>
      <c r="Z2" s="6">
        <v>109</v>
      </c>
      <c r="AA2" s="7">
        <v>96.948439904930908</v>
      </c>
      <c r="AB2" s="8">
        <v>54.069010850188739</v>
      </c>
      <c r="AC2" s="6">
        <v>1086</v>
      </c>
      <c r="AD2" s="7">
        <v>309.9903224295881</v>
      </c>
      <c r="AE2" s="8">
        <v>17.352114641140801</v>
      </c>
      <c r="AF2" s="6">
        <v>581</v>
      </c>
      <c r="AG2" s="7">
        <v>509.89214545823307</v>
      </c>
      <c r="AH2" s="7">
        <v>53.350228926987128</v>
      </c>
      <c r="AI2" s="12">
        <v>0.37675507020280807</v>
      </c>
      <c r="AJ2" s="13">
        <v>0.47396684566892372</v>
      </c>
      <c r="AK2" s="6">
        <v>53</v>
      </c>
      <c r="AL2" s="7">
        <v>426.96018549743019</v>
      </c>
      <c r="AM2" s="7">
        <v>489.71748064165882</v>
      </c>
      <c r="AN2" s="12">
        <v>0.26859074362974522</v>
      </c>
      <c r="AO2" s="13">
        <v>0.25356058837263601</v>
      </c>
      <c r="AP2" s="6">
        <v>-74</v>
      </c>
      <c r="AQ2" s="7">
        <v>380.26701145379411</v>
      </c>
      <c r="AR2" s="7">
        <v>312.3856169011699</v>
      </c>
      <c r="AS2" s="12">
        <v>0.29433177327093091</v>
      </c>
      <c r="AT2" s="13">
        <v>0.24702311463927151</v>
      </c>
      <c r="AU2" s="6">
        <v>-123</v>
      </c>
      <c r="AV2" s="7">
        <v>168.94969665554299</v>
      </c>
      <c r="AW2" s="7">
        <v>83.499985991322816</v>
      </c>
      <c r="AX2" s="12">
        <v>6.032241289651586E-2</v>
      </c>
      <c r="AY2" s="13">
        <v>2.5449451319168811E-2</v>
      </c>
    </row>
    <row r="3" spans="1:51" x14ac:dyDescent="0.2">
      <c r="A3" t="s">
        <v>52</v>
      </c>
      <c r="B3" s="6">
        <v>23216</v>
      </c>
      <c r="C3" s="7">
        <v>1017.8069561562251</v>
      </c>
      <c r="D3" s="8">
        <v>2.6650914581397198</v>
      </c>
      <c r="E3" s="6">
        <v>1005</v>
      </c>
      <c r="F3" s="7">
        <v>259.73640484152389</v>
      </c>
      <c r="G3" s="8">
        <v>15.71089263963005</v>
      </c>
      <c r="H3" s="6">
        <v>11736</v>
      </c>
      <c r="I3" s="7">
        <v>921.53404711925862</v>
      </c>
      <c r="J3" s="8">
        <v>4.7733731097273679</v>
      </c>
      <c r="K3" s="6">
        <v>4496</v>
      </c>
      <c r="L3" s="7">
        <v>497.29468125046338</v>
      </c>
      <c r="M3" s="8">
        <v>6.7239056297318438</v>
      </c>
      <c r="N3" s="6">
        <v>5979</v>
      </c>
      <c r="O3" s="7">
        <v>623.67138783176517</v>
      </c>
      <c r="P3" s="8">
        <v>6.3410527304711906</v>
      </c>
      <c r="Q3" s="6">
        <v>5262</v>
      </c>
      <c r="R3" s="7">
        <v>709.00493651313877</v>
      </c>
      <c r="S3" s="8">
        <v>8.1909167699262451</v>
      </c>
      <c r="T3" s="6">
        <v>13218</v>
      </c>
      <c r="U3" s="7">
        <v>1059.0760123806031</v>
      </c>
      <c r="V3" s="8">
        <v>4.8707459910318631</v>
      </c>
      <c r="W3" s="6">
        <v>26542</v>
      </c>
      <c r="X3" s="7">
        <v>1413.3184354560719</v>
      </c>
      <c r="Y3" s="8">
        <v>3.2369834343093609</v>
      </c>
      <c r="Z3" s="6">
        <v>1130</v>
      </c>
      <c r="AA3" s="7">
        <v>386.49838292029108</v>
      </c>
      <c r="AB3" s="8">
        <v>20.792338430765859</v>
      </c>
      <c r="AC3" s="6">
        <v>6932</v>
      </c>
      <c r="AD3" s="7">
        <v>963.92634573394662</v>
      </c>
      <c r="AE3" s="8">
        <v>8.4531659326636941</v>
      </c>
      <c r="AF3" s="6">
        <v>1482</v>
      </c>
      <c r="AG3" s="7">
        <v>1403.875706748998</v>
      </c>
      <c r="AH3" s="7">
        <v>57.585687079769741</v>
      </c>
      <c r="AI3" s="12">
        <v>0.50551343900758094</v>
      </c>
      <c r="AJ3" s="13">
        <v>0.49800316479541862</v>
      </c>
      <c r="AK3" s="6">
        <v>953</v>
      </c>
      <c r="AL3" s="7">
        <v>1148.0940728006569</v>
      </c>
      <c r="AM3" s="7">
        <v>73.234997643063309</v>
      </c>
      <c r="AN3" s="12">
        <v>0.25753790489317713</v>
      </c>
      <c r="AO3" s="13">
        <v>0.26117097430487529</v>
      </c>
      <c r="AP3" s="6">
        <v>766</v>
      </c>
      <c r="AQ3" s="7">
        <v>866.01963026250155</v>
      </c>
      <c r="AR3" s="7">
        <v>68.727898470918404</v>
      </c>
      <c r="AS3" s="12">
        <v>0.19365954514128189</v>
      </c>
      <c r="AT3" s="13">
        <v>0.19825182729259291</v>
      </c>
      <c r="AU3" s="6">
        <v>125</v>
      </c>
      <c r="AV3" s="7">
        <v>465.66511572158811</v>
      </c>
      <c r="AW3" s="7">
        <v>226.46327816247441</v>
      </c>
      <c r="AX3" s="12">
        <v>4.3289110957960029E-2</v>
      </c>
      <c r="AY3" s="13">
        <v>4.2574033607113253E-2</v>
      </c>
    </row>
    <row r="4" spans="1:51" x14ac:dyDescent="0.2">
      <c r="A4" t="s">
        <v>53</v>
      </c>
      <c r="B4" s="6">
        <v>30255</v>
      </c>
      <c r="C4" s="7">
        <v>1109.6301185530251</v>
      </c>
      <c r="D4" s="8">
        <v>2.2295395291049882</v>
      </c>
      <c r="E4" s="6">
        <v>2143</v>
      </c>
      <c r="F4" s="7">
        <v>417.76907496845672</v>
      </c>
      <c r="G4" s="8">
        <v>11.85081490931687</v>
      </c>
      <c r="H4" s="6">
        <v>10756</v>
      </c>
      <c r="I4" s="7">
        <v>800.09249465296193</v>
      </c>
      <c r="J4" s="8">
        <v>4.5219265173150651</v>
      </c>
      <c r="K4" s="6">
        <v>9413</v>
      </c>
      <c r="L4" s="7">
        <v>710.06901073064728</v>
      </c>
      <c r="M4" s="8">
        <v>4.5857101249461776</v>
      </c>
      <c r="N4" s="6">
        <v>7943</v>
      </c>
      <c r="O4" s="7">
        <v>687.45254381666234</v>
      </c>
      <c r="P4" s="8">
        <v>5.2612902172405622</v>
      </c>
      <c r="Q4" s="6">
        <v>7082</v>
      </c>
      <c r="R4" s="7">
        <v>712.21836539083995</v>
      </c>
      <c r="S4" s="8">
        <v>6.1135200880938783</v>
      </c>
      <c r="T4" s="6">
        <v>14764</v>
      </c>
      <c r="U4" s="7">
        <v>1282.1821243489551</v>
      </c>
      <c r="V4" s="8">
        <v>5.2793417832621499</v>
      </c>
      <c r="W4" s="6">
        <v>31681</v>
      </c>
      <c r="X4" s="7">
        <v>1565.288471815978</v>
      </c>
      <c r="Y4" s="8">
        <v>3.003513601089236</v>
      </c>
      <c r="Z4" s="6">
        <v>1540</v>
      </c>
      <c r="AA4" s="7">
        <v>334.38450921057932</v>
      </c>
      <c r="AB4" s="8">
        <v>13.199562199920241</v>
      </c>
      <c r="AC4" s="6">
        <v>8295</v>
      </c>
      <c r="AD4" s="7">
        <v>984.73905172893387</v>
      </c>
      <c r="AE4" s="8">
        <v>7.216703596878288</v>
      </c>
      <c r="AF4" s="6">
        <v>4008</v>
      </c>
      <c r="AG4" s="7">
        <v>1511.336825462809</v>
      </c>
      <c r="AH4" s="7">
        <v>22.922799165541392</v>
      </c>
      <c r="AI4" s="12">
        <v>0.3555114857048422</v>
      </c>
      <c r="AJ4" s="13">
        <v>0.46602064328777498</v>
      </c>
      <c r="AK4" s="6">
        <v>352</v>
      </c>
      <c r="AL4" s="7">
        <v>1200.958783639139</v>
      </c>
      <c r="AM4" s="7">
        <v>207.4051505317662</v>
      </c>
      <c r="AN4" s="12">
        <v>0.26253511816228731</v>
      </c>
      <c r="AO4" s="13">
        <v>0.2618288564123607</v>
      </c>
      <c r="AP4" s="6">
        <v>-2331</v>
      </c>
      <c r="AQ4" s="7">
        <v>1005.710196826104</v>
      </c>
      <c r="AR4" s="7">
        <v>26.227969962827011</v>
      </c>
      <c r="AS4" s="12">
        <v>0.31112212857378951</v>
      </c>
      <c r="AT4" s="13">
        <v>0.22354092358195771</v>
      </c>
      <c r="AU4" s="6">
        <v>-603</v>
      </c>
      <c r="AV4" s="7">
        <v>535.11120339607919</v>
      </c>
      <c r="AW4" s="7">
        <v>53.946196413684291</v>
      </c>
      <c r="AX4" s="12">
        <v>7.0831267559081146E-2</v>
      </c>
      <c r="AY4" s="13">
        <v>4.8609576717906632E-2</v>
      </c>
    </row>
    <row r="5" spans="1:51" x14ac:dyDescent="0.2">
      <c r="A5" t="s">
        <v>54</v>
      </c>
      <c r="B5" s="6">
        <v>28423</v>
      </c>
      <c r="C5" s="7">
        <v>1098.1457098217891</v>
      </c>
      <c r="D5" s="8">
        <v>2.3486816347559372</v>
      </c>
      <c r="E5" s="6">
        <v>1753</v>
      </c>
      <c r="F5" s="7">
        <v>349.59405029262149</v>
      </c>
      <c r="G5" s="8">
        <v>12.123170536748001</v>
      </c>
      <c r="H5" s="6">
        <v>12834</v>
      </c>
      <c r="I5" s="7">
        <v>917.15593003589095</v>
      </c>
      <c r="J5" s="8">
        <v>4.3442543151473636</v>
      </c>
      <c r="K5" s="6">
        <v>6782</v>
      </c>
      <c r="L5" s="7">
        <v>635.91980626490943</v>
      </c>
      <c r="M5" s="8">
        <v>5.7000499826996851</v>
      </c>
      <c r="N5" s="6">
        <v>7054</v>
      </c>
      <c r="O5" s="7">
        <v>696.89454008479652</v>
      </c>
      <c r="P5" s="8">
        <v>6.0057286265379322</v>
      </c>
      <c r="Q5" s="6">
        <v>7617</v>
      </c>
      <c r="R5" s="7">
        <v>783.23112808416909</v>
      </c>
      <c r="S5" s="8">
        <v>6.2508644524080408</v>
      </c>
      <c r="T5" s="6">
        <v>14330</v>
      </c>
      <c r="U5" s="7">
        <v>1170.591303572686</v>
      </c>
      <c r="V5" s="8">
        <v>4.9658454687179781</v>
      </c>
      <c r="W5" s="6">
        <v>31695</v>
      </c>
      <c r="X5" s="7">
        <v>1541.9951361791</v>
      </c>
      <c r="Y5" s="8">
        <v>2.9575108424264118</v>
      </c>
      <c r="Z5" s="6">
        <v>1801</v>
      </c>
      <c r="AA5" s="7">
        <v>440.67107915087871</v>
      </c>
      <c r="AB5" s="8">
        <v>14.874245113770931</v>
      </c>
      <c r="AC5" s="6">
        <v>7947</v>
      </c>
      <c r="AD5" s="7">
        <v>987.85879557758653</v>
      </c>
      <c r="AE5" s="8">
        <v>7.5565881990802009</v>
      </c>
      <c r="AF5" s="6">
        <v>1496</v>
      </c>
      <c r="AG5" s="7">
        <v>1487.097508571647</v>
      </c>
      <c r="AH5" s="7">
        <v>60.428518951109623</v>
      </c>
      <c r="AI5" s="12">
        <v>0.45153572810751857</v>
      </c>
      <c r="AJ5" s="13">
        <v>0.45212178577062628</v>
      </c>
      <c r="AK5" s="6">
        <v>893</v>
      </c>
      <c r="AL5" s="7">
        <v>1208.9363093232</v>
      </c>
      <c r="AM5" s="7">
        <v>82.297389648172043</v>
      </c>
      <c r="AN5" s="12">
        <v>0.24817929141892131</v>
      </c>
      <c r="AO5" s="13">
        <v>0.2507335541883578</v>
      </c>
      <c r="AP5" s="6">
        <v>835</v>
      </c>
      <c r="AQ5" s="7">
        <v>1008.88304574911</v>
      </c>
      <c r="AR5" s="7">
        <v>73.449432739319633</v>
      </c>
      <c r="AS5" s="12">
        <v>0.2386095767512226</v>
      </c>
      <c r="AT5" s="13">
        <v>0.24032181732134411</v>
      </c>
      <c r="AU5" s="6">
        <v>48</v>
      </c>
      <c r="AV5" s="7">
        <v>562.50066666627163</v>
      </c>
      <c r="AW5" s="7">
        <v>712.38686254593665</v>
      </c>
      <c r="AX5" s="12">
        <v>6.1675403722337541E-2</v>
      </c>
      <c r="AY5" s="13">
        <v>5.6822842719671869E-2</v>
      </c>
    </row>
    <row r="6" spans="1:51" x14ac:dyDescent="0.2">
      <c r="A6" t="s">
        <v>55</v>
      </c>
      <c r="B6" s="6">
        <v>23616</v>
      </c>
      <c r="C6" s="7">
        <v>1016.715791162899</v>
      </c>
      <c r="D6" s="8">
        <v>2.6171422372007309</v>
      </c>
      <c r="E6" s="6">
        <v>1187</v>
      </c>
      <c r="F6" s="7">
        <v>296.43549045281338</v>
      </c>
      <c r="G6" s="8">
        <v>15.181461294357231</v>
      </c>
      <c r="H6" s="6">
        <v>11917</v>
      </c>
      <c r="I6" s="7">
        <v>891.15823510754808</v>
      </c>
      <c r="J6" s="8">
        <v>4.5459220352501353</v>
      </c>
      <c r="K6" s="6">
        <v>5205</v>
      </c>
      <c r="L6" s="7">
        <v>576.44600787931563</v>
      </c>
      <c r="M6" s="8">
        <v>6.7324323745208234</v>
      </c>
      <c r="N6" s="6">
        <v>5307</v>
      </c>
      <c r="O6" s="7">
        <v>588.31879113283469</v>
      </c>
      <c r="P6" s="8">
        <v>6.739035283820642</v>
      </c>
      <c r="Q6" s="6">
        <v>5300</v>
      </c>
      <c r="R6" s="7">
        <v>751.07789209908185</v>
      </c>
      <c r="S6" s="8">
        <v>8.6147604759887813</v>
      </c>
      <c r="T6" s="6">
        <v>12502</v>
      </c>
      <c r="U6" s="7">
        <v>1057.707426465372</v>
      </c>
      <c r="V6" s="8">
        <v>5.1430430169002586</v>
      </c>
      <c r="W6" s="6">
        <v>24082</v>
      </c>
      <c r="X6" s="7">
        <v>1268.5026606199931</v>
      </c>
      <c r="Y6" s="8">
        <v>3.2020855305164111</v>
      </c>
      <c r="Z6" s="6">
        <v>1036</v>
      </c>
      <c r="AA6" s="7">
        <v>335.78564591119732</v>
      </c>
      <c r="AB6" s="8">
        <v>19.70318655520985</v>
      </c>
      <c r="AC6" s="6">
        <v>5244</v>
      </c>
      <c r="AD6" s="7">
        <v>625.31911853069073</v>
      </c>
      <c r="AE6" s="8">
        <v>7.2489169098821371</v>
      </c>
      <c r="AF6" s="6">
        <v>585</v>
      </c>
      <c r="AG6" s="7">
        <v>1383.079173438744</v>
      </c>
      <c r="AH6" s="7">
        <v>143.72266889447371</v>
      </c>
      <c r="AI6" s="12">
        <v>0.504615514905149</v>
      </c>
      <c r="AJ6" s="13">
        <v>0.51914292832821196</v>
      </c>
      <c r="AK6" s="6">
        <v>-63</v>
      </c>
      <c r="AL6" s="7">
        <v>858.57032327002776</v>
      </c>
      <c r="AM6" s="7">
        <v>828.45594950550276</v>
      </c>
      <c r="AN6" s="12">
        <v>0.22472052845528459</v>
      </c>
      <c r="AO6" s="13">
        <v>0.2177560003321983</v>
      </c>
      <c r="AP6" s="6">
        <v>95</v>
      </c>
      <c r="AQ6" s="7">
        <v>946.78825510248066</v>
      </c>
      <c r="AR6" s="7">
        <v>605.84754765796231</v>
      </c>
      <c r="AS6" s="12">
        <v>0.22040142276422761</v>
      </c>
      <c r="AT6" s="13">
        <v>0.2200813885889876</v>
      </c>
      <c r="AU6" s="6">
        <v>-151</v>
      </c>
      <c r="AV6" s="7">
        <v>447.91293796897628</v>
      </c>
      <c r="AW6" s="7">
        <v>180.32284787092181</v>
      </c>
      <c r="AX6" s="12">
        <v>5.0262533875338751E-2</v>
      </c>
      <c r="AY6" s="13">
        <v>4.3019682750602112E-2</v>
      </c>
    </row>
    <row r="7" spans="1:51" x14ac:dyDescent="0.2">
      <c r="A7" t="s">
        <v>56</v>
      </c>
      <c r="B7" s="6">
        <v>13642</v>
      </c>
      <c r="C7" s="7">
        <v>701.28952651526174</v>
      </c>
      <c r="D7" s="8">
        <v>3.1250243482614328</v>
      </c>
      <c r="E7" s="6">
        <v>903</v>
      </c>
      <c r="F7" s="7">
        <v>229.59529611906251</v>
      </c>
      <c r="G7" s="8">
        <v>15.456435059027321</v>
      </c>
      <c r="H7" s="6">
        <v>6074</v>
      </c>
      <c r="I7" s="7">
        <v>584.14552981256304</v>
      </c>
      <c r="J7" s="8">
        <v>5.8462901801045764</v>
      </c>
      <c r="K7" s="6">
        <v>3380</v>
      </c>
      <c r="L7" s="7">
        <v>439.54976965071887</v>
      </c>
      <c r="M7" s="8">
        <v>7.905429212617018</v>
      </c>
      <c r="N7" s="6">
        <v>3285</v>
      </c>
      <c r="O7" s="7">
        <v>441.53708790995131</v>
      </c>
      <c r="P7" s="8">
        <v>8.170825071314324</v>
      </c>
      <c r="Q7" s="6">
        <v>3503</v>
      </c>
      <c r="R7" s="7">
        <v>554.16152879823767</v>
      </c>
      <c r="S7" s="8">
        <v>9.6167944419023836</v>
      </c>
      <c r="T7" s="6">
        <v>7907</v>
      </c>
      <c r="U7" s="7">
        <v>846.13887748997797</v>
      </c>
      <c r="V7" s="8">
        <v>6.5052502629540907</v>
      </c>
      <c r="W7" s="6">
        <v>15986</v>
      </c>
      <c r="X7" s="7">
        <v>1025.8108987527869</v>
      </c>
      <c r="Y7" s="8">
        <v>3.9008710842077492</v>
      </c>
      <c r="Z7" s="6">
        <v>1003</v>
      </c>
      <c r="AA7" s="7">
        <v>292.35936790190249</v>
      </c>
      <c r="AB7" s="8">
        <v>17.719447608657461</v>
      </c>
      <c r="AC7" s="6">
        <v>3573</v>
      </c>
      <c r="AD7" s="7">
        <v>480.14997656982138</v>
      </c>
      <c r="AE7" s="8">
        <v>8.1691711233409876</v>
      </c>
      <c r="AF7" s="6">
        <v>1833</v>
      </c>
      <c r="AG7" s="7">
        <v>1028.191130092066</v>
      </c>
      <c r="AH7" s="7">
        <v>34.099301727434259</v>
      </c>
      <c r="AI7" s="12">
        <v>0.44524263304500811</v>
      </c>
      <c r="AJ7" s="13">
        <v>0.49462029275616171</v>
      </c>
      <c r="AK7" s="6">
        <v>288</v>
      </c>
      <c r="AL7" s="7">
        <v>652.30284377733631</v>
      </c>
      <c r="AM7" s="7">
        <v>137.68634831504059</v>
      </c>
      <c r="AN7" s="12">
        <v>0.24080046913942241</v>
      </c>
      <c r="AO7" s="13">
        <v>0.22350806956086569</v>
      </c>
      <c r="AP7" s="6">
        <v>123</v>
      </c>
      <c r="AQ7" s="7">
        <v>707.31817451554286</v>
      </c>
      <c r="AR7" s="7">
        <v>349.57776683003078</v>
      </c>
      <c r="AS7" s="12">
        <v>0.24776425744025801</v>
      </c>
      <c r="AT7" s="13">
        <v>0.21912923808332291</v>
      </c>
      <c r="AU7" s="6">
        <v>100</v>
      </c>
      <c r="AV7" s="7">
        <v>371.73646579263652</v>
      </c>
      <c r="AW7" s="7">
        <v>225.97961446360881</v>
      </c>
      <c r="AX7" s="12">
        <v>6.6192640375311543E-2</v>
      </c>
      <c r="AY7" s="13">
        <v>6.2742399599649695E-2</v>
      </c>
    </row>
    <row r="8" spans="1:51" x14ac:dyDescent="0.2">
      <c r="A8" t="s">
        <v>57</v>
      </c>
      <c r="B8" s="6">
        <v>30920</v>
      </c>
      <c r="C8" s="7">
        <v>1096.8140225215941</v>
      </c>
      <c r="D8" s="8">
        <v>2.1563914770180399</v>
      </c>
      <c r="E8" s="6">
        <v>1638</v>
      </c>
      <c r="F8" s="7">
        <v>308.51256052225813</v>
      </c>
      <c r="G8" s="8">
        <v>11.449672130452591</v>
      </c>
      <c r="H8" s="6">
        <v>14763</v>
      </c>
      <c r="I8" s="7">
        <v>935.09678643443112</v>
      </c>
      <c r="J8" s="8">
        <v>3.8504903778975539</v>
      </c>
      <c r="K8" s="6">
        <v>7220</v>
      </c>
      <c r="L8" s="7">
        <v>635.48249385801341</v>
      </c>
      <c r="M8" s="8">
        <v>5.3505754351557524</v>
      </c>
      <c r="N8" s="6">
        <v>7299</v>
      </c>
      <c r="O8" s="7">
        <v>668.26566573481841</v>
      </c>
      <c r="P8" s="8">
        <v>5.5657011410133492</v>
      </c>
      <c r="Q8" s="6">
        <v>6460</v>
      </c>
      <c r="R8" s="7">
        <v>711.08157056697792</v>
      </c>
      <c r="S8" s="8">
        <v>6.6914617949784772</v>
      </c>
      <c r="T8" s="6">
        <v>19643</v>
      </c>
      <c r="U8" s="7">
        <v>1256.630812927966</v>
      </c>
      <c r="V8" s="8">
        <v>3.8889645612727182</v>
      </c>
      <c r="W8" s="6">
        <v>36363</v>
      </c>
      <c r="X8" s="7">
        <v>1447.408373611263</v>
      </c>
      <c r="Y8" s="8">
        <v>2.4197219970686699</v>
      </c>
      <c r="Z8" s="6">
        <v>1345</v>
      </c>
      <c r="AA8" s="7">
        <v>356.95657999258123</v>
      </c>
      <c r="AB8" s="8">
        <v>16.133448435275589</v>
      </c>
      <c r="AC8" s="6">
        <v>8915</v>
      </c>
      <c r="AD8" s="7">
        <v>887.43056066376255</v>
      </c>
      <c r="AE8" s="8">
        <v>6.0512783561311911</v>
      </c>
      <c r="AF8" s="6">
        <v>4880</v>
      </c>
      <c r="AG8" s="7">
        <v>1566.373837881622</v>
      </c>
      <c r="AH8" s="7">
        <v>19.512355347571152</v>
      </c>
      <c r="AI8" s="12">
        <v>0.47745795601552388</v>
      </c>
      <c r="AJ8" s="13">
        <v>0.5401919533591838</v>
      </c>
      <c r="AK8" s="6">
        <v>1616</v>
      </c>
      <c r="AL8" s="7">
        <v>1110.9059366120971</v>
      </c>
      <c r="AM8" s="7">
        <v>41.789774617506417</v>
      </c>
      <c r="AN8" s="12">
        <v>0.23606080206985769</v>
      </c>
      <c r="AO8" s="13">
        <v>0.2451667904188323</v>
      </c>
      <c r="AP8" s="6">
        <v>-760</v>
      </c>
      <c r="AQ8" s="7">
        <v>953.66398694718464</v>
      </c>
      <c r="AR8" s="7">
        <v>76.280914009533234</v>
      </c>
      <c r="AS8" s="12">
        <v>0.23350582147477361</v>
      </c>
      <c r="AT8" s="13">
        <v>0.17765310892940631</v>
      </c>
      <c r="AU8" s="6">
        <v>-293</v>
      </c>
      <c r="AV8" s="7">
        <v>471.80292495914011</v>
      </c>
      <c r="AW8" s="7">
        <v>97.887470555959226</v>
      </c>
      <c r="AX8" s="12">
        <v>5.297542043984476E-2</v>
      </c>
      <c r="AY8" s="13">
        <v>3.6988147292577621E-2</v>
      </c>
    </row>
    <row r="9" spans="1:51" x14ac:dyDescent="0.2">
      <c r="A9" t="s">
        <v>58</v>
      </c>
      <c r="B9" s="6">
        <v>14115</v>
      </c>
      <c r="C9" s="7">
        <v>742.59275514914634</v>
      </c>
      <c r="D9" s="8">
        <v>3.1981875116111849</v>
      </c>
      <c r="E9" s="6">
        <v>1559</v>
      </c>
      <c r="F9" s="7">
        <v>311.78518245740929</v>
      </c>
      <c r="G9" s="8">
        <v>12.15747692903483</v>
      </c>
      <c r="H9" s="6">
        <v>5453</v>
      </c>
      <c r="I9" s="7">
        <v>552.2454164590232</v>
      </c>
      <c r="J9" s="8">
        <v>6.1564551506911309</v>
      </c>
      <c r="K9" s="6">
        <v>3594</v>
      </c>
      <c r="L9" s="7">
        <v>426.8524335177205</v>
      </c>
      <c r="M9" s="8">
        <v>7.219943294848397</v>
      </c>
      <c r="N9" s="6">
        <v>3509</v>
      </c>
      <c r="O9" s="7">
        <v>450.22216737961708</v>
      </c>
      <c r="P9" s="8">
        <v>7.7996947039287958</v>
      </c>
      <c r="Q9" s="6">
        <v>3345</v>
      </c>
      <c r="R9" s="7">
        <v>531.95300544315</v>
      </c>
      <c r="S9" s="8">
        <v>9.6674345949023408</v>
      </c>
      <c r="T9" s="6">
        <v>7383</v>
      </c>
      <c r="U9" s="7">
        <v>786.24232905637939</v>
      </c>
      <c r="V9" s="8">
        <v>6.4737757368042121</v>
      </c>
      <c r="W9" s="6">
        <v>15693</v>
      </c>
      <c r="X9" s="7">
        <v>1001.1813022624819</v>
      </c>
      <c r="Y9" s="8">
        <v>3.8782951152692222</v>
      </c>
      <c r="Z9" s="6">
        <v>970</v>
      </c>
      <c r="AA9" s="7">
        <v>250.02799843217559</v>
      </c>
      <c r="AB9" s="8">
        <v>15.669350949906031</v>
      </c>
      <c r="AC9" s="6">
        <v>3995</v>
      </c>
      <c r="AD9" s="7">
        <v>564.82386635127239</v>
      </c>
      <c r="AE9" s="8">
        <v>8.5946927025236324</v>
      </c>
      <c r="AF9" s="6">
        <v>1930</v>
      </c>
      <c r="AG9" s="7">
        <v>960.80799330563445</v>
      </c>
      <c r="AH9" s="7">
        <v>30.263098833193201</v>
      </c>
      <c r="AI9" s="12">
        <v>0.38632660290471132</v>
      </c>
      <c r="AJ9" s="13">
        <v>0.47046453832919138</v>
      </c>
      <c r="AK9" s="6">
        <v>486</v>
      </c>
      <c r="AL9" s="7">
        <v>722.30602932552074</v>
      </c>
      <c r="AM9" s="7">
        <v>90.348109288093454</v>
      </c>
      <c r="AN9" s="12">
        <v>0.24860077931278779</v>
      </c>
      <c r="AO9" s="13">
        <v>0.25457210221117688</v>
      </c>
      <c r="AP9" s="6">
        <v>-249</v>
      </c>
      <c r="AQ9" s="7">
        <v>682.03885519814776</v>
      </c>
      <c r="AR9" s="7">
        <v>166.51135977298799</v>
      </c>
      <c r="AS9" s="12">
        <v>0.25462274176408078</v>
      </c>
      <c r="AT9" s="13">
        <v>0.2131523609252533</v>
      </c>
      <c r="AU9" s="6">
        <v>-589</v>
      </c>
      <c r="AV9" s="7">
        <v>399.65485109028771</v>
      </c>
      <c r="AW9" s="7">
        <v>41.248094610956457</v>
      </c>
      <c r="AX9" s="12">
        <v>0.1104498760184201</v>
      </c>
      <c r="AY9" s="13">
        <v>6.1810998534378388E-2</v>
      </c>
    </row>
    <row r="10" spans="1:51" x14ac:dyDescent="0.2">
      <c r="A10" t="s">
        <v>59</v>
      </c>
      <c r="B10" s="6">
        <v>23584</v>
      </c>
      <c r="C10" s="7">
        <v>991.43431451609547</v>
      </c>
      <c r="D10" s="8">
        <v>2.555527611620922</v>
      </c>
      <c r="E10" s="6">
        <v>2200</v>
      </c>
      <c r="F10" s="7">
        <v>377.39369364100401</v>
      </c>
      <c r="G10" s="8">
        <v>10.42812085219685</v>
      </c>
      <c r="H10" s="6">
        <v>8262</v>
      </c>
      <c r="I10" s="7">
        <v>721.99722991158353</v>
      </c>
      <c r="J10" s="8">
        <v>5.3123225748204037</v>
      </c>
      <c r="K10" s="6">
        <v>7150</v>
      </c>
      <c r="L10" s="7">
        <v>652.60324853619909</v>
      </c>
      <c r="M10" s="8">
        <v>5.5485216786294478</v>
      </c>
      <c r="N10" s="6">
        <v>5972</v>
      </c>
      <c r="O10" s="7">
        <v>594.29706376525201</v>
      </c>
      <c r="P10" s="8">
        <v>6.049477742792118</v>
      </c>
      <c r="Q10" s="6">
        <v>6862</v>
      </c>
      <c r="R10" s="7">
        <v>665.61400225656314</v>
      </c>
      <c r="S10" s="8">
        <v>5.8966565549452401</v>
      </c>
      <c r="T10" s="6">
        <v>11570</v>
      </c>
      <c r="U10" s="7">
        <v>1058.94664643692</v>
      </c>
      <c r="V10" s="8">
        <v>5.5638423784229749</v>
      </c>
      <c r="W10" s="6">
        <v>25808</v>
      </c>
      <c r="X10" s="7">
        <v>1301.597864165426</v>
      </c>
      <c r="Y10" s="8">
        <v>3.065890042731799</v>
      </c>
      <c r="Z10" s="6">
        <v>1062</v>
      </c>
      <c r="AA10" s="7">
        <v>256.93578964402758</v>
      </c>
      <c r="AB10" s="8">
        <v>14.707341750326419</v>
      </c>
      <c r="AC10" s="6">
        <v>6314</v>
      </c>
      <c r="AD10" s="7">
        <v>742.2001077876505</v>
      </c>
      <c r="AE10" s="8">
        <v>7.1457946762552123</v>
      </c>
      <c r="AF10" s="6">
        <v>3308</v>
      </c>
      <c r="AG10" s="7">
        <v>1281.658300796277</v>
      </c>
      <c r="AH10" s="7">
        <v>23.552708195592469</v>
      </c>
      <c r="AI10" s="12">
        <v>0.35032225237449122</v>
      </c>
      <c r="AJ10" s="13">
        <v>0.44831060136391809</v>
      </c>
      <c r="AK10" s="6">
        <v>342</v>
      </c>
      <c r="AL10" s="7">
        <v>950.8154395044287</v>
      </c>
      <c r="AM10" s="7">
        <v>169.006814821527</v>
      </c>
      <c r="AN10" s="12">
        <v>0.25322252374491178</v>
      </c>
      <c r="AO10" s="13">
        <v>0.24465282083075021</v>
      </c>
      <c r="AP10" s="6">
        <v>-288</v>
      </c>
      <c r="AQ10" s="7">
        <v>932.16575779203572</v>
      </c>
      <c r="AR10" s="7">
        <v>196.75906741642089</v>
      </c>
      <c r="AS10" s="12">
        <v>0.30317164179104478</v>
      </c>
      <c r="AT10" s="13">
        <v>0.26588654680719159</v>
      </c>
      <c r="AU10" s="6">
        <v>-1138</v>
      </c>
      <c r="AV10" s="7">
        <v>456.5544874382465</v>
      </c>
      <c r="AW10" s="7">
        <v>24.38846413417912</v>
      </c>
      <c r="AX10" s="12">
        <v>9.3283582089552244E-2</v>
      </c>
      <c r="AY10" s="13">
        <v>4.1150030998140109E-2</v>
      </c>
    </row>
    <row r="11" spans="1:51" x14ac:dyDescent="0.2">
      <c r="A11" t="s">
        <v>60</v>
      </c>
      <c r="B11" s="6">
        <v>10543</v>
      </c>
      <c r="C11" s="7">
        <v>605.35278970200511</v>
      </c>
      <c r="D11" s="8">
        <v>3.4904260347161591</v>
      </c>
      <c r="E11" s="6">
        <v>336</v>
      </c>
      <c r="F11" s="7">
        <v>166.93112352104981</v>
      </c>
      <c r="G11" s="8">
        <v>30.20175197587383</v>
      </c>
      <c r="H11" s="6">
        <v>6503</v>
      </c>
      <c r="I11" s="7">
        <v>619.34320049549262</v>
      </c>
      <c r="J11" s="8">
        <v>5.7896421010783667</v>
      </c>
      <c r="K11" s="6">
        <v>1501</v>
      </c>
      <c r="L11" s="7">
        <v>294.5080644057137</v>
      </c>
      <c r="M11" s="8">
        <v>11.92753217837404</v>
      </c>
      <c r="N11" s="6">
        <v>2203</v>
      </c>
      <c r="O11" s="7">
        <v>370.2931271303857</v>
      </c>
      <c r="P11" s="8">
        <v>10.21798479085264</v>
      </c>
      <c r="Q11" s="6">
        <v>1858</v>
      </c>
      <c r="R11" s="7">
        <v>341.43374174208378</v>
      </c>
      <c r="S11" s="8">
        <v>11.17107134651712</v>
      </c>
      <c r="T11" s="6">
        <v>5450</v>
      </c>
      <c r="U11" s="7">
        <v>713.25030669464138</v>
      </c>
      <c r="V11" s="8">
        <v>7.9557213317491584</v>
      </c>
      <c r="W11" s="6">
        <v>10140</v>
      </c>
      <c r="X11" s="7">
        <v>791.84089310921547</v>
      </c>
      <c r="Y11" s="8">
        <v>4.7471621799920598</v>
      </c>
      <c r="Z11" s="6">
        <v>235</v>
      </c>
      <c r="AA11" s="7">
        <v>125.2557383915005</v>
      </c>
      <c r="AB11" s="8">
        <v>32.401406814072423</v>
      </c>
      <c r="AC11" s="6">
        <v>2597</v>
      </c>
      <c r="AD11" s="7">
        <v>449.27385857625859</v>
      </c>
      <c r="AE11" s="8">
        <v>10.516550159612709</v>
      </c>
      <c r="AF11" s="6">
        <v>-1053</v>
      </c>
      <c r="AG11" s="7">
        <v>944.62267599290669</v>
      </c>
      <c r="AH11" s="7">
        <v>54.533590580273277</v>
      </c>
      <c r="AI11" s="12">
        <v>0.61680736033387085</v>
      </c>
      <c r="AJ11" s="13">
        <v>0.53747534516765283</v>
      </c>
      <c r="AK11" s="6">
        <v>394</v>
      </c>
      <c r="AL11" s="7">
        <v>582.20614905718753</v>
      </c>
      <c r="AM11" s="7">
        <v>89.828606769812779</v>
      </c>
      <c r="AN11" s="12">
        <v>0.20895380821398091</v>
      </c>
      <c r="AO11" s="13">
        <v>0.25611439842209072</v>
      </c>
      <c r="AP11" s="6">
        <v>357</v>
      </c>
      <c r="AQ11" s="7">
        <v>450.90131958112522</v>
      </c>
      <c r="AR11" s="7">
        <v>76.779872728857541</v>
      </c>
      <c r="AS11" s="12">
        <v>0.14236934458882669</v>
      </c>
      <c r="AT11" s="13">
        <v>0.18323471400394481</v>
      </c>
      <c r="AU11" s="6">
        <v>-101</v>
      </c>
      <c r="AV11" s="7">
        <v>208.69834690289241</v>
      </c>
      <c r="AW11" s="7">
        <v>125.61217424712891</v>
      </c>
      <c r="AX11" s="12">
        <v>3.1869486863321632E-2</v>
      </c>
      <c r="AY11" s="13">
        <v>2.3175542406311641E-2</v>
      </c>
    </row>
    <row r="12" spans="1:51" x14ac:dyDescent="0.2">
      <c r="A12" t="s">
        <v>61</v>
      </c>
      <c r="B12" s="6">
        <v>13670</v>
      </c>
      <c r="C12" s="7">
        <v>568.4663578436282</v>
      </c>
      <c r="D12" s="8">
        <v>2.527960892525857</v>
      </c>
      <c r="E12" s="6">
        <v>1656</v>
      </c>
      <c r="F12" s="7">
        <v>270.67508197098601</v>
      </c>
      <c r="G12" s="8">
        <v>9.936239298231575</v>
      </c>
      <c r="H12" s="6">
        <v>5332</v>
      </c>
      <c r="I12" s="7">
        <v>461.94480189736947</v>
      </c>
      <c r="J12" s="8">
        <v>5.2666449503413411</v>
      </c>
      <c r="K12" s="6">
        <v>3673</v>
      </c>
      <c r="L12" s="7">
        <v>370.60086346364602</v>
      </c>
      <c r="M12" s="8">
        <v>6.1336585543507924</v>
      </c>
      <c r="N12" s="6">
        <v>3009</v>
      </c>
      <c r="O12" s="7">
        <v>357.94552658190878</v>
      </c>
      <c r="P12" s="8">
        <v>7.2315076368040518</v>
      </c>
      <c r="Q12" s="6">
        <v>3659</v>
      </c>
      <c r="R12" s="7">
        <v>456.67055959411272</v>
      </c>
      <c r="S12" s="8">
        <v>7.5870806894788743</v>
      </c>
      <c r="T12" s="6">
        <v>7749</v>
      </c>
      <c r="U12" s="7">
        <v>683.31252000823167</v>
      </c>
      <c r="V12" s="8">
        <v>5.36053103828855</v>
      </c>
      <c r="W12" s="6">
        <v>16346</v>
      </c>
      <c r="X12" s="7">
        <v>796.64986035271477</v>
      </c>
      <c r="Y12" s="8">
        <v>2.962716440681191</v>
      </c>
      <c r="Z12" s="6">
        <v>1053</v>
      </c>
      <c r="AA12" s="7">
        <v>215.24404753674381</v>
      </c>
      <c r="AB12" s="8">
        <v>12.42615814920137</v>
      </c>
      <c r="AC12" s="6">
        <v>3885</v>
      </c>
      <c r="AD12" s="7">
        <v>457.52595554787928</v>
      </c>
      <c r="AE12" s="8">
        <v>7.1591063054907504</v>
      </c>
      <c r="AF12" s="6">
        <v>2417</v>
      </c>
      <c r="AG12" s="7">
        <v>824.80846261419993</v>
      </c>
      <c r="AH12" s="7">
        <v>20.74486225643837</v>
      </c>
      <c r="AI12" s="12">
        <v>0.39005120702267743</v>
      </c>
      <c r="AJ12" s="13">
        <v>0.47406093233818669</v>
      </c>
      <c r="AK12" s="6">
        <v>876</v>
      </c>
      <c r="AL12" s="7">
        <v>580.90877080656992</v>
      </c>
      <c r="AM12" s="7">
        <v>40.312332292859907</v>
      </c>
      <c r="AN12" s="12">
        <v>0.22011704462326259</v>
      </c>
      <c r="AO12" s="13">
        <v>0.23767282515600149</v>
      </c>
      <c r="AP12" s="6">
        <v>-14</v>
      </c>
      <c r="AQ12" s="7">
        <v>588.12668703264944</v>
      </c>
      <c r="AR12" s="7">
        <v>2553.741585031044</v>
      </c>
      <c r="AS12" s="12">
        <v>0.26869056327724938</v>
      </c>
      <c r="AT12" s="13">
        <v>0.22384681267588399</v>
      </c>
      <c r="AU12" s="6">
        <v>-603</v>
      </c>
      <c r="AV12" s="7">
        <v>345.8251003036072</v>
      </c>
      <c r="AW12" s="7">
        <v>34.863685655169661</v>
      </c>
      <c r="AX12" s="12">
        <v>0.1211411850768105</v>
      </c>
      <c r="AY12" s="13">
        <v>6.4419429829927807E-2</v>
      </c>
    </row>
    <row r="13" spans="1:51" x14ac:dyDescent="0.2">
      <c r="A13" t="s">
        <v>62</v>
      </c>
      <c r="B13" s="6">
        <v>8747</v>
      </c>
      <c r="C13" s="7">
        <v>648.45200284986402</v>
      </c>
      <c r="D13" s="8">
        <v>4.5066393782244338</v>
      </c>
      <c r="E13" s="6">
        <v>1431</v>
      </c>
      <c r="F13" s="7">
        <v>274.5723948251171</v>
      </c>
      <c r="G13" s="8">
        <v>11.664102720061731</v>
      </c>
      <c r="H13" s="6">
        <v>2647</v>
      </c>
      <c r="I13" s="7">
        <v>420.84320120443908</v>
      </c>
      <c r="J13" s="8">
        <v>9.6649691445023862</v>
      </c>
      <c r="K13" s="6">
        <v>2357</v>
      </c>
      <c r="L13" s="7">
        <v>389.54332236607519</v>
      </c>
      <c r="M13" s="8">
        <v>10.04685834901858</v>
      </c>
      <c r="N13" s="6">
        <v>2312</v>
      </c>
      <c r="O13" s="7">
        <v>390.83628286022781</v>
      </c>
      <c r="P13" s="8">
        <v>10.27640335241078</v>
      </c>
      <c r="Q13" s="6">
        <v>1482</v>
      </c>
      <c r="R13" s="7">
        <v>304.88358433999031</v>
      </c>
      <c r="S13" s="8">
        <v>12.50604351878019</v>
      </c>
      <c r="T13" s="6">
        <v>4742</v>
      </c>
      <c r="U13" s="7">
        <v>749.98333314814408</v>
      </c>
      <c r="V13" s="8">
        <v>9.614443691414932</v>
      </c>
      <c r="W13" s="6">
        <v>8609</v>
      </c>
      <c r="X13" s="7">
        <v>829.7451415946947</v>
      </c>
      <c r="Y13" s="8">
        <v>5.8590352119288092</v>
      </c>
      <c r="Z13" s="6">
        <v>398</v>
      </c>
      <c r="AA13" s="7">
        <v>177.5190130662065</v>
      </c>
      <c r="AB13" s="8">
        <v>27.11414413499206</v>
      </c>
      <c r="AC13" s="6">
        <v>1987</v>
      </c>
      <c r="AD13" s="7">
        <v>382.29962071652648</v>
      </c>
      <c r="AE13" s="8">
        <v>11.69607374121842</v>
      </c>
      <c r="AF13" s="6">
        <v>2095</v>
      </c>
      <c r="AG13" s="7">
        <v>859.99069762410807</v>
      </c>
      <c r="AH13" s="7">
        <v>24.95420991140023</v>
      </c>
      <c r="AI13" s="12">
        <v>0.30261804047101859</v>
      </c>
      <c r="AJ13" s="13">
        <v>0.55081891044256015</v>
      </c>
      <c r="AK13" s="6">
        <v>-325</v>
      </c>
      <c r="AL13" s="7">
        <v>546.7229645807829</v>
      </c>
      <c r="AM13" s="7">
        <v>102.26288792719809</v>
      </c>
      <c r="AN13" s="12">
        <v>0.26431919515262381</v>
      </c>
      <c r="AO13" s="13">
        <v>0.23080497154141019</v>
      </c>
      <c r="AP13" s="6">
        <v>-875</v>
      </c>
      <c r="AQ13" s="7">
        <v>494.66958669398713</v>
      </c>
      <c r="AR13" s="7">
        <v>34.366970851514523</v>
      </c>
      <c r="AS13" s="12">
        <v>0.26946381616554249</v>
      </c>
      <c r="AT13" s="13">
        <v>0.17214542920199791</v>
      </c>
      <c r="AU13" s="6">
        <v>-1033</v>
      </c>
      <c r="AV13" s="7">
        <v>326.96024223137579</v>
      </c>
      <c r="AW13" s="7">
        <v>19.241047983791759</v>
      </c>
      <c r="AX13" s="12">
        <v>0.16359894821081511</v>
      </c>
      <c r="AY13" s="13">
        <v>4.6230688814031827E-2</v>
      </c>
    </row>
    <row r="14" spans="1:51" x14ac:dyDescent="0.2">
      <c r="A14" t="s">
        <v>63</v>
      </c>
      <c r="B14" s="6">
        <v>5694</v>
      </c>
      <c r="C14" s="7">
        <v>542.56151724942674</v>
      </c>
      <c r="D14" s="8">
        <v>5.7924943896516323</v>
      </c>
      <c r="E14" s="6">
        <v>366</v>
      </c>
      <c r="F14" s="7">
        <v>190.66724941635891</v>
      </c>
      <c r="G14" s="8">
        <v>31.668618170039839</v>
      </c>
      <c r="H14" s="6">
        <v>3206</v>
      </c>
      <c r="I14" s="7">
        <v>471.08385665399322</v>
      </c>
      <c r="J14" s="8">
        <v>8.9324131359702292</v>
      </c>
      <c r="K14" s="6">
        <v>832</v>
      </c>
      <c r="L14" s="7">
        <v>285.29458459634321</v>
      </c>
      <c r="M14" s="8">
        <v>20.84511519437859</v>
      </c>
      <c r="N14" s="6">
        <v>1290</v>
      </c>
      <c r="O14" s="7">
        <v>325.75604368913872</v>
      </c>
      <c r="P14" s="8">
        <v>15.351006983300991</v>
      </c>
      <c r="Q14" s="6">
        <v>1100</v>
      </c>
      <c r="R14" s="7">
        <v>299.78825860930579</v>
      </c>
      <c r="S14" s="8">
        <v>16.567463863459839</v>
      </c>
      <c r="T14" s="6">
        <v>3662</v>
      </c>
      <c r="U14" s="7">
        <v>578.39087129725692</v>
      </c>
      <c r="V14" s="8">
        <v>9.6014580252831916</v>
      </c>
      <c r="W14" s="6">
        <v>6304</v>
      </c>
      <c r="X14" s="7">
        <v>617.21957195150571</v>
      </c>
      <c r="Y14" s="8">
        <v>5.951926812054543</v>
      </c>
      <c r="Z14" s="6">
        <v>380</v>
      </c>
      <c r="AA14" s="7">
        <v>166.9011683602005</v>
      </c>
      <c r="AB14" s="8">
        <v>26.69991495123989</v>
      </c>
      <c r="AC14" s="6">
        <v>1162</v>
      </c>
      <c r="AD14" s="7">
        <v>433.08659642154709</v>
      </c>
      <c r="AE14" s="8">
        <v>22.657016067128112</v>
      </c>
      <c r="AF14" s="6">
        <v>456</v>
      </c>
      <c r="AG14" s="7">
        <v>745.95978443881279</v>
      </c>
      <c r="AH14" s="7">
        <v>99.445393328909077</v>
      </c>
      <c r="AI14" s="12">
        <v>0.56304882332279593</v>
      </c>
      <c r="AJ14" s="13">
        <v>0.58090101522842641</v>
      </c>
      <c r="AK14" s="6">
        <v>-128</v>
      </c>
      <c r="AL14" s="7">
        <v>541.92342632515897</v>
      </c>
      <c r="AM14" s="7">
        <v>257.37244791278442</v>
      </c>
      <c r="AN14" s="12">
        <v>0.2265542676501581</v>
      </c>
      <c r="AO14" s="13">
        <v>0.18432741116751269</v>
      </c>
      <c r="AP14" s="6">
        <v>268</v>
      </c>
      <c r="AQ14" s="7">
        <v>413.84296538663068</v>
      </c>
      <c r="AR14" s="7">
        <v>93.871742817817605</v>
      </c>
      <c r="AS14" s="12">
        <v>0.14611872146118721</v>
      </c>
      <c r="AT14" s="13">
        <v>0.17449238578680201</v>
      </c>
      <c r="AU14" s="6">
        <v>14</v>
      </c>
      <c r="AV14" s="7">
        <v>253.39692184397191</v>
      </c>
      <c r="AW14" s="7">
        <v>1100.290585514424</v>
      </c>
      <c r="AX14" s="12">
        <v>6.4278187565858805E-2</v>
      </c>
      <c r="AY14" s="13">
        <v>6.0279187817258877E-2</v>
      </c>
    </row>
    <row r="15" spans="1:51" x14ac:dyDescent="0.2">
      <c r="A15" t="s">
        <v>64</v>
      </c>
      <c r="B15" s="6">
        <v>428</v>
      </c>
      <c r="C15" s="7">
        <v>166.86821147240721</v>
      </c>
      <c r="D15" s="8">
        <v>23.700850988894011</v>
      </c>
      <c r="E15" s="6">
        <v>0</v>
      </c>
      <c r="F15" s="7">
        <v>22.5166604983954</v>
      </c>
      <c r="G15" s="8">
        <v>0</v>
      </c>
      <c r="H15" s="6">
        <v>337</v>
      </c>
      <c r="I15" s="7">
        <v>164.81201412518439</v>
      </c>
      <c r="J15" s="8">
        <v>29.729873661790421</v>
      </c>
      <c r="K15" s="6">
        <v>17</v>
      </c>
      <c r="L15" s="7">
        <v>32.664965942122151</v>
      </c>
      <c r="M15" s="8">
        <v>116.8066009015632</v>
      </c>
      <c r="N15" s="6">
        <v>74</v>
      </c>
      <c r="O15" s="7">
        <v>66.475559418481012</v>
      </c>
      <c r="P15" s="8">
        <v>54.609019484499314</v>
      </c>
      <c r="Q15" s="6">
        <v>98</v>
      </c>
      <c r="R15" s="7">
        <v>108.34666584625479</v>
      </c>
      <c r="S15" s="8">
        <v>67.208402609177355</v>
      </c>
      <c r="T15" s="6">
        <v>133</v>
      </c>
      <c r="U15" s="7">
        <v>122.4336555037053</v>
      </c>
      <c r="V15" s="8">
        <v>55.96071737262853</v>
      </c>
      <c r="W15" s="6">
        <v>231</v>
      </c>
      <c r="X15" s="7">
        <v>155.3512149936395</v>
      </c>
      <c r="Y15" s="8">
        <v>40.882436609334199</v>
      </c>
      <c r="Z15" s="6">
        <v>0</v>
      </c>
      <c r="AA15" s="7">
        <v>22.5166604983954</v>
      </c>
      <c r="AB15" s="8">
        <v>0</v>
      </c>
      <c r="AC15" s="6">
        <v>0</v>
      </c>
      <c r="AD15" s="7">
        <v>39</v>
      </c>
      <c r="AE15" s="8">
        <v>0</v>
      </c>
      <c r="AF15" s="6">
        <v>-204</v>
      </c>
      <c r="AG15" s="7">
        <v>205.311957761841</v>
      </c>
      <c r="AH15" s="7">
        <v>61.181225866214021</v>
      </c>
      <c r="AI15" s="12">
        <v>0.78738317757009346</v>
      </c>
      <c r="AJ15" s="13">
        <v>0.5757575757575758</v>
      </c>
      <c r="AK15" s="6">
        <v>-74</v>
      </c>
      <c r="AL15" s="7">
        <v>77.071395471990769</v>
      </c>
      <c r="AM15" s="7">
        <v>63.31339478517274</v>
      </c>
      <c r="AN15" s="12">
        <v>0.17289719626168221</v>
      </c>
      <c r="AO15" s="13">
        <v>0</v>
      </c>
      <c r="AP15" s="6">
        <v>81</v>
      </c>
      <c r="AQ15" s="7">
        <v>113.1635983874673</v>
      </c>
      <c r="AR15" s="7">
        <v>84.928964229402482</v>
      </c>
      <c r="AS15" s="12">
        <v>3.9719626168224297E-2</v>
      </c>
      <c r="AT15" s="13">
        <v>0.42424242424242431</v>
      </c>
      <c r="AU15" s="6">
        <v>0</v>
      </c>
      <c r="AV15" s="7">
        <v>31.84336665618131</v>
      </c>
      <c r="AW15" s="7"/>
      <c r="AX15" s="12">
        <v>0</v>
      </c>
      <c r="AY15" s="13">
        <v>0</v>
      </c>
    </row>
    <row r="16" spans="1:51" x14ac:dyDescent="0.2">
      <c r="A16" t="s">
        <v>65</v>
      </c>
      <c r="B16" s="9">
        <v>1315</v>
      </c>
      <c r="C16" s="10">
        <v>281.45159441722842</v>
      </c>
      <c r="D16" s="11">
        <v>13.011041382099391</v>
      </c>
      <c r="E16" s="9">
        <v>82</v>
      </c>
      <c r="F16" s="10">
        <v>64.567793829431707</v>
      </c>
      <c r="G16" s="11">
        <v>47.866998168457037</v>
      </c>
      <c r="H16" s="9">
        <v>718</v>
      </c>
      <c r="I16" s="10">
        <v>230.36275740666071</v>
      </c>
      <c r="J16" s="11">
        <v>19.503920668410281</v>
      </c>
      <c r="K16" s="9">
        <v>257</v>
      </c>
      <c r="L16" s="10">
        <v>129.9461426899621</v>
      </c>
      <c r="M16" s="11">
        <v>30.73720452023279</v>
      </c>
      <c r="N16" s="9">
        <v>258</v>
      </c>
      <c r="O16" s="10">
        <v>144.4818327679989</v>
      </c>
      <c r="P16" s="11">
        <v>34.042985030512682</v>
      </c>
      <c r="Q16" s="9">
        <v>288</v>
      </c>
      <c r="R16" s="10">
        <v>174.49068743059041</v>
      </c>
      <c r="S16" s="11">
        <v>36.831029937223583</v>
      </c>
      <c r="T16" s="9">
        <v>1814</v>
      </c>
      <c r="U16" s="10">
        <v>467.13595451431479</v>
      </c>
      <c r="V16" s="11">
        <v>15.6545327799759</v>
      </c>
      <c r="W16" s="9">
        <v>2708</v>
      </c>
      <c r="X16" s="10">
        <v>489.23102926940362</v>
      </c>
      <c r="Y16" s="11">
        <v>10.982454985776769</v>
      </c>
      <c r="Z16" s="9">
        <v>93</v>
      </c>
      <c r="AA16" s="10">
        <v>103.3779473582253</v>
      </c>
      <c r="AB16" s="11">
        <v>67.57391074825982</v>
      </c>
      <c r="AC16" s="9">
        <v>513</v>
      </c>
      <c r="AD16" s="10">
        <v>192.86264542414639</v>
      </c>
      <c r="AE16" s="11">
        <v>22.85413835109599</v>
      </c>
      <c r="AF16" s="9">
        <v>1096</v>
      </c>
      <c r="AG16" s="10">
        <v>520.84834645028877</v>
      </c>
      <c r="AH16" s="10">
        <v>28.889154618634709</v>
      </c>
      <c r="AI16" s="14">
        <v>0.54600760456273767</v>
      </c>
      <c r="AJ16" s="15">
        <v>0.66986706056129985</v>
      </c>
      <c r="AK16" s="9">
        <v>255</v>
      </c>
      <c r="AL16" s="10">
        <v>240.97925221894101</v>
      </c>
      <c r="AM16" s="10">
        <v>57.447822210844762</v>
      </c>
      <c r="AN16" s="14">
        <v>0.19619771863117871</v>
      </c>
      <c r="AO16" s="15">
        <v>0.1894387001477105</v>
      </c>
      <c r="AP16" s="9">
        <v>31</v>
      </c>
      <c r="AQ16" s="10">
        <v>217.5614855621279</v>
      </c>
      <c r="AR16" s="10">
        <v>426.63297492328252</v>
      </c>
      <c r="AS16" s="14">
        <v>0.19543726235741449</v>
      </c>
      <c r="AT16" s="15">
        <v>0.1063515509601182</v>
      </c>
      <c r="AU16" s="9">
        <v>11</v>
      </c>
      <c r="AV16" s="10">
        <v>121.88519188154071</v>
      </c>
      <c r="AW16" s="10">
        <v>673.58492335750611</v>
      </c>
      <c r="AX16" s="14">
        <v>6.2357414448669199E-2</v>
      </c>
      <c r="AY16" s="15">
        <v>3.4342688330871493E-2</v>
      </c>
    </row>
    <row r="18" spans="1:40" x14ac:dyDescent="0.2">
      <c r="AC18" t="s">
        <v>74</v>
      </c>
      <c r="AD18" t="s">
        <v>75</v>
      </c>
    </row>
    <row r="19" spans="1:40" x14ac:dyDescent="0.2">
      <c r="A19" t="s">
        <v>51</v>
      </c>
      <c r="AC19" s="39">
        <f>AC2/SUM(AC2,T2,Q2)</f>
        <v>0.2601820795400096</v>
      </c>
      <c r="AD19" s="39">
        <f>Q2/SUM(Q2,T2,AC2)</f>
        <v>0.25347388596070913</v>
      </c>
      <c r="AI19" s="39">
        <f>H2/SUM(H2,K2,N2)</f>
        <v>0.40094078583287218</v>
      </c>
      <c r="AJ19" s="39">
        <f>T2/SUM(T2,AC2,Q2)</f>
        <v>0.48634403449928126</v>
      </c>
      <c r="AK19" s="33">
        <f>AJ19-AI19</f>
        <v>8.5403248666409082E-2</v>
      </c>
      <c r="AM19" s="33">
        <f>1-AI19</f>
        <v>0.59905921416712782</v>
      </c>
      <c r="AN19" s="33">
        <f>1-AJ19</f>
        <v>0.51365596550071868</v>
      </c>
    </row>
    <row r="20" spans="1:40" x14ac:dyDescent="0.2">
      <c r="A20" t="s">
        <v>52</v>
      </c>
      <c r="AC20" s="39">
        <f t="shared" ref="AC20:AC32" si="0">AC3/SUM(AC3,T3,Q3)</f>
        <v>0.27278451125452541</v>
      </c>
      <c r="AD20" s="39">
        <f t="shared" ref="AD20:AD32" si="1">Q3/SUM(Q3,T3,AC3)</f>
        <v>0.20706752715252635</v>
      </c>
      <c r="AI20" s="39">
        <f t="shared" ref="AI20:AI33" si="2">H3/SUM(H3,K3,N3)</f>
        <v>0.52838683535185271</v>
      </c>
      <c r="AJ20" s="39">
        <f t="shared" ref="AJ20:AJ33" si="3">T3/SUM(T3,AC3,Q3)</f>
        <v>0.52014796159294818</v>
      </c>
      <c r="AK20" s="33">
        <f t="shared" ref="AK20:AK33" si="4">AJ20-AI20</f>
        <v>-8.2388737589045302E-3</v>
      </c>
      <c r="AM20" s="33">
        <f>1-AI20</f>
        <v>0.47161316464814729</v>
      </c>
      <c r="AN20" s="33">
        <f>1-AJ20</f>
        <v>0.47985203840705182</v>
      </c>
    </row>
    <row r="21" spans="1:40" x14ac:dyDescent="0.2">
      <c r="A21" t="s">
        <v>53</v>
      </c>
      <c r="AC21" s="39">
        <f t="shared" si="0"/>
        <v>0.2752065293122325</v>
      </c>
      <c r="AD21" s="39">
        <f t="shared" si="1"/>
        <v>0.23496234365150459</v>
      </c>
      <c r="AI21" s="39">
        <f t="shared" si="2"/>
        <v>0.3826124075128059</v>
      </c>
      <c r="AJ21" s="39">
        <f t="shared" si="3"/>
        <v>0.48983112703626291</v>
      </c>
      <c r="AK21" s="33">
        <f t="shared" si="4"/>
        <v>0.10721871952345702</v>
      </c>
      <c r="AM21" s="33">
        <f>1-AI21</f>
        <v>0.6173875924871941</v>
      </c>
      <c r="AN21" s="33">
        <f>1-AJ21</f>
        <v>0.51016887296373703</v>
      </c>
    </row>
    <row r="22" spans="1:40" x14ac:dyDescent="0.2">
      <c r="A22" t="s">
        <v>54</v>
      </c>
      <c r="AC22" s="39">
        <f t="shared" si="0"/>
        <v>0.2658392988559577</v>
      </c>
      <c r="AD22" s="39">
        <f t="shared" si="1"/>
        <v>0.25480029437345286</v>
      </c>
      <c r="AI22" s="39">
        <f t="shared" si="2"/>
        <v>0.48121484814398202</v>
      </c>
      <c r="AJ22" s="39">
        <f t="shared" si="3"/>
        <v>0.47936040677058944</v>
      </c>
      <c r="AK22" s="33">
        <f t="shared" si="4"/>
        <v>-1.8544413733925791E-3</v>
      </c>
      <c r="AM22" s="33">
        <f>1-AI22</f>
        <v>0.51878515185601803</v>
      </c>
      <c r="AN22" s="33">
        <f>1-AJ22</f>
        <v>0.52063959322941056</v>
      </c>
    </row>
    <row r="23" spans="1:40" x14ac:dyDescent="0.2">
      <c r="A23" t="s">
        <v>55</v>
      </c>
      <c r="AC23" s="39">
        <f t="shared" si="0"/>
        <v>0.22754491017964071</v>
      </c>
      <c r="AD23" s="39">
        <f t="shared" si="1"/>
        <v>0.22997483294281004</v>
      </c>
      <c r="AI23" s="39">
        <f t="shared" si="2"/>
        <v>0.53132105755940973</v>
      </c>
      <c r="AJ23" s="39">
        <f t="shared" si="3"/>
        <v>0.54248025687754919</v>
      </c>
      <c r="AK23" s="33">
        <f t="shared" si="4"/>
        <v>1.1159199318139468E-2</v>
      </c>
      <c r="AM23" s="33">
        <f>1-AI23</f>
        <v>0.46867894244059027</v>
      </c>
      <c r="AN23" s="33">
        <f>1-AJ23</f>
        <v>0.45751974312245081</v>
      </c>
    </row>
    <row r="24" spans="1:40" x14ac:dyDescent="0.2">
      <c r="A24" t="s">
        <v>56</v>
      </c>
      <c r="AC24" s="39">
        <f t="shared" si="0"/>
        <v>0.2384702663018087</v>
      </c>
      <c r="AD24" s="39">
        <f t="shared" si="1"/>
        <v>0.2337983047453781</v>
      </c>
      <c r="AI24" s="39">
        <f t="shared" si="2"/>
        <v>0.47680351675955729</v>
      </c>
      <c r="AJ24" s="39">
        <f t="shared" si="3"/>
        <v>0.52773142895281322</v>
      </c>
      <c r="AK24" s="33">
        <f t="shared" si="4"/>
        <v>5.0927912193255931E-2</v>
      </c>
      <c r="AM24" s="33">
        <f>1-AI24</f>
        <v>0.52319648324044277</v>
      </c>
      <c r="AN24" s="33">
        <f>1-AJ24</f>
        <v>0.47226857104718678</v>
      </c>
    </row>
    <row r="25" spans="1:40" x14ac:dyDescent="0.2">
      <c r="A25" t="s">
        <v>57</v>
      </c>
      <c r="AC25" s="39">
        <f t="shared" si="0"/>
        <v>0.25458335713061853</v>
      </c>
      <c r="AD25" s="39">
        <f t="shared" si="1"/>
        <v>0.18447655491461534</v>
      </c>
      <c r="AI25" s="39">
        <f t="shared" si="2"/>
        <v>0.5041663820777269</v>
      </c>
      <c r="AJ25" s="39">
        <f t="shared" si="3"/>
        <v>0.56094008795476613</v>
      </c>
      <c r="AK25" s="33">
        <f t="shared" si="4"/>
        <v>5.6773705877039227E-2</v>
      </c>
      <c r="AM25" s="33">
        <f>1-AI25</f>
        <v>0.4958336179222731</v>
      </c>
      <c r="AN25" s="33">
        <f>1-AJ25</f>
        <v>0.43905991204523387</v>
      </c>
    </row>
    <row r="26" spans="1:40" x14ac:dyDescent="0.2">
      <c r="A26" t="s">
        <v>58</v>
      </c>
      <c r="AC26" s="39">
        <f t="shared" si="0"/>
        <v>0.2713441554031108</v>
      </c>
      <c r="AD26" s="39">
        <f t="shared" si="1"/>
        <v>0.2271955443863343</v>
      </c>
      <c r="AI26" s="39">
        <f t="shared" si="2"/>
        <v>0.43429436126154825</v>
      </c>
      <c r="AJ26" s="39">
        <f t="shared" si="3"/>
        <v>0.50146030021055488</v>
      </c>
      <c r="AK26" s="33">
        <f t="shared" si="4"/>
        <v>6.7165938949006632E-2</v>
      </c>
      <c r="AM26" s="33">
        <f>1-AI26</f>
        <v>0.56570563873845181</v>
      </c>
      <c r="AN26" s="33">
        <f>1-AJ26</f>
        <v>0.49853969978944512</v>
      </c>
    </row>
    <row r="27" spans="1:40" x14ac:dyDescent="0.2">
      <c r="A27" t="s">
        <v>59</v>
      </c>
      <c r="AC27" s="39">
        <f t="shared" si="0"/>
        <v>0.25515234785419866</v>
      </c>
      <c r="AD27" s="39">
        <f t="shared" si="1"/>
        <v>0.27729734098440151</v>
      </c>
      <c r="AI27" s="39">
        <f t="shared" si="2"/>
        <v>0.38636363636363635</v>
      </c>
      <c r="AJ27" s="39">
        <f t="shared" si="3"/>
        <v>0.46755031116139983</v>
      </c>
      <c r="AK27" s="33">
        <f t="shared" si="4"/>
        <v>8.1186674797763481E-2</v>
      </c>
      <c r="AM27" s="33">
        <f>1-AI27</f>
        <v>0.61363636363636365</v>
      </c>
      <c r="AN27" s="33">
        <f>1-AJ27</f>
        <v>0.53244968883860011</v>
      </c>
    </row>
    <row r="28" spans="1:40" x14ac:dyDescent="0.2">
      <c r="A28" t="s">
        <v>60</v>
      </c>
      <c r="AC28" s="39">
        <f t="shared" si="0"/>
        <v>0.26219081272084804</v>
      </c>
      <c r="AD28" s="39">
        <f t="shared" si="1"/>
        <v>0.18758202927814235</v>
      </c>
      <c r="AI28" s="39">
        <f t="shared" si="2"/>
        <v>0.6371117860291956</v>
      </c>
      <c r="AJ28" s="39">
        <f t="shared" si="3"/>
        <v>0.55022715800100963</v>
      </c>
      <c r="AK28" s="33">
        <f t="shared" si="4"/>
        <v>-8.6884628028185973E-2</v>
      </c>
      <c r="AM28" s="33">
        <f>1-AI28</f>
        <v>0.3628882139708044</v>
      </c>
      <c r="AN28" s="33">
        <f>1-AJ28</f>
        <v>0.44977284199899037</v>
      </c>
    </row>
    <row r="29" spans="1:40" x14ac:dyDescent="0.2">
      <c r="A29" t="s">
        <v>61</v>
      </c>
      <c r="AC29" s="39">
        <f t="shared" si="0"/>
        <v>0.25403779506963969</v>
      </c>
      <c r="AD29" s="39">
        <f t="shared" si="1"/>
        <v>0.23925979206172759</v>
      </c>
      <c r="AI29" s="39">
        <f t="shared" si="2"/>
        <v>0.44381554852671884</v>
      </c>
      <c r="AJ29" s="39">
        <f t="shared" si="3"/>
        <v>0.50670241286863271</v>
      </c>
      <c r="AK29" s="33">
        <f t="shared" si="4"/>
        <v>6.2886864341913873E-2</v>
      </c>
      <c r="AM29" s="33">
        <f>1-AI29</f>
        <v>0.55618445147328122</v>
      </c>
      <c r="AN29" s="33">
        <f>1-AJ29</f>
        <v>0.49329758713136729</v>
      </c>
    </row>
    <row r="30" spans="1:40" x14ac:dyDescent="0.2">
      <c r="A30" t="s">
        <v>62</v>
      </c>
      <c r="AC30" s="39">
        <f t="shared" si="0"/>
        <v>0.24199244915357448</v>
      </c>
      <c r="AD30" s="39">
        <f t="shared" si="1"/>
        <v>0.18048958713920352</v>
      </c>
      <c r="AI30" s="39">
        <f t="shared" si="2"/>
        <v>0.36180973209404044</v>
      </c>
      <c r="AJ30" s="39">
        <f t="shared" si="3"/>
        <v>0.57751796370722197</v>
      </c>
      <c r="AK30" s="33">
        <f t="shared" si="4"/>
        <v>0.21570823161318153</v>
      </c>
      <c r="AM30" s="33">
        <f>1-AI30</f>
        <v>0.63819026790595956</v>
      </c>
      <c r="AN30" s="33">
        <f>1-AJ30</f>
        <v>0.42248203629277803</v>
      </c>
    </row>
    <row r="31" spans="1:40" x14ac:dyDescent="0.2">
      <c r="A31" t="s">
        <v>63</v>
      </c>
      <c r="AC31" s="39">
        <f t="shared" si="0"/>
        <v>0.1961512491559757</v>
      </c>
      <c r="AD31" s="39">
        <f t="shared" si="1"/>
        <v>0.18568534773801484</v>
      </c>
      <c r="AI31" s="39">
        <f t="shared" si="2"/>
        <v>0.60172672672672678</v>
      </c>
      <c r="AJ31" s="39">
        <f t="shared" si="3"/>
        <v>0.61816340310600948</v>
      </c>
      <c r="AK31" s="33">
        <f t="shared" si="4"/>
        <v>1.64366763792827E-2</v>
      </c>
      <c r="AM31" s="33">
        <f>1-AI31</f>
        <v>0.39827327327327322</v>
      </c>
      <c r="AN31" s="33">
        <f>1-AJ31</f>
        <v>0.38183659689399052</v>
      </c>
    </row>
    <row r="32" spans="1:40" x14ac:dyDescent="0.2">
      <c r="A32" t="s">
        <v>64</v>
      </c>
      <c r="AC32" s="39">
        <f t="shared" si="0"/>
        <v>0</v>
      </c>
      <c r="AD32" s="39">
        <f t="shared" si="1"/>
        <v>0.42424242424242425</v>
      </c>
      <c r="AI32" s="39">
        <f t="shared" si="2"/>
        <v>0.78738317757009346</v>
      </c>
      <c r="AJ32" s="39">
        <f t="shared" si="3"/>
        <v>0.5757575757575758</v>
      </c>
      <c r="AK32" s="33">
        <f t="shared" si="4"/>
        <v>-0.21162560181251766</v>
      </c>
      <c r="AM32" s="33">
        <f>1-AI32</f>
        <v>0.21261682242990654</v>
      </c>
      <c r="AN32" s="33">
        <f>1-AJ32</f>
        <v>0.4242424242424242</v>
      </c>
    </row>
    <row r="33" spans="1:40" x14ac:dyDescent="0.2">
      <c r="A33" t="s">
        <v>65</v>
      </c>
      <c r="AC33" s="39">
        <f>AC16/SUM(AC16,T16,Q16)</f>
        <v>0.19617590822179731</v>
      </c>
      <c r="AD33" s="39">
        <f>Q16/SUM(Q16,T16,AC16)</f>
        <v>0.1101338432122371</v>
      </c>
      <c r="AI33" s="39">
        <f t="shared" si="2"/>
        <v>0.58231954582319545</v>
      </c>
      <c r="AJ33" s="39">
        <f t="shared" si="3"/>
        <v>0.69369024856596562</v>
      </c>
      <c r="AK33" s="33">
        <f t="shared" si="4"/>
        <v>0.11137070274277017</v>
      </c>
      <c r="AM33" s="33">
        <f>1-AI33</f>
        <v>0.41768045417680455</v>
      </c>
      <c r="AN33" s="33">
        <f>1-AJ33</f>
        <v>0.30630975143403438</v>
      </c>
    </row>
  </sheetData>
  <conditionalFormatting sqref="D2:D16">
    <cfRule type="cellIs" dxfId="11" priority="8" operator="greaterThan">
      <formula>20</formula>
    </cfRule>
  </conditionalFormatting>
  <conditionalFormatting sqref="AH2:AH16">
    <cfRule type="cellIs" dxfId="10" priority="6" operator="greaterThan">
      <formula>20</formula>
    </cfRule>
  </conditionalFormatting>
  <conditionalFormatting sqref="G2:G16 J2:J16 M2:M16 P2:P16 S2:S16 V2:V16 Y2:Y16 AB2:AB16 AE2:AE16">
    <cfRule type="cellIs" dxfId="9" priority="4" operator="greaterThan">
      <formula>20</formula>
    </cfRule>
  </conditionalFormatting>
  <conditionalFormatting sqref="AM2:AM16">
    <cfRule type="cellIs" dxfId="8" priority="3" operator="greaterThan">
      <formula>20</formula>
    </cfRule>
  </conditionalFormatting>
  <conditionalFormatting sqref="AR2:AR16">
    <cfRule type="cellIs" dxfId="7" priority="2" operator="greaterThan">
      <formula>20</formula>
    </cfRule>
  </conditionalFormatting>
  <conditionalFormatting sqref="AW2:AW16">
    <cfRule type="cellIs" dxfId="6" priority="1" operator="greaterThan">
      <formula>20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D39E-F566-7B46-9507-BCDE92AF5196}">
  <dimension ref="A1:Y52"/>
  <sheetViews>
    <sheetView workbookViewId="0">
      <selection activeCell="U41" sqref="U41"/>
    </sheetView>
  </sheetViews>
  <sheetFormatPr baseColWidth="10" defaultRowHeight="15" x14ac:dyDescent="0.2"/>
  <cols>
    <col min="1" max="1" width="19" customWidth="1"/>
    <col min="12" max="12" width="17.83203125" customWidth="1"/>
    <col min="13" max="13" width="9.33203125" customWidth="1"/>
    <col min="14" max="15" width="9" customWidth="1"/>
    <col min="16" max="16" width="8.6640625" customWidth="1"/>
    <col min="17" max="17" width="8" customWidth="1"/>
    <col min="18" max="18" width="7.83203125" customWidth="1"/>
    <col min="19" max="19" width="8.5" customWidth="1"/>
    <col min="20" max="20" width="8.33203125" customWidth="1"/>
    <col min="21" max="21" width="8.5" customWidth="1"/>
    <col min="25" max="25" width="7.5" customWidth="1"/>
  </cols>
  <sheetData>
    <row r="1" spans="1:25" ht="16" x14ac:dyDescent="0.2">
      <c r="C1" s="38" t="s">
        <v>66</v>
      </c>
      <c r="D1" s="38"/>
      <c r="E1" s="38" t="s">
        <v>67</v>
      </c>
      <c r="F1" s="38"/>
      <c r="G1" s="38" t="s">
        <v>68</v>
      </c>
      <c r="H1" s="38"/>
      <c r="I1" s="38" t="s">
        <v>69</v>
      </c>
      <c r="J1" s="38"/>
      <c r="L1" s="21"/>
      <c r="M1" s="24"/>
      <c r="N1" s="35">
        <v>2013</v>
      </c>
      <c r="O1" s="36"/>
      <c r="P1" s="36"/>
      <c r="Q1" s="37"/>
      <c r="R1" s="36">
        <v>2021</v>
      </c>
      <c r="S1" s="36"/>
      <c r="T1" s="36"/>
      <c r="U1" s="37"/>
      <c r="W1" s="32" t="s">
        <v>72</v>
      </c>
    </row>
    <row r="2" spans="1:25" ht="49" thickBot="1" x14ac:dyDescent="0.25">
      <c r="B2" s="3" t="s">
        <v>22</v>
      </c>
      <c r="C2" s="1">
        <v>2013</v>
      </c>
      <c r="D2" s="1">
        <v>2021</v>
      </c>
      <c r="E2" s="1">
        <v>2013</v>
      </c>
      <c r="F2" s="1">
        <v>2021</v>
      </c>
      <c r="G2" s="1">
        <v>2013</v>
      </c>
      <c r="H2" s="1">
        <v>2021</v>
      </c>
      <c r="I2" s="1">
        <v>2013</v>
      </c>
      <c r="J2" s="1">
        <v>2021</v>
      </c>
      <c r="L2" s="28" t="s">
        <v>70</v>
      </c>
      <c r="M2" s="29" t="s">
        <v>71</v>
      </c>
      <c r="N2" s="25" t="s">
        <v>66</v>
      </c>
      <c r="O2" s="26" t="s">
        <v>67</v>
      </c>
      <c r="P2" s="26" t="s">
        <v>68</v>
      </c>
      <c r="Q2" s="27" t="s">
        <v>69</v>
      </c>
      <c r="R2" s="26" t="s">
        <v>66</v>
      </c>
      <c r="S2" s="26" t="s">
        <v>67</v>
      </c>
      <c r="T2" s="26" t="s">
        <v>68</v>
      </c>
      <c r="U2" s="27" t="s">
        <v>69</v>
      </c>
      <c r="W2">
        <v>2013</v>
      </c>
      <c r="X2">
        <v>2021</v>
      </c>
      <c r="Y2" t="s">
        <v>73</v>
      </c>
    </row>
    <row r="3" spans="1:25" x14ac:dyDescent="0.2">
      <c r="A3" t="s">
        <v>57</v>
      </c>
      <c r="B3" s="6">
        <v>36363</v>
      </c>
      <c r="C3" s="12">
        <v>0.47745795601552388</v>
      </c>
      <c r="D3" s="13">
        <v>0.5401919533591838</v>
      </c>
      <c r="E3" s="12">
        <v>0.23606080206985769</v>
      </c>
      <c r="F3" s="13">
        <v>0.2451667904188323</v>
      </c>
      <c r="G3" s="12">
        <v>0.23350582147477361</v>
      </c>
      <c r="H3" s="13">
        <v>0.17765310892940631</v>
      </c>
      <c r="I3" s="12">
        <v>5.297542043984476E-2</v>
      </c>
      <c r="J3" s="13">
        <v>3.6988147292577621E-2</v>
      </c>
      <c r="L3" s="22" t="s">
        <v>57</v>
      </c>
      <c r="M3" s="30">
        <v>36363</v>
      </c>
      <c r="N3" s="16">
        <v>0.47745795601552388</v>
      </c>
      <c r="O3" s="12">
        <v>0.23606080206985769</v>
      </c>
      <c r="P3" s="12">
        <v>0.23350582147477361</v>
      </c>
      <c r="Q3" s="17">
        <v>5.297542043984476E-2</v>
      </c>
      <c r="R3" s="12">
        <v>0.5401919533591838</v>
      </c>
      <c r="S3" s="12">
        <v>0.2451667904188323</v>
      </c>
      <c r="T3" s="12">
        <v>0.17765310892940631</v>
      </c>
      <c r="U3" s="17">
        <v>3.6988147292577621E-2</v>
      </c>
      <c r="W3" s="33">
        <f>SUM(O3:P3)</f>
        <v>0.4695666235446313</v>
      </c>
      <c r="X3" s="33">
        <f>SUM(S3:T3)</f>
        <v>0.4228198993482386</v>
      </c>
      <c r="Y3" s="34">
        <f>X3-W3</f>
        <v>-4.6746724196392697E-2</v>
      </c>
    </row>
    <row r="4" spans="1:25" x14ac:dyDescent="0.2">
      <c r="A4" t="s">
        <v>54</v>
      </c>
      <c r="B4" s="6">
        <v>31695</v>
      </c>
      <c r="C4" s="12">
        <v>0.45153572810751857</v>
      </c>
      <c r="D4" s="13">
        <v>0.45212178577062628</v>
      </c>
      <c r="E4" s="12">
        <v>0.24817929141892131</v>
      </c>
      <c r="F4" s="13">
        <v>0.2507335541883578</v>
      </c>
      <c r="G4" s="12">
        <v>0.2386095767512226</v>
      </c>
      <c r="H4" s="13">
        <v>0.24032181732134411</v>
      </c>
      <c r="I4" s="12">
        <v>6.1675403722337541E-2</v>
      </c>
      <c r="J4" s="13">
        <v>5.6822842719671869E-2</v>
      </c>
      <c r="L4" s="22" t="s">
        <v>54</v>
      </c>
      <c r="M4" s="30">
        <v>31695</v>
      </c>
      <c r="N4" s="16">
        <v>0.45153572810751857</v>
      </c>
      <c r="O4" s="12">
        <v>0.24817929141892131</v>
      </c>
      <c r="P4" s="12">
        <v>0.2386095767512226</v>
      </c>
      <c r="Q4" s="17">
        <v>6.1675403722337541E-2</v>
      </c>
      <c r="R4" s="12">
        <v>0.45212178577062628</v>
      </c>
      <c r="S4" s="12">
        <v>0.2507335541883578</v>
      </c>
      <c r="T4" s="12">
        <v>0.24032181732134411</v>
      </c>
      <c r="U4" s="17">
        <v>5.6822842719671869E-2</v>
      </c>
      <c r="W4" s="33">
        <f t="shared" ref="W4:W17" si="0">SUM(O4:P4)</f>
        <v>0.48678886817014388</v>
      </c>
      <c r="X4" s="33">
        <f t="shared" ref="X4:X17" si="1">SUM(S4:T4)</f>
        <v>0.49105537150970191</v>
      </c>
      <c r="Y4" s="34">
        <f t="shared" ref="Y4:Y17" si="2">X4-W4</f>
        <v>4.2665033395580254E-3</v>
      </c>
    </row>
    <row r="5" spans="1:25" x14ac:dyDescent="0.2">
      <c r="A5" t="s">
        <v>53</v>
      </c>
      <c r="B5" s="6">
        <v>31681</v>
      </c>
      <c r="C5" s="12">
        <v>0.3555114857048422</v>
      </c>
      <c r="D5" s="13">
        <v>0.46602064328777498</v>
      </c>
      <c r="E5" s="12">
        <v>0.26253511816228731</v>
      </c>
      <c r="F5" s="13">
        <v>0.2618288564123607</v>
      </c>
      <c r="G5" s="12">
        <v>0.31112212857378951</v>
      </c>
      <c r="H5" s="13">
        <v>0.22354092358195771</v>
      </c>
      <c r="I5" s="12">
        <v>7.0831267559081146E-2</v>
      </c>
      <c r="J5" s="13">
        <v>4.8609576717906632E-2</v>
      </c>
      <c r="L5" s="22" t="s">
        <v>53</v>
      </c>
      <c r="M5" s="30">
        <v>31681</v>
      </c>
      <c r="N5" s="16">
        <v>0.3555114857048422</v>
      </c>
      <c r="O5" s="12">
        <v>0.26253511816228731</v>
      </c>
      <c r="P5" s="12">
        <v>0.31112212857378951</v>
      </c>
      <c r="Q5" s="17">
        <v>7.0831267559081146E-2</v>
      </c>
      <c r="R5" s="12">
        <v>0.46602064328777498</v>
      </c>
      <c r="S5" s="12">
        <v>0.2618288564123607</v>
      </c>
      <c r="T5" s="12">
        <v>0.22354092358195771</v>
      </c>
      <c r="U5" s="17">
        <v>4.8609576717906632E-2</v>
      </c>
      <c r="W5" s="33">
        <f t="shared" si="0"/>
        <v>0.57365724673607676</v>
      </c>
      <c r="X5" s="33">
        <f t="shared" si="1"/>
        <v>0.48536977999431841</v>
      </c>
      <c r="Y5" s="34">
        <f t="shared" si="2"/>
        <v>-8.8287466741758358E-2</v>
      </c>
    </row>
    <row r="6" spans="1:25" x14ac:dyDescent="0.2">
      <c r="A6" t="s">
        <v>52</v>
      </c>
      <c r="B6" s="6">
        <v>26542</v>
      </c>
      <c r="C6" s="12">
        <v>0.50551343900758094</v>
      </c>
      <c r="D6" s="13">
        <v>0.49800316479541862</v>
      </c>
      <c r="E6" s="12">
        <v>0.25753790489317713</v>
      </c>
      <c r="F6" s="13">
        <v>0.26117097430487529</v>
      </c>
      <c r="G6" s="12">
        <v>0.19365954514128189</v>
      </c>
      <c r="H6" s="13">
        <v>0.19825182729259291</v>
      </c>
      <c r="I6" s="12">
        <v>4.3289110957960029E-2</v>
      </c>
      <c r="J6" s="13">
        <v>4.2574033607113253E-2</v>
      </c>
      <c r="L6" s="22" t="s">
        <v>52</v>
      </c>
      <c r="M6" s="30">
        <v>26542</v>
      </c>
      <c r="N6" s="16">
        <v>0.50551343900758094</v>
      </c>
      <c r="O6" s="12">
        <v>0.25753790489317713</v>
      </c>
      <c r="P6" s="12">
        <v>0.19365954514128189</v>
      </c>
      <c r="Q6" s="17">
        <v>4.3289110957960029E-2</v>
      </c>
      <c r="R6" s="12">
        <v>0.49800316479541862</v>
      </c>
      <c r="S6" s="12">
        <v>0.26117097430487529</v>
      </c>
      <c r="T6" s="12">
        <v>0.19825182729259291</v>
      </c>
      <c r="U6" s="17">
        <v>4.2574033607113253E-2</v>
      </c>
      <c r="W6" s="33">
        <f t="shared" si="0"/>
        <v>0.45119745003445899</v>
      </c>
      <c r="X6" s="33">
        <f t="shared" si="1"/>
        <v>0.45942280159746818</v>
      </c>
      <c r="Y6" s="34">
        <f t="shared" si="2"/>
        <v>8.2253515630091867E-3</v>
      </c>
    </row>
    <row r="7" spans="1:25" x14ac:dyDescent="0.2">
      <c r="A7" t="s">
        <v>59</v>
      </c>
      <c r="B7" s="6">
        <v>25808</v>
      </c>
      <c r="C7" s="12">
        <v>0.35032225237449122</v>
      </c>
      <c r="D7" s="13">
        <v>0.44831060136391809</v>
      </c>
      <c r="E7" s="12">
        <v>0.25322252374491178</v>
      </c>
      <c r="F7" s="13">
        <v>0.24465282083075021</v>
      </c>
      <c r="G7" s="12">
        <v>0.30317164179104478</v>
      </c>
      <c r="H7" s="13">
        <v>0.26588654680719159</v>
      </c>
      <c r="I7" s="12">
        <v>9.3283582089552244E-2</v>
      </c>
      <c r="J7" s="13">
        <v>4.1150030998140109E-2</v>
      </c>
      <c r="L7" s="22" t="s">
        <v>59</v>
      </c>
      <c r="M7" s="30">
        <v>25808</v>
      </c>
      <c r="N7" s="16">
        <v>0.35032225237449122</v>
      </c>
      <c r="O7" s="12">
        <v>0.25322252374491178</v>
      </c>
      <c r="P7" s="12">
        <v>0.30317164179104478</v>
      </c>
      <c r="Q7" s="17">
        <v>9.3283582089552244E-2</v>
      </c>
      <c r="R7" s="12">
        <v>0.44831060136391809</v>
      </c>
      <c r="S7" s="12">
        <v>0.24465282083075021</v>
      </c>
      <c r="T7" s="12">
        <v>0.26588654680719159</v>
      </c>
      <c r="U7" s="17">
        <v>4.1150030998140109E-2</v>
      </c>
      <c r="W7" s="33">
        <f t="shared" si="0"/>
        <v>0.55639416553595655</v>
      </c>
      <c r="X7" s="33">
        <f t="shared" si="1"/>
        <v>0.51053936763794183</v>
      </c>
      <c r="Y7" s="34">
        <f t="shared" si="2"/>
        <v>-4.5854797898014721E-2</v>
      </c>
    </row>
    <row r="8" spans="1:25" x14ac:dyDescent="0.2">
      <c r="A8" t="s">
        <v>55</v>
      </c>
      <c r="B8" s="6">
        <v>24082</v>
      </c>
      <c r="C8" s="12">
        <v>0.504615514905149</v>
      </c>
      <c r="D8" s="13">
        <v>0.51914292832821196</v>
      </c>
      <c r="E8" s="12">
        <v>0.22472052845528459</v>
      </c>
      <c r="F8" s="13">
        <v>0.2177560003321983</v>
      </c>
      <c r="G8" s="12">
        <v>0.22040142276422761</v>
      </c>
      <c r="H8" s="13">
        <v>0.2200813885889876</v>
      </c>
      <c r="I8" s="12">
        <v>5.0262533875338751E-2</v>
      </c>
      <c r="J8" s="13">
        <v>4.3019682750602112E-2</v>
      </c>
      <c r="L8" s="22" t="s">
        <v>55</v>
      </c>
      <c r="M8" s="30">
        <v>24082</v>
      </c>
      <c r="N8" s="16">
        <v>0.504615514905149</v>
      </c>
      <c r="O8" s="12">
        <v>0.22472052845528459</v>
      </c>
      <c r="P8" s="12">
        <v>0.22040142276422761</v>
      </c>
      <c r="Q8" s="17">
        <v>5.0262533875338751E-2</v>
      </c>
      <c r="R8" s="12">
        <v>0.51914292832821196</v>
      </c>
      <c r="S8" s="12">
        <v>0.2177560003321983</v>
      </c>
      <c r="T8" s="12">
        <v>0.2200813885889876</v>
      </c>
      <c r="U8" s="17">
        <v>4.3019682750602112E-2</v>
      </c>
      <c r="W8" s="33">
        <f t="shared" si="0"/>
        <v>0.4451219512195122</v>
      </c>
      <c r="X8" s="33">
        <f t="shared" si="1"/>
        <v>0.4378373889211859</v>
      </c>
      <c r="Y8" s="34">
        <f t="shared" si="2"/>
        <v>-7.2845622983263025E-3</v>
      </c>
    </row>
    <row r="9" spans="1:25" x14ac:dyDescent="0.2">
      <c r="A9" t="s">
        <v>61</v>
      </c>
      <c r="B9" s="6">
        <v>16346</v>
      </c>
      <c r="C9" s="12">
        <v>0.39005120702267743</v>
      </c>
      <c r="D9" s="13">
        <v>0.47406093233818669</v>
      </c>
      <c r="E9" s="12">
        <v>0.22011704462326259</v>
      </c>
      <c r="F9" s="13">
        <v>0.23767282515600149</v>
      </c>
      <c r="G9" s="12">
        <v>0.26869056327724938</v>
      </c>
      <c r="H9" s="13">
        <v>0.22384681267588399</v>
      </c>
      <c r="I9" s="12">
        <v>0.1211411850768105</v>
      </c>
      <c r="J9" s="13">
        <v>6.4419429829927807E-2</v>
      </c>
      <c r="L9" s="22" t="s">
        <v>61</v>
      </c>
      <c r="M9" s="30">
        <v>16346</v>
      </c>
      <c r="N9" s="16">
        <v>0.39005120702267743</v>
      </c>
      <c r="O9" s="12">
        <v>0.22011704462326259</v>
      </c>
      <c r="P9" s="12">
        <v>0.26869056327724938</v>
      </c>
      <c r="Q9" s="17">
        <v>0.1211411850768105</v>
      </c>
      <c r="R9" s="12">
        <v>0.47406093233818669</v>
      </c>
      <c r="S9" s="12">
        <v>0.23767282515600149</v>
      </c>
      <c r="T9" s="12">
        <v>0.22384681267588399</v>
      </c>
      <c r="U9" s="17">
        <v>6.4419429829927807E-2</v>
      </c>
      <c r="W9" s="33">
        <f t="shared" si="0"/>
        <v>0.48880760790051198</v>
      </c>
      <c r="X9" s="33">
        <f t="shared" si="1"/>
        <v>0.46151963783188549</v>
      </c>
      <c r="Y9" s="34">
        <f t="shared" si="2"/>
        <v>-2.7287970068626488E-2</v>
      </c>
    </row>
    <row r="10" spans="1:25" x14ac:dyDescent="0.2">
      <c r="A10" t="s">
        <v>56</v>
      </c>
      <c r="B10" s="6">
        <v>15986</v>
      </c>
      <c r="C10" s="12">
        <v>0.44524263304500811</v>
      </c>
      <c r="D10" s="13">
        <v>0.49462029275616171</v>
      </c>
      <c r="E10" s="12">
        <v>0.24080046913942241</v>
      </c>
      <c r="F10" s="13">
        <v>0.22350806956086569</v>
      </c>
      <c r="G10" s="12">
        <v>0.24776425744025801</v>
      </c>
      <c r="H10" s="13">
        <v>0.21912923808332291</v>
      </c>
      <c r="I10" s="12">
        <v>6.6192640375311543E-2</v>
      </c>
      <c r="J10" s="13">
        <v>6.2742399599649695E-2</v>
      </c>
      <c r="L10" s="22" t="s">
        <v>56</v>
      </c>
      <c r="M10" s="30">
        <v>15986</v>
      </c>
      <c r="N10" s="16">
        <v>0.44524263304500811</v>
      </c>
      <c r="O10" s="12">
        <v>0.24080046913942241</v>
      </c>
      <c r="P10" s="12">
        <v>0.24776425744025801</v>
      </c>
      <c r="Q10" s="17">
        <v>6.6192640375311543E-2</v>
      </c>
      <c r="R10" s="12">
        <v>0.49462029275616171</v>
      </c>
      <c r="S10" s="12">
        <v>0.22350806956086569</v>
      </c>
      <c r="T10" s="12">
        <v>0.21912923808332291</v>
      </c>
      <c r="U10" s="17">
        <v>6.2742399599649695E-2</v>
      </c>
      <c r="W10" s="33">
        <f t="shared" si="0"/>
        <v>0.48856472657968042</v>
      </c>
      <c r="X10" s="33">
        <f t="shared" si="1"/>
        <v>0.44263730764418863</v>
      </c>
      <c r="Y10" s="34">
        <f t="shared" si="2"/>
        <v>-4.5927418935491793E-2</v>
      </c>
    </row>
    <row r="11" spans="1:25" x14ac:dyDescent="0.2">
      <c r="A11" t="s">
        <v>58</v>
      </c>
      <c r="B11" s="6">
        <v>15693</v>
      </c>
      <c r="C11" s="12">
        <v>0.38632660290471132</v>
      </c>
      <c r="D11" s="13">
        <v>0.47046453832919138</v>
      </c>
      <c r="E11" s="12">
        <v>0.24860077931278779</v>
      </c>
      <c r="F11" s="13">
        <v>0.25457210221117688</v>
      </c>
      <c r="G11" s="12">
        <v>0.25462274176408078</v>
      </c>
      <c r="H11" s="13">
        <v>0.2131523609252533</v>
      </c>
      <c r="I11" s="12">
        <v>0.1104498760184201</v>
      </c>
      <c r="J11" s="13">
        <v>6.1810998534378388E-2</v>
      </c>
      <c r="L11" s="22" t="s">
        <v>58</v>
      </c>
      <c r="M11" s="30">
        <v>15693</v>
      </c>
      <c r="N11" s="16">
        <v>0.38632660290471132</v>
      </c>
      <c r="O11" s="12">
        <v>0.24860077931278779</v>
      </c>
      <c r="P11" s="12">
        <v>0.25462274176408078</v>
      </c>
      <c r="Q11" s="17">
        <v>0.1104498760184201</v>
      </c>
      <c r="R11" s="12">
        <v>0.47046453832919138</v>
      </c>
      <c r="S11" s="12">
        <v>0.25457210221117688</v>
      </c>
      <c r="T11" s="12">
        <v>0.2131523609252533</v>
      </c>
      <c r="U11" s="17">
        <v>6.1810998534378388E-2</v>
      </c>
      <c r="W11" s="33">
        <f t="shared" si="0"/>
        <v>0.50322352107686852</v>
      </c>
      <c r="X11" s="33">
        <f t="shared" si="1"/>
        <v>0.46772446313643018</v>
      </c>
      <c r="Y11" s="34">
        <f t="shared" si="2"/>
        <v>-3.5499057940438339E-2</v>
      </c>
    </row>
    <row r="12" spans="1:25" x14ac:dyDescent="0.2">
      <c r="A12" t="s">
        <v>60</v>
      </c>
      <c r="B12" s="6">
        <v>10140</v>
      </c>
      <c r="C12" s="12">
        <v>0.61680736033387085</v>
      </c>
      <c r="D12" s="13">
        <v>0.53747534516765283</v>
      </c>
      <c r="E12" s="12">
        <v>0.20895380821398091</v>
      </c>
      <c r="F12" s="13">
        <v>0.25611439842209072</v>
      </c>
      <c r="G12" s="12">
        <v>0.14236934458882669</v>
      </c>
      <c r="H12" s="13">
        <v>0.18323471400394481</v>
      </c>
      <c r="I12" s="12">
        <v>3.1869486863321632E-2</v>
      </c>
      <c r="J12" s="13">
        <v>2.3175542406311641E-2</v>
      </c>
      <c r="L12" s="22" t="s">
        <v>60</v>
      </c>
      <c r="M12" s="30">
        <v>10140</v>
      </c>
      <c r="N12" s="16">
        <v>0.61680736033387085</v>
      </c>
      <c r="O12" s="12">
        <v>0.20895380821398091</v>
      </c>
      <c r="P12" s="12">
        <v>0.14236934458882669</v>
      </c>
      <c r="Q12" s="17">
        <v>3.1869486863321632E-2</v>
      </c>
      <c r="R12" s="12">
        <v>0.53747534516765283</v>
      </c>
      <c r="S12" s="12">
        <v>0.25611439842209072</v>
      </c>
      <c r="T12" s="12">
        <v>0.18323471400394481</v>
      </c>
      <c r="U12" s="17">
        <v>2.3175542406311641E-2</v>
      </c>
      <c r="W12" s="33">
        <f t="shared" si="0"/>
        <v>0.35132315280280757</v>
      </c>
      <c r="X12" s="33">
        <f t="shared" si="1"/>
        <v>0.43934911242603553</v>
      </c>
      <c r="Y12" s="34">
        <f t="shared" si="2"/>
        <v>8.8025959623227956E-2</v>
      </c>
    </row>
    <row r="13" spans="1:25" x14ac:dyDescent="0.2">
      <c r="A13" t="s">
        <v>62</v>
      </c>
      <c r="B13" s="6">
        <v>8609</v>
      </c>
      <c r="C13" s="12">
        <v>0.30261804047101859</v>
      </c>
      <c r="D13" s="13">
        <v>0.55081891044256015</v>
      </c>
      <c r="E13" s="12">
        <v>0.26431919515262381</v>
      </c>
      <c r="F13" s="13">
        <v>0.23080497154141019</v>
      </c>
      <c r="G13" s="12">
        <v>0.26946381616554249</v>
      </c>
      <c r="H13" s="13">
        <v>0.17214542920199791</v>
      </c>
      <c r="I13" s="12">
        <v>0.16359894821081511</v>
      </c>
      <c r="J13" s="13">
        <v>4.6230688814031827E-2</v>
      </c>
      <c r="L13" s="22" t="s">
        <v>62</v>
      </c>
      <c r="M13" s="30">
        <v>8609</v>
      </c>
      <c r="N13" s="16">
        <v>0.30261804047101859</v>
      </c>
      <c r="O13" s="12">
        <v>0.26431919515262381</v>
      </c>
      <c r="P13" s="12">
        <v>0.26946381616554249</v>
      </c>
      <c r="Q13" s="17">
        <v>0.16359894821081511</v>
      </c>
      <c r="R13" s="12">
        <v>0.55081891044256015</v>
      </c>
      <c r="S13" s="12">
        <v>0.23080497154141019</v>
      </c>
      <c r="T13" s="12">
        <v>0.17214542920199791</v>
      </c>
      <c r="U13" s="17">
        <v>4.6230688814031827E-2</v>
      </c>
      <c r="W13" s="33">
        <f t="shared" si="0"/>
        <v>0.5337830113181663</v>
      </c>
      <c r="X13" s="33">
        <f t="shared" si="1"/>
        <v>0.4029504007434081</v>
      </c>
      <c r="Y13" s="34">
        <f t="shared" si="2"/>
        <v>-0.1308326105747582</v>
      </c>
    </row>
    <row r="14" spans="1:25" x14ac:dyDescent="0.2">
      <c r="A14" t="s">
        <v>63</v>
      </c>
      <c r="B14" s="6">
        <v>6304</v>
      </c>
      <c r="C14" s="12">
        <v>0.56304882332279593</v>
      </c>
      <c r="D14" s="13">
        <v>0.58090101522842641</v>
      </c>
      <c r="E14" s="12">
        <v>0.2265542676501581</v>
      </c>
      <c r="F14" s="13">
        <v>0.18432741116751269</v>
      </c>
      <c r="G14" s="12">
        <v>0.14611872146118721</v>
      </c>
      <c r="H14" s="13">
        <v>0.17449238578680201</v>
      </c>
      <c r="I14" s="12">
        <v>6.4278187565858805E-2</v>
      </c>
      <c r="J14" s="13">
        <v>6.0279187817258877E-2</v>
      </c>
      <c r="L14" s="22" t="s">
        <v>63</v>
      </c>
      <c r="M14" s="30">
        <v>6304</v>
      </c>
      <c r="N14" s="16">
        <v>0.56304882332279593</v>
      </c>
      <c r="O14" s="12">
        <v>0.2265542676501581</v>
      </c>
      <c r="P14" s="12">
        <v>0.14611872146118721</v>
      </c>
      <c r="Q14" s="17">
        <v>6.4278187565858805E-2</v>
      </c>
      <c r="R14" s="12">
        <v>0.58090101522842641</v>
      </c>
      <c r="S14" s="12">
        <v>0.18432741116751269</v>
      </c>
      <c r="T14" s="12">
        <v>0.17449238578680201</v>
      </c>
      <c r="U14" s="17">
        <v>6.0279187817258877E-2</v>
      </c>
      <c r="W14" s="33">
        <f t="shared" si="0"/>
        <v>0.37267298911134528</v>
      </c>
      <c r="X14" s="33">
        <f t="shared" si="1"/>
        <v>0.35881979695431471</v>
      </c>
      <c r="Y14" s="34">
        <f t="shared" si="2"/>
        <v>-1.3853192157030569E-2</v>
      </c>
    </row>
    <row r="15" spans="1:25" x14ac:dyDescent="0.2">
      <c r="A15" t="s">
        <v>51</v>
      </c>
      <c r="B15" s="6">
        <v>4283</v>
      </c>
      <c r="C15" s="12">
        <v>0.37675507020280807</v>
      </c>
      <c r="D15" s="13">
        <v>0.47396684566892372</v>
      </c>
      <c r="E15" s="12">
        <v>0.26859074362974522</v>
      </c>
      <c r="F15" s="13">
        <v>0.25356058837263601</v>
      </c>
      <c r="G15" s="12">
        <v>0.29433177327093091</v>
      </c>
      <c r="H15" s="13">
        <v>0.24702311463927151</v>
      </c>
      <c r="I15" s="12">
        <v>6.032241289651586E-2</v>
      </c>
      <c r="J15" s="13">
        <v>2.5449451319168811E-2</v>
      </c>
      <c r="L15" s="22" t="s">
        <v>51</v>
      </c>
      <c r="M15" s="30">
        <v>4283</v>
      </c>
      <c r="N15" s="16">
        <v>0.37675507020280807</v>
      </c>
      <c r="O15" s="12">
        <v>0.26859074362974522</v>
      </c>
      <c r="P15" s="12">
        <v>0.29433177327093091</v>
      </c>
      <c r="Q15" s="17">
        <v>6.032241289651586E-2</v>
      </c>
      <c r="R15" s="12">
        <v>0.47396684566892372</v>
      </c>
      <c r="S15" s="12">
        <v>0.25356058837263601</v>
      </c>
      <c r="T15" s="12">
        <v>0.24702311463927151</v>
      </c>
      <c r="U15" s="17">
        <v>2.5449451319168811E-2</v>
      </c>
      <c r="W15" s="33">
        <f t="shared" si="0"/>
        <v>0.56292251690067618</v>
      </c>
      <c r="X15" s="33">
        <f t="shared" si="1"/>
        <v>0.50058370301190758</v>
      </c>
      <c r="Y15" s="34">
        <f t="shared" si="2"/>
        <v>-6.2338813888768607E-2</v>
      </c>
    </row>
    <row r="16" spans="1:25" x14ac:dyDescent="0.2">
      <c r="A16" t="s">
        <v>65</v>
      </c>
      <c r="B16" s="6">
        <v>2708</v>
      </c>
      <c r="C16" s="12">
        <v>0.54600760456273767</v>
      </c>
      <c r="D16" s="13">
        <v>0.66986706056129985</v>
      </c>
      <c r="E16" s="12">
        <v>0.19619771863117871</v>
      </c>
      <c r="F16" s="13">
        <v>0.1894387001477105</v>
      </c>
      <c r="G16" s="12">
        <v>0.19543726235741449</v>
      </c>
      <c r="H16" s="13">
        <v>0.1063515509601182</v>
      </c>
      <c r="I16" s="12">
        <v>6.2357414448669199E-2</v>
      </c>
      <c r="J16" s="13">
        <v>3.4342688330871493E-2</v>
      </c>
      <c r="L16" s="22" t="s">
        <v>65</v>
      </c>
      <c r="M16" s="30">
        <v>2708</v>
      </c>
      <c r="N16" s="16">
        <v>0.54600760456273767</v>
      </c>
      <c r="O16" s="12">
        <v>0.19619771863117871</v>
      </c>
      <c r="P16" s="12">
        <v>0.19543726235741449</v>
      </c>
      <c r="Q16" s="17">
        <v>6.2357414448669199E-2</v>
      </c>
      <c r="R16" s="12">
        <v>0.66986706056129985</v>
      </c>
      <c r="S16" s="12">
        <v>0.1894387001477105</v>
      </c>
      <c r="T16" s="12">
        <v>0.1063515509601182</v>
      </c>
      <c r="U16" s="17">
        <v>3.4342688330871493E-2</v>
      </c>
      <c r="W16" s="33">
        <f t="shared" si="0"/>
        <v>0.39163498098859317</v>
      </c>
      <c r="X16" s="33">
        <f t="shared" si="1"/>
        <v>0.29579025110782869</v>
      </c>
      <c r="Y16" s="34">
        <f t="shared" si="2"/>
        <v>-9.5844729880764479E-2</v>
      </c>
    </row>
    <row r="17" spans="1:25" ht="16" thickBot="1" x14ac:dyDescent="0.25">
      <c r="A17" t="s">
        <v>64</v>
      </c>
      <c r="B17" s="9">
        <v>231</v>
      </c>
      <c r="C17" s="14">
        <v>0.78738317757009346</v>
      </c>
      <c r="D17" s="15">
        <v>0.5757575757575758</v>
      </c>
      <c r="E17" s="14">
        <v>0.17289719626168221</v>
      </c>
      <c r="F17" s="15">
        <v>0</v>
      </c>
      <c r="G17" s="14">
        <v>3.9719626168224297E-2</v>
      </c>
      <c r="H17" s="15">
        <v>0.42424242424242431</v>
      </c>
      <c r="I17" s="14">
        <v>0</v>
      </c>
      <c r="J17" s="15">
        <v>0</v>
      </c>
      <c r="L17" s="23" t="s">
        <v>64</v>
      </c>
      <c r="M17" s="31">
        <v>231</v>
      </c>
      <c r="N17" s="18">
        <v>0.78738317757009346</v>
      </c>
      <c r="O17" s="19">
        <v>0.17289719626168221</v>
      </c>
      <c r="P17" s="19">
        <v>3.9719626168224297E-2</v>
      </c>
      <c r="Q17" s="20">
        <v>0</v>
      </c>
      <c r="R17" s="19">
        <v>0.5757575757575758</v>
      </c>
      <c r="S17" s="19">
        <v>0</v>
      </c>
      <c r="T17" s="19">
        <v>0.42424242424242431</v>
      </c>
      <c r="U17" s="20">
        <v>0</v>
      </c>
      <c r="W17" s="33">
        <f t="shared" si="0"/>
        <v>0.21261682242990651</v>
      </c>
      <c r="X17" s="33">
        <f t="shared" si="1"/>
        <v>0.42424242424242431</v>
      </c>
      <c r="Y17" s="34">
        <f t="shared" si="2"/>
        <v>0.2116256018125178</v>
      </c>
    </row>
    <row r="20" spans="1:25" ht="16" thickBot="1" x14ac:dyDescent="0.25"/>
    <row r="21" spans="1:25" x14ac:dyDescent="0.2">
      <c r="B21">
        <v>2013</v>
      </c>
      <c r="F21" s="36">
        <v>2021</v>
      </c>
      <c r="G21" s="36"/>
      <c r="H21" s="36"/>
      <c r="I21" s="37"/>
    </row>
    <row r="22" spans="1:25" ht="33" thickBot="1" x14ac:dyDescent="0.25">
      <c r="B22" t="s">
        <v>66</v>
      </c>
      <c r="C22" t="s">
        <v>67</v>
      </c>
      <c r="D22" t="s">
        <v>68</v>
      </c>
      <c r="E22" t="s">
        <v>69</v>
      </c>
      <c r="F22" s="26" t="s">
        <v>66</v>
      </c>
      <c r="G22" s="26" t="s">
        <v>67</v>
      </c>
      <c r="H22" s="26" t="s">
        <v>68</v>
      </c>
      <c r="I22" s="27" t="s">
        <v>69</v>
      </c>
    </row>
    <row r="23" spans="1:25" x14ac:dyDescent="0.2">
      <c r="A23" s="22" t="s">
        <v>57</v>
      </c>
      <c r="B23" s="12">
        <v>0.47745795601552388</v>
      </c>
      <c r="C23" s="12">
        <v>0.23606080206985769</v>
      </c>
      <c r="D23" s="12">
        <v>0.23350582147477361</v>
      </c>
      <c r="E23" s="17">
        <v>5.297542043984476E-2</v>
      </c>
    </row>
    <row r="24" spans="1:25" x14ac:dyDescent="0.2">
      <c r="F24" s="12">
        <v>0.5401919533591838</v>
      </c>
      <c r="G24" s="12">
        <v>0.2451667904188323</v>
      </c>
      <c r="H24" s="12">
        <v>0.17765310892940631</v>
      </c>
      <c r="I24" s="17">
        <v>3.6988147292577621E-2</v>
      </c>
    </row>
    <row r="25" spans="1:25" x14ac:dyDescent="0.2">
      <c r="A25" s="22" t="s">
        <v>54</v>
      </c>
      <c r="B25" s="12">
        <v>0.45153572810751857</v>
      </c>
      <c r="C25" s="12">
        <v>0.24817929141892131</v>
      </c>
      <c r="D25" s="12">
        <v>0.2386095767512226</v>
      </c>
      <c r="E25" s="17">
        <v>6.1675403722337541E-2</v>
      </c>
    </row>
    <row r="26" spans="1:25" x14ac:dyDescent="0.2">
      <c r="F26" s="12">
        <v>0.45212178577062628</v>
      </c>
      <c r="G26" s="12">
        <v>0.2507335541883578</v>
      </c>
      <c r="H26" s="12">
        <v>0.24032181732134411</v>
      </c>
      <c r="I26" s="17">
        <v>5.6822842719671869E-2</v>
      </c>
    </row>
    <row r="27" spans="1:25" x14ac:dyDescent="0.2">
      <c r="A27" s="22" t="s">
        <v>53</v>
      </c>
      <c r="B27" s="12">
        <v>0.3555114857048422</v>
      </c>
      <c r="C27" s="12">
        <v>0.26253511816228731</v>
      </c>
      <c r="D27" s="12">
        <v>0.31112212857378951</v>
      </c>
      <c r="E27" s="17">
        <v>7.0831267559081146E-2</v>
      </c>
    </row>
    <row r="28" spans="1:25" x14ac:dyDescent="0.2">
      <c r="F28" s="12">
        <v>0.46602064328777498</v>
      </c>
      <c r="G28" s="12">
        <v>0.2618288564123607</v>
      </c>
      <c r="H28" s="12">
        <v>0.22354092358195771</v>
      </c>
      <c r="I28" s="17">
        <v>4.8609576717906632E-2</v>
      </c>
    </row>
    <row r="29" spans="1:25" x14ac:dyDescent="0.2">
      <c r="A29" s="22" t="s">
        <v>52</v>
      </c>
      <c r="B29" s="12">
        <v>0.50551343900758094</v>
      </c>
      <c r="C29" s="12">
        <v>0.25753790489317713</v>
      </c>
      <c r="D29" s="12">
        <v>0.19365954514128189</v>
      </c>
      <c r="E29" s="17">
        <v>4.3289110957960029E-2</v>
      </c>
    </row>
    <row r="30" spans="1:25" x14ac:dyDescent="0.2">
      <c r="F30" s="12">
        <v>0.49800316479541862</v>
      </c>
      <c r="G30" s="12">
        <v>0.26117097430487529</v>
      </c>
      <c r="H30" s="12">
        <v>0.19825182729259291</v>
      </c>
      <c r="I30" s="17">
        <v>4.2574033607113253E-2</v>
      </c>
    </row>
    <row r="31" spans="1:25" x14ac:dyDescent="0.2">
      <c r="A31" s="22" t="s">
        <v>59</v>
      </c>
      <c r="B31" s="12">
        <v>0.35032225237449122</v>
      </c>
      <c r="C31" s="12">
        <v>0.25322252374491178</v>
      </c>
      <c r="D31" s="12">
        <v>0.30317164179104478</v>
      </c>
      <c r="E31" s="17">
        <v>9.3283582089552244E-2</v>
      </c>
    </row>
    <row r="32" spans="1:25" x14ac:dyDescent="0.2">
      <c r="F32" s="12">
        <v>0.44831060136391809</v>
      </c>
      <c r="G32" s="12">
        <v>0.24465282083075021</v>
      </c>
      <c r="H32" s="12">
        <v>0.26588654680719159</v>
      </c>
      <c r="I32" s="17">
        <v>4.1150030998140109E-2</v>
      </c>
    </row>
    <row r="33" spans="1:21" x14ac:dyDescent="0.2">
      <c r="A33" s="22" t="s">
        <v>55</v>
      </c>
      <c r="B33" s="12">
        <v>0.504615514905149</v>
      </c>
      <c r="C33" s="12">
        <v>0.22472052845528459</v>
      </c>
      <c r="D33" s="12">
        <v>0.22040142276422761</v>
      </c>
      <c r="E33" s="17">
        <v>5.0262533875338751E-2</v>
      </c>
    </row>
    <row r="34" spans="1:21" x14ac:dyDescent="0.2">
      <c r="F34" s="12">
        <v>0.51914292832821196</v>
      </c>
      <c r="G34" s="12">
        <v>0.2177560003321983</v>
      </c>
      <c r="H34" s="12">
        <v>0.2200813885889876</v>
      </c>
      <c r="I34" s="17">
        <v>4.3019682750602112E-2</v>
      </c>
    </row>
    <row r="35" spans="1:21" x14ac:dyDescent="0.2">
      <c r="A35" s="22" t="s">
        <v>61</v>
      </c>
      <c r="B35" s="12">
        <v>0.39005120702267743</v>
      </c>
      <c r="C35" s="12">
        <v>0.22011704462326259</v>
      </c>
      <c r="D35" s="12">
        <v>0.26869056327724938</v>
      </c>
      <c r="E35" s="17">
        <v>0.1211411850768105</v>
      </c>
    </row>
    <row r="36" spans="1:21" x14ac:dyDescent="0.2">
      <c r="F36" s="12">
        <v>0.47406093233818669</v>
      </c>
      <c r="G36" s="12">
        <v>0.23767282515600149</v>
      </c>
      <c r="H36" s="12">
        <v>0.22384681267588399</v>
      </c>
      <c r="I36" s="17">
        <v>6.4419429829927807E-2</v>
      </c>
    </row>
    <row r="37" spans="1:21" x14ac:dyDescent="0.2">
      <c r="A37" s="22" t="s">
        <v>56</v>
      </c>
      <c r="B37" s="12">
        <v>0.44524263304500811</v>
      </c>
      <c r="C37" s="12">
        <v>0.24080046913942241</v>
      </c>
      <c r="D37" s="12">
        <v>0.24776425744025801</v>
      </c>
      <c r="E37" s="17">
        <v>6.6192640375311543E-2</v>
      </c>
    </row>
    <row r="38" spans="1:21" x14ac:dyDescent="0.2">
      <c r="F38" s="12">
        <v>0.49462029275616171</v>
      </c>
      <c r="G38" s="12">
        <v>0.22350806956086569</v>
      </c>
      <c r="H38" s="12">
        <v>0.21912923808332291</v>
      </c>
      <c r="I38" s="17">
        <v>6.2742399599649695E-2</v>
      </c>
    </row>
    <row r="39" spans="1:21" x14ac:dyDescent="0.2">
      <c r="A39" s="22" t="s">
        <v>58</v>
      </c>
      <c r="B39" s="12">
        <v>0.38632660290471132</v>
      </c>
      <c r="C39" s="12">
        <v>0.24860077931278779</v>
      </c>
      <c r="D39" s="12">
        <v>0.25462274176408078</v>
      </c>
      <c r="E39" s="17">
        <v>0.1104498760184201</v>
      </c>
    </row>
    <row r="40" spans="1:21" x14ac:dyDescent="0.2">
      <c r="F40" s="12">
        <v>0.47046453832919138</v>
      </c>
      <c r="G40" s="12">
        <v>0.25457210221117688</v>
      </c>
      <c r="H40" s="12">
        <v>0.2131523609252533</v>
      </c>
      <c r="I40" s="17">
        <v>6.1810998534378388E-2</v>
      </c>
    </row>
    <row r="41" spans="1:21" x14ac:dyDescent="0.2">
      <c r="A41" s="22" t="s">
        <v>60</v>
      </c>
      <c r="B41" s="12">
        <v>0.61680736033387085</v>
      </c>
      <c r="C41" s="12">
        <v>0.20895380821398091</v>
      </c>
      <c r="D41" s="12">
        <v>0.14236934458882669</v>
      </c>
      <c r="E41" s="17">
        <v>3.1869486863321632E-2</v>
      </c>
      <c r="U41" t="s">
        <v>78</v>
      </c>
    </row>
    <row r="42" spans="1:21" x14ac:dyDescent="0.2">
      <c r="F42" s="12">
        <v>0.53747534516765283</v>
      </c>
      <c r="G42" s="12">
        <v>0.25611439842209072</v>
      </c>
      <c r="H42" s="12">
        <v>0.18323471400394481</v>
      </c>
      <c r="I42" s="17">
        <v>2.3175542406311641E-2</v>
      </c>
    </row>
    <row r="43" spans="1:21" x14ac:dyDescent="0.2">
      <c r="A43" s="22" t="s">
        <v>62</v>
      </c>
      <c r="B43" s="12">
        <v>0.30261804047101859</v>
      </c>
      <c r="C43" s="12">
        <v>0.26431919515262381</v>
      </c>
      <c r="D43" s="12">
        <v>0.26946381616554249</v>
      </c>
      <c r="E43" s="17">
        <v>0.16359894821081511</v>
      </c>
    </row>
    <row r="44" spans="1:21" x14ac:dyDescent="0.2">
      <c r="F44" s="12">
        <v>0.55081891044256015</v>
      </c>
      <c r="G44" s="12">
        <v>0.23080497154141019</v>
      </c>
      <c r="H44" s="12">
        <v>0.17214542920199791</v>
      </c>
      <c r="I44" s="17">
        <v>4.6230688814031827E-2</v>
      </c>
    </row>
    <row r="45" spans="1:21" x14ac:dyDescent="0.2">
      <c r="A45" s="22" t="s">
        <v>63</v>
      </c>
      <c r="B45" s="12">
        <v>0.56304882332279593</v>
      </c>
      <c r="C45" s="12">
        <v>0.2265542676501581</v>
      </c>
      <c r="D45" s="12">
        <v>0.14611872146118721</v>
      </c>
      <c r="E45" s="17">
        <v>6.4278187565858805E-2</v>
      </c>
    </row>
    <row r="46" spans="1:21" x14ac:dyDescent="0.2">
      <c r="F46" s="12">
        <v>0.58090101522842641</v>
      </c>
      <c r="G46" s="12">
        <v>0.18432741116751269</v>
      </c>
      <c r="H46" s="12">
        <v>0.17449238578680201</v>
      </c>
      <c r="I46" s="17">
        <v>6.0279187817258877E-2</v>
      </c>
    </row>
    <row r="47" spans="1:21" x14ac:dyDescent="0.2">
      <c r="A47" s="22" t="s">
        <v>51</v>
      </c>
      <c r="B47" s="12">
        <v>0.37675507020280807</v>
      </c>
      <c r="C47" s="12">
        <v>0.26859074362974522</v>
      </c>
      <c r="D47" s="12">
        <v>0.29433177327093091</v>
      </c>
      <c r="E47" s="17">
        <v>6.032241289651586E-2</v>
      </c>
    </row>
    <row r="48" spans="1:21" x14ac:dyDescent="0.2">
      <c r="F48" s="12">
        <v>0.47396684566892372</v>
      </c>
      <c r="G48" s="12">
        <v>0.25356058837263601</v>
      </c>
      <c r="H48" s="12">
        <v>0.24702311463927151</v>
      </c>
      <c r="I48" s="17">
        <v>2.5449451319168811E-2</v>
      </c>
    </row>
    <row r="49" spans="1:9" x14ac:dyDescent="0.2">
      <c r="A49" s="22" t="s">
        <v>65</v>
      </c>
      <c r="B49" s="12">
        <v>0.54600760456273767</v>
      </c>
      <c r="C49" s="12">
        <v>0.19619771863117871</v>
      </c>
      <c r="D49" s="12">
        <v>0.19543726235741449</v>
      </c>
      <c r="E49" s="17">
        <v>6.2357414448669199E-2</v>
      </c>
    </row>
    <row r="50" spans="1:9" x14ac:dyDescent="0.2">
      <c r="F50" s="12">
        <v>0.66986706056129985</v>
      </c>
      <c r="G50" s="12">
        <v>0.1894387001477105</v>
      </c>
      <c r="H50" s="12">
        <v>0.1063515509601182</v>
      </c>
      <c r="I50" s="17">
        <v>3.4342688330871493E-2</v>
      </c>
    </row>
    <row r="51" spans="1:9" ht="16" thickBot="1" x14ac:dyDescent="0.25">
      <c r="A51" s="23" t="s">
        <v>64</v>
      </c>
      <c r="B51" s="19">
        <v>0.78738317757009346</v>
      </c>
      <c r="C51" s="19">
        <v>0.17289719626168221</v>
      </c>
      <c r="D51" s="19">
        <v>3.9719626168224297E-2</v>
      </c>
      <c r="E51" s="20">
        <v>0</v>
      </c>
    </row>
    <row r="52" spans="1:9" ht="16" thickBot="1" x14ac:dyDescent="0.25">
      <c r="F52" s="19">
        <v>0.5757575757575758</v>
      </c>
      <c r="G52" s="19">
        <v>0</v>
      </c>
      <c r="H52" s="19">
        <v>0.42424242424242431</v>
      </c>
      <c r="I52" s="20">
        <v>0</v>
      </c>
    </row>
  </sheetData>
  <autoFilter ref="A2:J17" xr:uid="{42CCD39E-F566-7B46-9507-BCDE92AF5196}">
    <sortState xmlns:xlrd2="http://schemas.microsoft.com/office/spreadsheetml/2017/richdata2" ref="A3:J17">
      <sortCondition descending="1" ref="B2:B17"/>
    </sortState>
  </autoFilter>
  <mergeCells count="7">
    <mergeCell ref="N1:Q1"/>
    <mergeCell ref="R1:U1"/>
    <mergeCell ref="F21:I2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52F0-470B-D74F-B1F0-A8B70D4A9D65}">
  <dimension ref="A1:AY2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51" x14ac:dyDescent="0.2">
      <c r="A1" s="2" t="s">
        <v>77</v>
      </c>
      <c r="B1" s="3" t="s">
        <v>28</v>
      </c>
      <c r="C1" s="4" t="s">
        <v>29</v>
      </c>
      <c r="D1" s="5" t="s">
        <v>30</v>
      </c>
      <c r="E1" s="3" t="s">
        <v>13</v>
      </c>
      <c r="F1" s="4" t="s">
        <v>14</v>
      </c>
      <c r="G1" s="5" t="s">
        <v>15</v>
      </c>
      <c r="H1" s="3" t="s">
        <v>25</v>
      </c>
      <c r="I1" s="4" t="s">
        <v>26</v>
      </c>
      <c r="J1" s="5" t="s">
        <v>27</v>
      </c>
      <c r="K1" s="3" t="s">
        <v>7</v>
      </c>
      <c r="L1" s="4" t="s">
        <v>8</v>
      </c>
      <c r="M1" s="5" t="s">
        <v>9</v>
      </c>
      <c r="N1" s="3" t="s">
        <v>10</v>
      </c>
      <c r="O1" s="4" t="s">
        <v>11</v>
      </c>
      <c r="P1" s="5" t="s">
        <v>12</v>
      </c>
      <c r="Q1" s="3" t="s">
        <v>19</v>
      </c>
      <c r="R1" s="4" t="s">
        <v>20</v>
      </c>
      <c r="S1" s="5" t="s">
        <v>21</v>
      </c>
      <c r="T1" s="3" t="s">
        <v>1</v>
      </c>
      <c r="U1" s="4" t="s">
        <v>2</v>
      </c>
      <c r="V1" s="5" t="s">
        <v>3</v>
      </c>
      <c r="W1" s="3" t="s">
        <v>16</v>
      </c>
      <c r="X1" s="4" t="s">
        <v>17</v>
      </c>
      <c r="Y1" s="5" t="s">
        <v>18</v>
      </c>
      <c r="Z1" s="3" t="s">
        <v>4</v>
      </c>
      <c r="AA1" s="4" t="s">
        <v>5</v>
      </c>
      <c r="AB1" s="5" t="s">
        <v>6</v>
      </c>
      <c r="AC1" s="3" t="s">
        <v>22</v>
      </c>
      <c r="AD1" s="4" t="s">
        <v>23</v>
      </c>
      <c r="AE1" s="5" t="s">
        <v>24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">
      <c r="A2" t="s">
        <v>76</v>
      </c>
      <c r="B2" s="6">
        <v>62095</v>
      </c>
      <c r="C2" s="7">
        <v>2422.4737356677369</v>
      </c>
      <c r="D2" s="8">
        <v>2.371573251856455</v>
      </c>
      <c r="E2" s="6">
        <v>56110</v>
      </c>
      <c r="F2" s="7">
        <v>1838.4191578636251</v>
      </c>
      <c r="G2" s="8">
        <v>1.9917662362777691</v>
      </c>
      <c r="H2" s="6">
        <v>11890</v>
      </c>
      <c r="I2" s="7">
        <v>883</v>
      </c>
      <c r="J2" s="8">
        <v>4.5145341926116043</v>
      </c>
      <c r="K2" s="6">
        <v>101193</v>
      </c>
      <c r="L2" s="7">
        <v>2479.6521933529311</v>
      </c>
      <c r="M2" s="8">
        <v>1.4896162299589191</v>
      </c>
      <c r="N2" s="6">
        <v>56653</v>
      </c>
      <c r="O2" s="7">
        <v>1757</v>
      </c>
      <c r="P2" s="8">
        <v>1.885310762683315</v>
      </c>
      <c r="Q2" s="6">
        <v>126077</v>
      </c>
      <c r="R2" s="7">
        <v>3185.252580251683</v>
      </c>
      <c r="S2" s="8">
        <v>1.5358263259689751</v>
      </c>
      <c r="T2" s="6">
        <v>230270</v>
      </c>
      <c r="U2" s="7">
        <v>2661</v>
      </c>
      <c r="V2" s="8">
        <v>0.70249236953632987</v>
      </c>
      <c r="W2" s="6">
        <v>54756</v>
      </c>
      <c r="X2" s="7">
        <v>2071</v>
      </c>
      <c r="Y2" s="8">
        <v>2.299230340692425</v>
      </c>
      <c r="Z2" s="6">
        <v>16314</v>
      </c>
      <c r="AA2" s="7">
        <v>960</v>
      </c>
      <c r="AB2" s="8">
        <v>3.5772135965417289</v>
      </c>
      <c r="AC2" s="6">
        <v>254818</v>
      </c>
      <c r="AD2" s="7">
        <v>3424</v>
      </c>
      <c r="AE2" s="8">
        <v>0.81684141880296901</v>
      </c>
      <c r="AF2" s="6">
        <v>24884</v>
      </c>
      <c r="AG2" s="7">
        <v>4036.645761024864</v>
      </c>
      <c r="AH2" s="7">
        <v>9.861308473810551</v>
      </c>
      <c r="AI2" s="12">
        <v>0.43945368480479441</v>
      </c>
      <c r="AJ2" s="13">
        <v>0.49477273975935759</v>
      </c>
      <c r="AK2" s="6">
        <v>5985</v>
      </c>
      <c r="AL2" s="7">
        <v>3041.079413629313</v>
      </c>
      <c r="AM2" s="7">
        <v>30.88856298425204</v>
      </c>
      <c r="AN2" s="12">
        <v>0.24367047379163589</v>
      </c>
      <c r="AO2" s="13">
        <v>0.24368372720922379</v>
      </c>
      <c r="AP2" s="6">
        <v>-1897</v>
      </c>
      <c r="AQ2" s="7">
        <v>2715.895800652153</v>
      </c>
      <c r="AR2" s="7">
        <v>87.032181693127768</v>
      </c>
      <c r="AS2" s="12">
        <v>0.24602857515090981</v>
      </c>
      <c r="AT2" s="13">
        <v>0.21488277908154049</v>
      </c>
      <c r="AU2" s="6">
        <v>-4424</v>
      </c>
      <c r="AV2" s="7">
        <v>1304.3346963107281</v>
      </c>
      <c r="AW2" s="7">
        <v>17.922889466006481</v>
      </c>
      <c r="AX2" s="12">
        <v>7.0847266252659927E-2</v>
      </c>
      <c r="AY2" s="13">
        <v>4.6660753949877953E-2</v>
      </c>
    </row>
  </sheetData>
  <conditionalFormatting sqref="D2">
    <cfRule type="cellIs" dxfId="5" priority="6" operator="greaterThan">
      <formula>20</formula>
    </cfRule>
  </conditionalFormatting>
  <conditionalFormatting sqref="AH2">
    <cfRule type="cellIs" dxfId="4" priority="5" operator="greaterThan">
      <formula>20</formula>
    </cfRule>
  </conditionalFormatting>
  <conditionalFormatting sqref="G2 J2 M2 P2 S2 V2 Y2 AB2 AE2">
    <cfRule type="cellIs" dxfId="3" priority="4" operator="greaterThan">
      <formula>20</formula>
    </cfRule>
  </conditionalFormatting>
  <conditionalFormatting sqref="AM2">
    <cfRule type="cellIs" dxfId="2" priority="3" operator="greaterThan">
      <formula>20</formula>
    </cfRule>
  </conditionalFormatting>
  <conditionalFormatting sqref="AR2">
    <cfRule type="cellIs" dxfId="1" priority="2" operator="greaterThan">
      <formula>20</formula>
    </cfRule>
  </conditionalFormatting>
  <conditionalFormatting sqref="AW2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Village_data</vt:lpstr>
      <vt:lpstr>Village_Charts</vt:lpstr>
      <vt:lpstr>Phx_data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2023-02-11T20:40:40Z</dcterms:created>
  <dcterms:modified xsi:type="dcterms:W3CDTF">2023-02-13T03:07:05Z</dcterms:modified>
</cp:coreProperties>
</file>