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a/Documents/GitHub/pums/output/"/>
    </mc:Choice>
  </mc:AlternateContent>
  <xr:revisionPtr revIDLastSave="0" documentId="13_ncr:1_{B4FC89AE-BEDF-FF44-A582-34B56C9FDE48}" xr6:coauthVersionLast="46" xr6:coauthVersionMax="46" xr10:uidLastSave="{00000000-0000-0000-0000-000000000000}"/>
  <bookViews>
    <workbookView xWindow="5200" yWindow="1460" windowWidth="24780" windowHeight="17140" activeTab="1" xr2:uid="{00000000-000D-0000-FFFF-FFFF00000000}"/>
  </bookViews>
  <sheets>
    <sheet name="Sheet3" sheetId="3" r:id="rId1"/>
    <sheet name="Sheet4" sheetId="4" r:id="rId2"/>
    <sheet name="in" sheetId="2" r:id="rId3"/>
    <sheet name="out" sheetId="1" r:id="rId4"/>
  </sheets>
  <calcPr calcId="191029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4" l="1"/>
  <c r="F33" i="4"/>
  <c r="F32" i="4"/>
  <c r="F31" i="4"/>
  <c r="F30" i="4"/>
  <c r="F29" i="4"/>
  <c r="F22" i="4"/>
  <c r="F21" i="4"/>
  <c r="F20" i="4"/>
  <c r="F19" i="4"/>
  <c r="F18" i="4"/>
  <c r="F17" i="4"/>
  <c r="F6" i="4"/>
  <c r="F7" i="4"/>
  <c r="F8" i="4"/>
  <c r="F9" i="4"/>
  <c r="F10" i="4"/>
  <c r="F5" i="4"/>
  <c r="C33" i="4"/>
  <c r="B31" i="4"/>
  <c r="C29" i="4"/>
  <c r="B21" i="4"/>
  <c r="C19" i="4"/>
  <c r="B17" i="4"/>
  <c r="D9" i="4"/>
  <c r="E9" i="4"/>
  <c r="C5" i="4"/>
  <c r="B5" i="4"/>
  <c r="AM34" i="4"/>
  <c r="AL34" i="4"/>
  <c r="E34" i="4" s="1"/>
  <c r="AM33" i="4"/>
  <c r="AL33" i="4"/>
  <c r="E33" i="4" s="1"/>
  <c r="AM32" i="4"/>
  <c r="AL32" i="4"/>
  <c r="E32" i="4" s="1"/>
  <c r="AM31" i="4"/>
  <c r="AL31" i="4"/>
  <c r="E31" i="4" s="1"/>
  <c r="AM30" i="4"/>
  <c r="AL30" i="4"/>
  <c r="E30" i="4" s="1"/>
  <c r="AM29" i="4"/>
  <c r="AL29" i="4"/>
  <c r="E29" i="4" s="1"/>
  <c r="AM22" i="4"/>
  <c r="AL22" i="4"/>
  <c r="E22" i="4" s="1"/>
  <c r="AM21" i="4"/>
  <c r="AL21" i="4"/>
  <c r="E21" i="4" s="1"/>
  <c r="AM20" i="4"/>
  <c r="AL20" i="4"/>
  <c r="E20" i="4" s="1"/>
  <c r="AM19" i="4"/>
  <c r="AL19" i="4"/>
  <c r="E19" i="4" s="1"/>
  <c r="AM18" i="4"/>
  <c r="AL18" i="4"/>
  <c r="E18" i="4" s="1"/>
  <c r="AM17" i="4"/>
  <c r="AL17" i="4"/>
  <c r="E17" i="4" s="1"/>
  <c r="AM10" i="4"/>
  <c r="AL10" i="4"/>
  <c r="E10" i="4" s="1"/>
  <c r="AM9" i="4"/>
  <c r="AL9" i="4"/>
  <c r="AM8" i="4"/>
  <c r="AL8" i="4"/>
  <c r="E8" i="4" s="1"/>
  <c r="AM7" i="4"/>
  <c r="AL7" i="4"/>
  <c r="E7" i="4" s="1"/>
  <c r="AM6" i="4"/>
  <c r="AL6" i="4"/>
  <c r="E6" i="4" s="1"/>
  <c r="AM5" i="4"/>
  <c r="AL5" i="4"/>
  <c r="E5" i="4" s="1"/>
  <c r="AE34" i="4"/>
  <c r="AD34" i="4"/>
  <c r="D34" i="4" s="1"/>
  <c r="AE33" i="4"/>
  <c r="AD33" i="4"/>
  <c r="D33" i="4" s="1"/>
  <c r="AE32" i="4"/>
  <c r="AD32" i="4"/>
  <c r="D32" i="4" s="1"/>
  <c r="AE31" i="4"/>
  <c r="AD31" i="4"/>
  <c r="D31" i="4" s="1"/>
  <c r="AE30" i="4"/>
  <c r="AD30" i="4"/>
  <c r="D30" i="4" s="1"/>
  <c r="AE29" i="4"/>
  <c r="AD29" i="4"/>
  <c r="D29" i="4" s="1"/>
  <c r="AE22" i="4"/>
  <c r="AD22" i="4"/>
  <c r="D22" i="4" s="1"/>
  <c r="AE21" i="4"/>
  <c r="AD21" i="4"/>
  <c r="D21" i="4" s="1"/>
  <c r="AE20" i="4"/>
  <c r="AD20" i="4"/>
  <c r="D20" i="4" s="1"/>
  <c r="AE19" i="4"/>
  <c r="AD19" i="4"/>
  <c r="D19" i="4" s="1"/>
  <c r="AE18" i="4"/>
  <c r="AD18" i="4"/>
  <c r="D18" i="4" s="1"/>
  <c r="AE17" i="4"/>
  <c r="AD17" i="4"/>
  <c r="D17" i="4" s="1"/>
  <c r="AD6" i="4"/>
  <c r="D6" i="4" s="1"/>
  <c r="AE6" i="4"/>
  <c r="AD7" i="4"/>
  <c r="D7" i="4" s="1"/>
  <c r="AE7" i="4"/>
  <c r="AD8" i="4"/>
  <c r="D8" i="4" s="1"/>
  <c r="AE8" i="4"/>
  <c r="AD9" i="4"/>
  <c r="AE9" i="4"/>
  <c r="AD10" i="4"/>
  <c r="D10" i="4" s="1"/>
  <c r="AE10" i="4"/>
  <c r="AE5" i="4"/>
  <c r="AD5" i="4"/>
  <c r="D5" i="4" s="1"/>
  <c r="W34" i="4"/>
  <c r="V34" i="4"/>
  <c r="C34" i="4" s="1"/>
  <c r="W33" i="4"/>
  <c r="V33" i="4"/>
  <c r="W32" i="4"/>
  <c r="V32" i="4"/>
  <c r="C32" i="4" s="1"/>
  <c r="W31" i="4"/>
  <c r="V31" i="4"/>
  <c r="C31" i="4" s="1"/>
  <c r="W30" i="4"/>
  <c r="V30" i="4"/>
  <c r="C30" i="4" s="1"/>
  <c r="W29" i="4"/>
  <c r="V29" i="4"/>
  <c r="W22" i="4"/>
  <c r="V22" i="4"/>
  <c r="C22" i="4" s="1"/>
  <c r="W21" i="4"/>
  <c r="V21" i="4"/>
  <c r="C21" i="4" s="1"/>
  <c r="W20" i="4"/>
  <c r="V20" i="4"/>
  <c r="C20" i="4" s="1"/>
  <c r="W19" i="4"/>
  <c r="V19" i="4"/>
  <c r="W18" i="4"/>
  <c r="V18" i="4"/>
  <c r="C18" i="4" s="1"/>
  <c r="W17" i="4"/>
  <c r="V17" i="4"/>
  <c r="C17" i="4" s="1"/>
  <c r="V6" i="4"/>
  <c r="C6" i="4" s="1"/>
  <c r="W6" i="4"/>
  <c r="V7" i="4"/>
  <c r="C7" i="4" s="1"/>
  <c r="W7" i="4"/>
  <c r="V8" i="4"/>
  <c r="C8" i="4" s="1"/>
  <c r="W8" i="4"/>
  <c r="V9" i="4"/>
  <c r="C9" i="4" s="1"/>
  <c r="W9" i="4"/>
  <c r="V10" i="4"/>
  <c r="C10" i="4" s="1"/>
  <c r="W10" i="4"/>
  <c r="W5" i="4"/>
  <c r="V5" i="4"/>
  <c r="O34" i="4"/>
  <c r="N34" i="4"/>
  <c r="B34" i="4" s="1"/>
  <c r="O33" i="4"/>
  <c r="N33" i="4"/>
  <c r="B33" i="4" s="1"/>
  <c r="O32" i="4"/>
  <c r="N32" i="4"/>
  <c r="B32" i="4" s="1"/>
  <c r="O31" i="4"/>
  <c r="N31" i="4"/>
  <c r="O30" i="4"/>
  <c r="N30" i="4"/>
  <c r="B30" i="4" s="1"/>
  <c r="O29" i="4"/>
  <c r="N29" i="4"/>
  <c r="B29" i="4" s="1"/>
  <c r="O22" i="4"/>
  <c r="N22" i="4"/>
  <c r="B22" i="4" s="1"/>
  <c r="O21" i="4"/>
  <c r="N21" i="4"/>
  <c r="O20" i="4"/>
  <c r="N20" i="4"/>
  <c r="B20" i="4" s="1"/>
  <c r="O19" i="4"/>
  <c r="N19" i="4"/>
  <c r="B19" i="4" s="1"/>
  <c r="O18" i="4"/>
  <c r="N18" i="4"/>
  <c r="B18" i="4" s="1"/>
  <c r="O17" i="4"/>
  <c r="N17" i="4"/>
  <c r="O6" i="4"/>
  <c r="O7" i="4"/>
  <c r="O8" i="4"/>
  <c r="O9" i="4"/>
  <c r="O10" i="4"/>
  <c r="O5" i="4"/>
  <c r="N5" i="4"/>
  <c r="N6" i="4"/>
  <c r="B6" i="4" s="1"/>
  <c r="N7" i="4"/>
  <c r="B7" i="4" s="1"/>
  <c r="N8" i="4"/>
  <c r="B8" i="4" s="1"/>
  <c r="N9" i="4"/>
  <c r="B9" i="4" s="1"/>
  <c r="N10" i="4"/>
  <c r="B10" i="4" s="1"/>
  <c r="R5" i="2"/>
  <c r="Q9" i="2"/>
  <c r="R9" i="2"/>
  <c r="Q13" i="2"/>
  <c r="R13" i="2"/>
  <c r="Q17" i="2"/>
  <c r="R17" i="2"/>
  <c r="Q21" i="2"/>
  <c r="R21" i="2"/>
  <c r="Q25" i="2"/>
  <c r="R25" i="2"/>
  <c r="Q29" i="2"/>
  <c r="R29" i="2"/>
  <c r="Q33" i="2"/>
  <c r="R33" i="2"/>
  <c r="Q37" i="2"/>
  <c r="R37" i="2"/>
  <c r="Q41" i="2"/>
  <c r="R41" i="2"/>
  <c r="Q45" i="2"/>
  <c r="R45" i="2"/>
  <c r="Q49" i="2"/>
  <c r="R49" i="2"/>
  <c r="Q53" i="2"/>
  <c r="R53" i="2"/>
  <c r="Q57" i="2"/>
  <c r="R57" i="2"/>
  <c r="Q61" i="2"/>
  <c r="R61" i="2"/>
  <c r="Q65" i="2"/>
  <c r="R65" i="2"/>
  <c r="Q69" i="2"/>
  <c r="R69" i="2"/>
  <c r="Q73" i="2"/>
  <c r="R73" i="2"/>
  <c r="Q77" i="2"/>
  <c r="R77" i="2"/>
  <c r="Q81" i="2"/>
  <c r="R81" i="2"/>
  <c r="Q2" i="2"/>
  <c r="L81" i="2"/>
  <c r="K81" i="2"/>
  <c r="L80" i="2"/>
  <c r="Q80" i="2" s="1"/>
  <c r="K80" i="2"/>
  <c r="R80" i="2" s="1"/>
  <c r="L79" i="2"/>
  <c r="Q79" i="2" s="1"/>
  <c r="K79" i="2"/>
  <c r="R79" i="2" s="1"/>
  <c r="L78" i="2"/>
  <c r="Q78" i="2" s="1"/>
  <c r="K78" i="2"/>
  <c r="R78" i="2" s="1"/>
  <c r="L77" i="2"/>
  <c r="K77" i="2"/>
  <c r="L76" i="2"/>
  <c r="Q76" i="2" s="1"/>
  <c r="K76" i="2"/>
  <c r="R76" i="2" s="1"/>
  <c r="L75" i="2"/>
  <c r="Q75" i="2" s="1"/>
  <c r="K75" i="2"/>
  <c r="R75" i="2" s="1"/>
  <c r="L74" i="2"/>
  <c r="Q74" i="2" s="1"/>
  <c r="K74" i="2"/>
  <c r="R74" i="2" s="1"/>
  <c r="L73" i="2"/>
  <c r="K73" i="2"/>
  <c r="L72" i="2"/>
  <c r="Q72" i="2" s="1"/>
  <c r="K72" i="2"/>
  <c r="R72" i="2" s="1"/>
  <c r="L71" i="2"/>
  <c r="Q71" i="2" s="1"/>
  <c r="K71" i="2"/>
  <c r="R71" i="2" s="1"/>
  <c r="L70" i="2"/>
  <c r="Q70" i="2" s="1"/>
  <c r="K70" i="2"/>
  <c r="R70" i="2" s="1"/>
  <c r="L69" i="2"/>
  <c r="K69" i="2"/>
  <c r="L68" i="2"/>
  <c r="Q68" i="2" s="1"/>
  <c r="K68" i="2"/>
  <c r="R68" i="2" s="1"/>
  <c r="L67" i="2"/>
  <c r="Q67" i="2" s="1"/>
  <c r="K67" i="2"/>
  <c r="R67" i="2" s="1"/>
  <c r="L66" i="2"/>
  <c r="Q66" i="2" s="1"/>
  <c r="K66" i="2"/>
  <c r="R66" i="2" s="1"/>
  <c r="L65" i="2"/>
  <c r="K65" i="2"/>
  <c r="L64" i="2"/>
  <c r="Q64" i="2" s="1"/>
  <c r="K64" i="2"/>
  <c r="R64" i="2" s="1"/>
  <c r="L63" i="2"/>
  <c r="Q63" i="2" s="1"/>
  <c r="K63" i="2"/>
  <c r="R63" i="2" s="1"/>
  <c r="L62" i="2"/>
  <c r="Q62" i="2" s="1"/>
  <c r="K62" i="2"/>
  <c r="R62" i="2" s="1"/>
  <c r="L61" i="2"/>
  <c r="K61" i="2"/>
  <c r="L60" i="2"/>
  <c r="Q60" i="2" s="1"/>
  <c r="K60" i="2"/>
  <c r="R60" i="2" s="1"/>
  <c r="L59" i="2"/>
  <c r="Q59" i="2" s="1"/>
  <c r="K59" i="2"/>
  <c r="R59" i="2" s="1"/>
  <c r="L58" i="2"/>
  <c r="Q58" i="2" s="1"/>
  <c r="K58" i="2"/>
  <c r="R58" i="2" s="1"/>
  <c r="L57" i="2"/>
  <c r="K57" i="2"/>
  <c r="L56" i="2"/>
  <c r="Q56" i="2" s="1"/>
  <c r="K56" i="2"/>
  <c r="R56" i="2" s="1"/>
  <c r="L55" i="2"/>
  <c r="Q55" i="2" s="1"/>
  <c r="K55" i="2"/>
  <c r="R55" i="2" s="1"/>
  <c r="L54" i="2"/>
  <c r="Q54" i="2" s="1"/>
  <c r="K54" i="2"/>
  <c r="R54" i="2" s="1"/>
  <c r="L53" i="2"/>
  <c r="K53" i="2"/>
  <c r="L52" i="2"/>
  <c r="Q52" i="2" s="1"/>
  <c r="K52" i="2"/>
  <c r="R52" i="2" s="1"/>
  <c r="L51" i="2"/>
  <c r="Q51" i="2" s="1"/>
  <c r="K51" i="2"/>
  <c r="R51" i="2" s="1"/>
  <c r="L50" i="2"/>
  <c r="Q50" i="2" s="1"/>
  <c r="K50" i="2"/>
  <c r="R50" i="2" s="1"/>
  <c r="L49" i="2"/>
  <c r="K49" i="2"/>
  <c r="L48" i="2"/>
  <c r="Q48" i="2" s="1"/>
  <c r="K48" i="2"/>
  <c r="R48" i="2" s="1"/>
  <c r="L47" i="2"/>
  <c r="Q47" i="2" s="1"/>
  <c r="K47" i="2"/>
  <c r="R47" i="2" s="1"/>
  <c r="L46" i="2"/>
  <c r="Q46" i="2" s="1"/>
  <c r="K46" i="2"/>
  <c r="R46" i="2" s="1"/>
  <c r="L45" i="2"/>
  <c r="K45" i="2"/>
  <c r="L44" i="2"/>
  <c r="Q44" i="2" s="1"/>
  <c r="K44" i="2"/>
  <c r="R44" i="2" s="1"/>
  <c r="L43" i="2"/>
  <c r="Q43" i="2" s="1"/>
  <c r="K43" i="2"/>
  <c r="R43" i="2" s="1"/>
  <c r="L42" i="2"/>
  <c r="Q42" i="2" s="1"/>
  <c r="K42" i="2"/>
  <c r="R42" i="2" s="1"/>
  <c r="L41" i="2"/>
  <c r="K41" i="2"/>
  <c r="L40" i="2"/>
  <c r="Q40" i="2" s="1"/>
  <c r="K40" i="2"/>
  <c r="R40" i="2" s="1"/>
  <c r="L39" i="2"/>
  <c r="Q39" i="2" s="1"/>
  <c r="K39" i="2"/>
  <c r="R39" i="2" s="1"/>
  <c r="L38" i="2"/>
  <c r="Q38" i="2" s="1"/>
  <c r="K38" i="2"/>
  <c r="R38" i="2" s="1"/>
  <c r="L37" i="2"/>
  <c r="K37" i="2"/>
  <c r="L36" i="2"/>
  <c r="Q36" i="2" s="1"/>
  <c r="K36" i="2"/>
  <c r="R36" i="2" s="1"/>
  <c r="L35" i="2"/>
  <c r="Q35" i="2" s="1"/>
  <c r="K35" i="2"/>
  <c r="R35" i="2" s="1"/>
  <c r="L34" i="2"/>
  <c r="Q34" i="2" s="1"/>
  <c r="K34" i="2"/>
  <c r="R34" i="2" s="1"/>
  <c r="L33" i="2"/>
  <c r="K33" i="2"/>
  <c r="L32" i="2"/>
  <c r="Q32" i="2" s="1"/>
  <c r="K32" i="2"/>
  <c r="R32" i="2" s="1"/>
  <c r="L31" i="2"/>
  <c r="Q31" i="2" s="1"/>
  <c r="K31" i="2"/>
  <c r="R31" i="2" s="1"/>
  <c r="L30" i="2"/>
  <c r="Q30" i="2" s="1"/>
  <c r="K30" i="2"/>
  <c r="R30" i="2" s="1"/>
  <c r="L29" i="2"/>
  <c r="K29" i="2"/>
  <c r="L28" i="2"/>
  <c r="Q28" i="2" s="1"/>
  <c r="K28" i="2"/>
  <c r="R28" i="2" s="1"/>
  <c r="L27" i="2"/>
  <c r="Q27" i="2" s="1"/>
  <c r="K27" i="2"/>
  <c r="R27" i="2" s="1"/>
  <c r="L26" i="2"/>
  <c r="Q26" i="2" s="1"/>
  <c r="K26" i="2"/>
  <c r="R26" i="2" s="1"/>
  <c r="L25" i="2"/>
  <c r="K25" i="2"/>
  <c r="L24" i="2"/>
  <c r="Q24" i="2" s="1"/>
  <c r="K24" i="2"/>
  <c r="R24" i="2" s="1"/>
  <c r="L23" i="2"/>
  <c r="Q23" i="2" s="1"/>
  <c r="K23" i="2"/>
  <c r="R23" i="2" s="1"/>
  <c r="L22" i="2"/>
  <c r="Q22" i="2" s="1"/>
  <c r="K22" i="2"/>
  <c r="R22" i="2" s="1"/>
  <c r="L21" i="2"/>
  <c r="K21" i="2"/>
  <c r="L20" i="2"/>
  <c r="Q20" i="2" s="1"/>
  <c r="K20" i="2"/>
  <c r="R20" i="2" s="1"/>
  <c r="L19" i="2"/>
  <c r="Q19" i="2" s="1"/>
  <c r="K19" i="2"/>
  <c r="R19" i="2" s="1"/>
  <c r="L18" i="2"/>
  <c r="Q18" i="2" s="1"/>
  <c r="K18" i="2"/>
  <c r="R18" i="2" s="1"/>
  <c r="L17" i="2"/>
  <c r="K17" i="2"/>
  <c r="L16" i="2"/>
  <c r="Q16" i="2" s="1"/>
  <c r="K16" i="2"/>
  <c r="R16" i="2" s="1"/>
  <c r="L15" i="2"/>
  <c r="Q15" i="2" s="1"/>
  <c r="K15" i="2"/>
  <c r="R15" i="2" s="1"/>
  <c r="L14" i="2"/>
  <c r="Q14" i="2" s="1"/>
  <c r="K14" i="2"/>
  <c r="R14" i="2" s="1"/>
  <c r="L13" i="2"/>
  <c r="K13" i="2"/>
  <c r="L12" i="2"/>
  <c r="Q12" i="2" s="1"/>
  <c r="K12" i="2"/>
  <c r="R12" i="2" s="1"/>
  <c r="L11" i="2"/>
  <c r="Q11" i="2" s="1"/>
  <c r="K11" i="2"/>
  <c r="R11" i="2" s="1"/>
  <c r="L10" i="2"/>
  <c r="Q10" i="2" s="1"/>
  <c r="K10" i="2"/>
  <c r="R10" i="2" s="1"/>
  <c r="L9" i="2"/>
  <c r="K9" i="2"/>
  <c r="L8" i="2"/>
  <c r="Q8" i="2" s="1"/>
  <c r="K8" i="2"/>
  <c r="R8" i="2" s="1"/>
  <c r="L7" i="2"/>
  <c r="Q7" i="2" s="1"/>
  <c r="K7" i="2"/>
  <c r="R7" i="2" s="1"/>
  <c r="L6" i="2"/>
  <c r="Q6" i="2" s="1"/>
  <c r="K6" i="2"/>
  <c r="R6" i="2" s="1"/>
  <c r="L5" i="2"/>
  <c r="Q5" i="2" s="1"/>
  <c r="K5" i="2"/>
  <c r="L4" i="2"/>
  <c r="Q4" i="2" s="1"/>
  <c r="K4" i="2"/>
  <c r="R4" i="2" s="1"/>
  <c r="L3" i="2"/>
  <c r="Q3" i="2" s="1"/>
  <c r="K3" i="2"/>
  <c r="R3" i="2" s="1"/>
  <c r="L2" i="2"/>
  <c r="K2" i="2"/>
  <c r="R2" i="2" s="1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</calcChain>
</file>

<file path=xl/sharedStrings.xml><?xml version="1.0" encoding="utf-8"?>
<sst xmlns="http://schemas.openxmlformats.org/spreadsheetml/2006/main" count="677" uniqueCount="82">
  <si>
    <t>YEAR</t>
  </si>
  <si>
    <t>out_stco</t>
  </si>
  <si>
    <t>in_reg</t>
  </si>
  <si>
    <t>out_pop</t>
  </si>
  <si>
    <t>out_pop_se</t>
  </si>
  <si>
    <t>out_pop_moe</t>
  </si>
  <si>
    <t>out_pop_cv</t>
  </si>
  <si>
    <t>out_fam</t>
  </si>
  <si>
    <t>out_fam_se</t>
  </si>
  <si>
    <t>out_fam_moe</t>
  </si>
  <si>
    <t>out_fam_cv</t>
  </si>
  <si>
    <t>out_avgfam</t>
  </si>
  <si>
    <t>36005</t>
  </si>
  <si>
    <t>36047</t>
  </si>
  <si>
    <t>36061</t>
  </si>
  <si>
    <t>36081</t>
  </si>
  <si>
    <t>36085</t>
  </si>
  <si>
    <t>NYC</t>
  </si>
  <si>
    <t>Region</t>
  </si>
  <si>
    <t>US</t>
  </si>
  <si>
    <t>intl</t>
  </si>
  <si>
    <t>in_avgfam</t>
  </si>
  <si>
    <t>in_fam_cv</t>
  </si>
  <si>
    <t>in_fam_moe</t>
  </si>
  <si>
    <t>in_fam_se</t>
  </si>
  <si>
    <t>in_fam</t>
  </si>
  <si>
    <t>in_pop_cv</t>
  </si>
  <si>
    <t>in_pop_moe</t>
  </si>
  <si>
    <t>in_pop_se</t>
  </si>
  <si>
    <t>in_pop</t>
  </si>
  <si>
    <t>out_reg</t>
  </si>
  <si>
    <t>in_stco</t>
  </si>
  <si>
    <t>in_pop_low</t>
  </si>
  <si>
    <t>in_pop_high</t>
  </si>
  <si>
    <t>in_fam_low</t>
  </si>
  <si>
    <t>in_fam_high</t>
  </si>
  <si>
    <t>in_avg_low</t>
  </si>
  <si>
    <t>in_avg_high</t>
  </si>
  <si>
    <t>Column Labels</t>
  </si>
  <si>
    <t>Grand Total</t>
  </si>
  <si>
    <t>Sum of in_pop</t>
  </si>
  <si>
    <t>Row Labels</t>
  </si>
  <si>
    <t>2016 Sum of in_pop</t>
  </si>
  <si>
    <t>2016 Sum of in_fam</t>
  </si>
  <si>
    <t>2017 Sum of in_pop</t>
  </si>
  <si>
    <t>2017 Sum of in_fam</t>
  </si>
  <si>
    <t>2018 Sum of in_pop</t>
  </si>
  <si>
    <t>2018 Sum of in_fam</t>
  </si>
  <si>
    <t>2019 Sum of in_pop</t>
  </si>
  <si>
    <t>2019 Sum of in_fam</t>
  </si>
  <si>
    <t>Total Sum of in_pop</t>
  </si>
  <si>
    <t>Total Sum of in_fam</t>
  </si>
  <si>
    <t>Sum of in_fam</t>
  </si>
  <si>
    <t>2016 Sum of in_pop_low</t>
  </si>
  <si>
    <t>2017 Sum of in_pop_low</t>
  </si>
  <si>
    <t>2018 Sum of in_pop_low</t>
  </si>
  <si>
    <t>2019 Sum of in_pop_low</t>
  </si>
  <si>
    <t>Total Sum of in_pop_low</t>
  </si>
  <si>
    <t>Sum of in_pop_low</t>
  </si>
  <si>
    <t>2016 Sum of in_fam_high</t>
  </si>
  <si>
    <t>2017 Sum of in_fam_high</t>
  </si>
  <si>
    <t>2018 Sum of in_fam_high</t>
  </si>
  <si>
    <t>2019 Sum of in_fam_high</t>
  </si>
  <si>
    <t>Total Sum of in_fam_high</t>
  </si>
  <si>
    <t>Sum of in_fam_high</t>
  </si>
  <si>
    <t>2016 Sum of in_pop_high</t>
  </si>
  <si>
    <t>2017 Sum of in_pop_high</t>
  </si>
  <si>
    <t>2018 Sum of in_pop_high</t>
  </si>
  <si>
    <t>2019 Sum of in_pop_high</t>
  </si>
  <si>
    <t>Total Sum of in_pop_high</t>
  </si>
  <si>
    <t>Sum of in_pop_high</t>
  </si>
  <si>
    <t>2016 Sum of in_fam_low</t>
  </si>
  <si>
    <t>2017 Sum of in_fam_low</t>
  </si>
  <si>
    <t>2018 Sum of in_fam_low</t>
  </si>
  <si>
    <t>2019 Sum of in_fam_low</t>
  </si>
  <si>
    <t>Total Sum of in_fam_low</t>
  </si>
  <si>
    <t>Sum of in_fam_low</t>
  </si>
  <si>
    <t>AVERAGE</t>
  </si>
  <si>
    <t>LOW</t>
  </si>
  <si>
    <t>HIGH</t>
  </si>
  <si>
    <t>TOT</t>
  </si>
  <si>
    <t>2017-2019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</si>
</sst>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7" formatCode="0.0"/>
    <numFmt numFmtId="169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7" fontId="0" fillId="0" borderId="0" xfId="0" applyNumberFormat="1"/>
    <xf numFmtId="169" fontId="0" fillId="0" borderId="0" xfId="1" applyNumberFormat="1" applyFont="1"/>
    <xf numFmtId="1" fontId="0" fillId="0" borderId="0" xfId="0" applyNumberFormat="1"/>
    <xf numFmtId="169" fontId="3" fillId="0" borderId="0" xfId="1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2" borderId="0" xfId="0" applyFill="1" applyBorder="1"/>
    <xf numFmtId="0" fontId="0" fillId="2" borderId="7" xfId="0" applyFill="1" applyBorder="1"/>
    <xf numFmtId="169" fontId="0" fillId="0" borderId="6" xfId="1" applyNumberFormat="1" applyFont="1" applyBorder="1"/>
    <xf numFmtId="169" fontId="0" fillId="0" borderId="0" xfId="1" applyNumberFormat="1" applyFont="1" applyBorder="1"/>
    <xf numFmtId="169" fontId="0" fillId="2" borderId="0" xfId="1" applyNumberFormat="1" applyFont="1" applyFill="1" applyBorder="1"/>
    <xf numFmtId="169" fontId="0" fillId="2" borderId="7" xfId="1" applyNumberFormat="1" applyFont="1" applyFill="1" applyBorder="1"/>
    <xf numFmtId="169" fontId="0" fillId="0" borderId="8" xfId="1" applyNumberFormat="1" applyFont="1" applyBorder="1"/>
    <xf numFmtId="169" fontId="0" fillId="0" borderId="9" xfId="1" applyNumberFormat="1" applyFont="1" applyBorder="1"/>
    <xf numFmtId="169" fontId="0" fillId="2" borderId="9" xfId="1" applyNumberFormat="1" applyFont="1" applyFill="1" applyBorder="1"/>
    <xf numFmtId="169" fontId="0" fillId="2" borderId="10" xfId="1" applyNumberFormat="1" applyFont="1" applyFill="1" applyBorder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3.632124768519" createdVersion="7" refreshedVersion="7" minRefreshableVersion="3" recordCount="80" xr:uid="{2F1CF35A-F778-754C-B8C2-8683437E82F2}">
  <cacheSource type="worksheet">
    <worksheetSource ref="A1:R81" sheet="in"/>
  </cacheSource>
  <cacheFields count="18">
    <cacheField name="YEAR" numFmtId="0">
      <sharedItems containsSemiMixedTypes="0" containsString="0" containsNumber="1" containsInteger="1" minValue="2016" maxValue="2019" count="4">
        <n v="2016"/>
        <n v="2017"/>
        <n v="2018"/>
        <n v="2019"/>
      </sharedItems>
    </cacheField>
    <cacheField name="in_stco" numFmtId="0">
      <sharedItems count="5">
        <s v="36005"/>
        <s v="36047"/>
        <s v="36061"/>
        <s v="36081"/>
        <s v="36085"/>
      </sharedItems>
    </cacheField>
    <cacheField name="out_reg" numFmtId="0">
      <sharedItems count="4">
        <s v="NYC"/>
        <s v="Region"/>
        <s v="US"/>
        <s v="intl"/>
      </sharedItems>
    </cacheField>
    <cacheField name="in_pop" numFmtId="169">
      <sharedItems containsSemiMixedTypes="0" containsString="0" containsNumber="1" containsInteger="1" minValue="89" maxValue="135600" count="79">
        <n v="71489"/>
        <n v="1476"/>
        <n v="6778"/>
        <n v="16594"/>
        <n v="133082"/>
        <n v="5508"/>
        <n v="10086"/>
        <n v="16247"/>
        <n v="62140"/>
        <n v="8771"/>
        <n v="17265"/>
        <n v="13999"/>
        <n v="89786"/>
        <n v="8573"/>
        <n v="7293"/>
        <n v="24686"/>
        <n v="21382"/>
        <n v="544"/>
        <n v="1618"/>
        <n v="73101"/>
        <n v="3241"/>
        <n v="4926"/>
        <n v="11046"/>
        <n v="109857"/>
        <n v="5117"/>
        <n v="15424"/>
        <n v="15160"/>
        <n v="73976"/>
        <n v="9217"/>
        <n v="20771"/>
        <n v="18573"/>
        <n v="99597"/>
        <n v="6631"/>
        <n v="12000"/>
        <n v="19545"/>
        <n v="25799"/>
        <n v="1139"/>
        <n v="1133"/>
        <n v="1655"/>
        <n v="58835"/>
        <n v="5173"/>
        <n v="4494"/>
        <n v="8584"/>
        <n v="123862"/>
        <n v="3830"/>
        <n v="10916"/>
        <n v="13835"/>
        <n v="71623"/>
        <n v="7070"/>
        <n v="18629"/>
        <n v="13176"/>
        <n v="108244"/>
        <n v="8940"/>
        <n v="10393"/>
        <n v="15864"/>
        <n v="18387"/>
        <n v="89"/>
        <n v="3328"/>
        <n v="1062"/>
        <n v="69971"/>
        <n v="1773"/>
        <n v="4551"/>
        <n v="9709"/>
        <n v="135600"/>
        <n v="6657"/>
        <n v="12529"/>
        <n v="12692"/>
        <n v="82544"/>
        <n v="5601"/>
        <n v="22442"/>
        <n v="18721"/>
        <n v="111304"/>
        <n v="8845"/>
        <n v="9324"/>
        <n v="17648"/>
        <n v="19129"/>
        <n v="1027"/>
        <n v="456"/>
        <n v="2369"/>
      </sharedItems>
    </cacheField>
    <cacheField name="in_pop_low" numFmtId="169">
      <sharedItems containsSemiMixedTypes="0" containsString="0" containsNumber="1" minValue="-209.19748230554092" maxValue="122355.65374624501" count="80">
        <n v="59470.696489165581"/>
        <n v="675.21440550544366"/>
        <n v="4399.7284566961771"/>
        <n v="11686.277724336498"/>
        <n v="120545.99078585544"/>
        <n v="3914.353154529681"/>
        <n v="7760.216734002016"/>
        <n v="13520.035565496408"/>
        <n v="54157.522342355645"/>
        <n v="6222.8673356892305"/>
        <n v="12441.340677557779"/>
        <n v="10117.46344127564"/>
        <n v="80051.052583395474"/>
        <n v="5701.6270546816377"/>
        <n v="4938.6580064445288"/>
        <n v="19196.77342428052"/>
        <n v="16367.642878833569"/>
        <n v="-7.2257301324023047"/>
        <n v="804.48030560640393"/>
        <n v="166.14059959754871"/>
        <n v="64199.869795671169"/>
        <n v="1649.4138308475101"/>
        <n v="2864.9486523778701"/>
        <n v="8539.104545142789"/>
        <n v="100678.09237562702"/>
        <n v="3437.010336898988"/>
        <n v="11599.234540804984"/>
        <n v="11686.90479549977"/>
        <n v="64781.592441070432"/>
        <n v="6124.7516387412379"/>
        <n v="16128.268353268466"/>
        <n v="13731.522951259863"/>
        <n v="87906.939877358949"/>
        <n v="4262.6744129580711"/>
        <n v="8360.1304276997089"/>
        <n v="15014.777204018963"/>
        <n v="19822.187665606463"/>
        <n v="-209.19748230554092"/>
        <n v="235.51454772584202"/>
        <n v="611.11411963340106"/>
        <n v="48609.443315661549"/>
        <n v="2611.3453326282438"/>
        <n v="2622.4834204755221"/>
        <n v="5362.9097523621758"/>
        <n v="111863.00389498073"/>
        <n v="2020.875884154503"/>
        <n v="8521.2726686063506"/>
        <n v="9990.4355216494296"/>
        <n v="60588.793555292417"/>
        <n v="4575.3380290901632"/>
        <n v="13720.357417828607"/>
        <n v="8201.8540430444227"/>
        <n v="98160.203476059411"/>
        <n v="5911.2036373028477"/>
        <n v="7704.8280680328025"/>
        <n v="12528.060355659705"/>
        <n v="13629.701238940841"/>
        <n v="-54.333221559065009"/>
        <n v="1059.8678199242881"/>
        <n v="437.63429608621993"/>
        <n v="60213.279543640521"/>
        <n v="504.75828759804199"/>
        <n v="2873.1775748324862"/>
        <n v="6135.9439354716951"/>
        <n v="122355.65374624501"/>
        <n v="4670.7207399842409"/>
        <n v="9615.43724698802"/>
        <n v="9219.1592717211315"/>
        <n v="71960.754471503198"/>
        <n v="3797.7501671457858"/>
        <n v="17612.589161759868"/>
        <n v="13123.884272851774"/>
        <n v="99261.729389379616"/>
        <n v="5955.9496949916665"/>
        <n v="6670.9946111598256"/>
        <n v="14087.112799843626"/>
        <n v="12345.680066422858"/>
        <n v="124.4639626952561"/>
        <n v="125.61146575773847"/>
        <n v="507.04009406653699"/>
      </sharedItems>
    </cacheField>
    <cacheField name="in_pop_high" numFmtId="169">
      <sharedItems containsSemiMixedTypes="0" containsString="0" containsNumber="1" minValue="232.33322155906501" maxValue="148844.34625375498" count="80">
        <n v="83507.303510834419"/>
        <n v="2276.7855944945563"/>
        <n v="9156.2715433038229"/>
        <n v="21501.722275663502"/>
        <n v="145618.00921414458"/>
        <n v="7101.646845470319"/>
        <n v="12411.783265997983"/>
        <n v="18973.964434503592"/>
        <n v="70122.477657644355"/>
        <n v="11319.13266431077"/>
        <n v="22088.659322442221"/>
        <n v="17880.536558724361"/>
        <n v="99520.947416604526"/>
        <n v="11444.372945318362"/>
        <n v="9647.3419935554703"/>
        <n v="30175.22657571948"/>
        <n v="26396.357121166431"/>
        <n v="1095.2257301324023"/>
        <n v="2431.5196943935962"/>
        <n v="921.85940040245123"/>
        <n v="82002.130204328831"/>
        <n v="4832.5861691524897"/>
        <n v="6987.0513476221295"/>
        <n v="13552.895454857211"/>
        <n v="119035.90762437298"/>
        <n v="6796.9896631010124"/>
        <n v="19248.765459195016"/>
        <n v="18633.09520450023"/>
        <n v="83170.407558929568"/>
        <n v="12309.248361258762"/>
        <n v="25413.731646731532"/>
        <n v="23414.477048740137"/>
        <n v="111287.06012264105"/>
        <n v="8999.3255870419289"/>
        <n v="15639.869572300291"/>
        <n v="24075.222795981037"/>
        <n v="31775.812334393537"/>
        <n v="2487.1974823055407"/>
        <n v="2030.485452274158"/>
        <n v="2698.8858803665989"/>
        <n v="69060.556684338444"/>
        <n v="7734.6546673717567"/>
        <n v="6365.5165795244775"/>
        <n v="11805.090247637825"/>
        <n v="135860.99610501927"/>
        <n v="5639.1241158454968"/>
        <n v="13310.727331393649"/>
        <n v="17679.56447835057"/>
        <n v="82657.206444707583"/>
        <n v="9564.6619709098377"/>
        <n v="23537.642582171393"/>
        <n v="18150.145956955577"/>
        <n v="118327.79652394059"/>
        <n v="11968.796362697152"/>
        <n v="13081.171931967197"/>
        <n v="19199.939644340295"/>
        <n v="23144.298761059159"/>
        <n v="232.33322155906501"/>
        <n v="5596.1321800757123"/>
        <n v="1686.3657039137802"/>
        <n v="79728.720456359471"/>
        <n v="3041.241712401958"/>
        <n v="6228.8224251675138"/>
        <n v="13282.056064528304"/>
        <n v="148844.34625375498"/>
        <n v="8643.2792600157591"/>
        <n v="15442.56275301198"/>
        <n v="16164.840728278868"/>
        <n v="93127.245528496802"/>
        <n v="7404.2498328542142"/>
        <n v="27271.410838240132"/>
        <n v="24318.115727148226"/>
        <n v="123346.27061062038"/>
        <n v="11734.050305008333"/>
        <n v="11977.005388840174"/>
        <n v="21208.887200156372"/>
        <n v="25912.319933577142"/>
        <n v="1929.5360373047438"/>
        <n v="786.38853424226158"/>
        <n v="4230.9599059334632"/>
      </sharedItems>
    </cacheField>
    <cacheField name="in_pop_se" numFmtId="169">
      <sharedItems containsSemiMixedTypes="0" containsString="0" containsNumber="1" minValue="87.132657482714251" maxValue="8051.2743183920893"/>
    </cacheField>
    <cacheField name="in_pop_moe" numFmtId="169">
      <sharedItems containsSemiMixedTypes="0" containsString="0" containsNumber="1" minValue="143.33322155906501" maxValue="13244.346253754989"/>
    </cacheField>
    <cacheField name="in_pop_cv" numFmtId="1">
      <sharedItems containsSemiMixedTypes="0" containsString="0" containsNumber="1" minValue="3.087674133505407" maxValue="59.514809933208731"/>
    </cacheField>
    <cacheField name="in_fam" numFmtId="169">
      <sharedItems containsSemiMixedTypes="0" containsString="0" containsNumber="1" containsInteger="1" minValue="82" maxValue="57505" count="78">
        <n v="30098"/>
        <n v="690"/>
        <n v="3811"/>
        <n v="8656"/>
        <n v="54442"/>
        <n v="2610"/>
        <n v="5292"/>
        <n v="8094"/>
        <n v="28688"/>
        <n v="5144"/>
        <n v="9137"/>
        <n v="6781"/>
        <n v="35037"/>
        <n v="3966"/>
        <n v="3979"/>
        <n v="11516"/>
        <n v="8529"/>
        <n v="460"/>
        <n v="1134"/>
        <n v="346"/>
        <n v="30387"/>
        <n v="2122"/>
        <n v="2620"/>
        <n v="5719"/>
        <n v="48035"/>
        <n v="2592"/>
        <n v="7150"/>
        <n v="7975"/>
        <n v="33772"/>
        <n v="4811"/>
        <n v="9797"/>
        <n v="8805"/>
        <n v="39067"/>
        <n v="3093"/>
        <n v="5432"/>
        <n v="7195"/>
        <n v="8121"/>
        <n v="584"/>
        <n v="978"/>
        <n v="23260"/>
        <n v="2377"/>
        <n v="4746"/>
        <n v="52717"/>
        <n v="1697"/>
        <n v="5857"/>
        <n v="6129"/>
        <n v="31201"/>
        <n v="4322"/>
        <n v="10329"/>
        <n v="5479"/>
        <n v="45894"/>
        <n v="4251"/>
        <n v="5045"/>
        <n v="6448"/>
        <n v="7297"/>
        <n v="82"/>
        <n v="1074"/>
        <n v="952"/>
        <n v="27738"/>
        <n v="1048"/>
        <n v="2298"/>
        <n v="4748"/>
        <n v="57505"/>
        <n v="3264"/>
        <n v="6973"/>
        <n v="5864"/>
        <n v="33090"/>
        <n v="3562"/>
        <n v="10476"/>
        <n v="6824"/>
        <n v="42195"/>
        <n v="3976"/>
        <n v="4676"/>
        <n v="8363"/>
        <n v="6041"/>
        <n v="561"/>
        <n v="250"/>
        <n v="1129"/>
      </sharedItems>
    </cacheField>
    <cacheField name="in_fam_low" numFmtId="169">
      <sharedItems containsSemiMixedTypes="0" containsString="0" containsNumber="1" minValue="-52.759540571345099" maxValue="52582.970377817197" count="80">
        <n v="25651.668658117262"/>
        <n v="309.0700668134624"/>
        <n v="2534.9432172602001"/>
        <n v="6725.7120413025159"/>
        <n v="50487.450878084361"/>
        <n v="1730.5767074205673"/>
        <n v="4063.8335918522689"/>
        <n v="6667.6864362201068"/>
        <n v="25273.524216653088"/>
        <n v="3649.7442592230072"/>
        <n v="6735.130661106853"/>
        <n v="5039.4432701491605"/>
        <n v="31969.406553773588"/>
        <n v="2607.8966773230213"/>
        <n v="2840.0969882184872"/>
        <n v="9378.0204527551014"/>
        <n v="6738.8137568684369"/>
        <n v="23.576508603741615"/>
        <n v="452.8170401243143"/>
        <n v="77.589377089411812"/>
        <n v="26987.31083184194"/>
        <n v="957.83377893178408"/>
        <n v="1559.9212331706201"/>
        <n v="4346.8260330829035"/>
        <n v="44410.278296750388"/>
        <n v="1690.0390595783817"/>
        <n v="5701.0370207718388"/>
        <n v="6114.1002300389073"/>
        <n v="29918.227512866288"/>
        <n v="3222.8821629830959"/>
        <n v="7588.7585008476199"/>
        <n v="6454.766675383059"/>
        <n v="35174.389103043919"/>
        <n v="1810.1650199977"/>
        <n v="3897.107364706736"/>
        <n v="5579.1182081348743"/>
        <n v="6410.8747807912578"/>
        <n v="8.8006089196816788"/>
        <n v="99.797666034642077"/>
        <n v="475.229088121389"/>
        <n v="20002.757623376987"/>
        <n v="1202.909440049448"/>
        <n v="1653.6168186676086"/>
        <n v="3056.0669524804389"/>
        <n v="48366.336526314495"/>
        <n v="1077.8039944169536"/>
        <n v="4540.398787019205"/>
        <n v="4578.7200219766746"/>
        <n v="27356.722231038872"/>
        <n v="2845.4298200762687"/>
        <n v="7256.1656041618098"/>
        <n v="3581.8114728436321"/>
        <n v="41944.73302209907"/>
        <n v="2858.555986077447"/>
        <n v="3783.3788349756101"/>
        <n v="4956.1197618742981"/>
        <n v="5595.6798742851188"/>
        <n v="-52.759540571345099"/>
        <n v="415.24835587017321"/>
        <n v="325.28673505541633"/>
        <n v="24251.242113477409"/>
        <n v="114.31931626693165"/>
        <n v="1477.7933662820083"/>
        <n v="2937.9706117572291"/>
        <n v="52582.970377817197"/>
        <n v="2129.65536391657"/>
        <n v="5427.3279400006932"/>
        <n v="4237.5663216845423"/>
        <n v="29228.655527837647"/>
        <n v="2396.4308998299371"/>
        <n v="7778.5618490382858"/>
        <n v="5000.8012604638379"/>
        <n v="38637.807045014459"/>
        <n v="2662.5985297037878"/>
        <n v="3590.9125614426271"/>
        <n v="6624.7116017429671"/>
        <n v="4057.4761826710401"/>
        <n v="112.16980626159972"/>
        <n v="76.605763172474497"/>
        <n v="442.06476139940969"/>
      </sharedItems>
    </cacheField>
    <cacheField name="in_fam_high" numFmtId="169">
      <sharedItems containsSemiMixedTypes="0" containsString="0" containsNumber="1" minValue="216.7595405713451" maxValue="62427.029622182803" count="80">
        <n v="34544.331341882738"/>
        <n v="1070.9299331865377"/>
        <n v="5087.0567827397999"/>
        <n v="10586.287958697485"/>
        <n v="58396.549121915639"/>
        <n v="3489.4232925794327"/>
        <n v="6520.1664081477311"/>
        <n v="9520.3135637798932"/>
        <n v="32102.475783346912"/>
        <n v="6638.2557407769928"/>
        <n v="11538.869338893146"/>
        <n v="8522.5567298508395"/>
        <n v="38104.593446226412"/>
        <n v="5324.1033226769787"/>
        <n v="5117.9030117815128"/>
        <n v="13653.979547244899"/>
        <n v="10319.186243131564"/>
        <n v="896.42349139625844"/>
        <n v="1815.1829598756858"/>
        <n v="614.41062291058824"/>
        <n v="33786.68916815806"/>
        <n v="3286.1662210682161"/>
        <n v="3680.0787668293797"/>
        <n v="7091.1739669170965"/>
        <n v="51659.721703249612"/>
        <n v="3493.960940421618"/>
        <n v="8598.9629792281612"/>
        <n v="9835.8997699610936"/>
        <n v="37625.772487133712"/>
        <n v="6399.1178370169036"/>
        <n v="12005.24149915238"/>
        <n v="11155.23332461694"/>
        <n v="42959.610896956081"/>
        <n v="4375.8349800022997"/>
        <n v="6966.892635293264"/>
        <n v="8810.8817918651257"/>
        <n v="9831.1252192087413"/>
        <n v="911.19939108031826"/>
        <n v="1068.2023339653579"/>
        <n v="1480.7709118786111"/>
        <n v="26517.242376623013"/>
        <n v="3551.0905599505522"/>
        <n v="3530.3831813323914"/>
        <n v="6435.9330475195611"/>
        <n v="57067.663473685505"/>
        <n v="2316.1960055830464"/>
        <n v="7173.601212980795"/>
        <n v="7679.2799780233254"/>
        <n v="35045.277768961125"/>
        <n v="5798.5701799237313"/>
        <n v="13401.83439583819"/>
        <n v="7376.1885271563679"/>
        <n v="49843.26697790093"/>
        <n v="5643.4440139225535"/>
        <n v="6306.6211650243895"/>
        <n v="7939.8802381257019"/>
        <n v="8998.3201257148812"/>
        <n v="216.7595405713451"/>
        <n v="1732.7516441298267"/>
        <n v="1578.7132649445837"/>
        <n v="31224.757886522591"/>
        <n v="1981.6806837330682"/>
        <n v="3118.2066337179917"/>
        <n v="6558.0293882427704"/>
        <n v="62427.029622182803"/>
        <n v="4398.3446360834296"/>
        <n v="8518.6720599993077"/>
        <n v="7490.4336783154577"/>
        <n v="36951.344472162353"/>
        <n v="4727.5691001700634"/>
        <n v="13173.438150961714"/>
        <n v="8647.1987395361612"/>
        <n v="45752.192954985541"/>
        <n v="5289.4014702962122"/>
        <n v="5761.0874385573734"/>
        <n v="10101.288398257033"/>
        <n v="8024.5238173289599"/>
        <n v="1009.8301937384003"/>
        <n v="423.3942368275255"/>
        <n v="1815.9352386005903"/>
      </sharedItems>
    </cacheField>
    <cacheField name="in_fam_se" numFmtId="169">
      <sharedItems containsSemiMixedTypes="0" containsString="0" containsNumber="1" minValue="81.920693356440779" maxValue="2992.1152718436501"/>
    </cacheField>
    <cacheField name="in_fam_moe" numFmtId="169">
      <sharedItems containsSemiMixedTypes="0" containsString="0" containsNumber="1" minValue="134.7595405713451" maxValue="4922.0296221828048"/>
    </cacheField>
    <cacheField name="in_fam_cv" numFmtId="1">
      <sharedItems containsSemiMixedTypes="0" containsString="0" containsNumber="1" minValue="2.684300292838957" maxValue="60.731479988465253"/>
    </cacheField>
    <cacheField name="in_avgfam" numFmtId="167">
      <sharedItems containsSemiMixedTypes="0" containsString="0" containsNumber="1" minValue="1.0853658536585371" maxValue="3.176825514099249"/>
    </cacheField>
    <cacheField name="in_avg_low" numFmtId="167">
      <sharedItems containsSemiMixedTypes="0" containsString="0" containsNumber="1" minValue="-0.25066126923802717" maxValue="2.1695512931378129"/>
    </cacheField>
    <cacheField name="in_avg_high" numFmtId="167">
      <sharedItems containsSemiMixedTypes="0" containsString="0" containsNumber="1" minValue="-4.4036248049750917" maxValue="282.61652176625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x v="0"/>
    <x v="0"/>
    <x v="0"/>
    <n v="7305.9595810543597"/>
    <n v="12018.303510834419"/>
    <n v="6.2125820968689078"/>
    <x v="0"/>
    <x v="0"/>
    <x v="0"/>
    <n v="2702.936985946953"/>
    <n v="4446.3313418827374"/>
    <n v="5.4592424340809949"/>
    <n v="2.3752076549936869"/>
    <n v="1.7215761364893249"/>
    <n v="3.2554335791488254"/>
  </r>
  <r>
    <x v="0"/>
    <x v="0"/>
    <x v="1"/>
    <x v="1"/>
    <x v="1"/>
    <x v="1"/>
    <n v="486.79975349213152"/>
    <n v="800.78559449455634"/>
    <n v="20.049248090713071"/>
    <x v="1"/>
    <x v="1"/>
    <x v="1"/>
    <n v="231.5683484416642"/>
    <n v="380.9299331865376"/>
    <n v="20.40159891120781"/>
    <n v="2.1391304347826088"/>
    <n v="0.63049354078315112"/>
    <n v="7.366567775289278"/>
  </r>
  <r>
    <x v="0"/>
    <x v="0"/>
    <x v="2"/>
    <x v="2"/>
    <x v="2"/>
    <x v="2"/>
    <n v="1445.7577770843909"/>
    <n v="2378.2715433038229"/>
    <n v="12.966658419151459"/>
    <x v="2"/>
    <x v="2"/>
    <x v="2"/>
    <n v="775.71840896036497"/>
    <n v="1276.0567827397999"/>
    <n v="12.373690444320349"/>
    <n v="1.778535817370769"/>
    <n v="0.86488683822525769"/>
    <n v="3.6120223447056308"/>
  </r>
  <r>
    <x v="0"/>
    <x v="0"/>
    <x v="3"/>
    <x v="3"/>
    <x v="3"/>
    <x v="3"/>
    <n v="2983.417796755929"/>
    <n v="4907.7222756635028"/>
    <n v="10.929419308022229"/>
    <x v="3"/>
    <x v="3"/>
    <x v="3"/>
    <n v="1173.427330515188"/>
    <n v="1930.2879586974841"/>
    <n v="8.2408697343318114"/>
    <n v="1.9170517560073941"/>
    <n v="1.1039070323734472"/>
    <n v="3.1969436311905248"/>
  </r>
  <r>
    <x v="0"/>
    <x v="1"/>
    <x v="0"/>
    <x v="4"/>
    <x v="4"/>
    <x v="4"/>
    <n v="7620.6742943128074"/>
    <n v="12536.009214144569"/>
    <n v="3.4810333105469802"/>
    <x v="4"/>
    <x v="4"/>
    <x v="4"/>
    <n v="2403.9812291280482"/>
    <n v="3954.5491219156388"/>
    <n v="2.684300292838957"/>
    <n v="2.4444730171558722"/>
    <n v="2.0642656560782244"/>
    <n v="2.8842416616711102"/>
  </r>
  <r>
    <x v="0"/>
    <x v="1"/>
    <x v="1"/>
    <x v="5"/>
    <x v="5"/>
    <x v="5"/>
    <n v="968.78227688165305"/>
    <n v="1593.646845470319"/>
    <n v="10.69218221279303"/>
    <x v="5"/>
    <x v="5"/>
    <x v="5"/>
    <n v="534.60382527625075"/>
    <n v="879.42329257943254"/>
    <n v="12.45161409300797"/>
    <n v="2.1103448275862071"/>
    <n v="1.1217765304810967"/>
    <n v="4.1036302031681435"/>
  </r>
  <r>
    <x v="0"/>
    <x v="1"/>
    <x v="2"/>
    <x v="6"/>
    <x v="6"/>
    <x v="6"/>
    <n v="1413.8500097252179"/>
    <n v="2325.783265997984"/>
    <n v="8.5215475767078992"/>
    <x v="6"/>
    <x v="6"/>
    <x v="6"/>
    <n v="746.60571923874249"/>
    <n v="1228.1664081477311"/>
    <n v="8.576410791982191"/>
    <n v="1.905895691609977"/>
    <n v="1.1901869136813277"/>
    <n v="3.0542055882610026"/>
  </r>
  <r>
    <x v="0"/>
    <x v="1"/>
    <x v="3"/>
    <x v="7"/>
    <x v="7"/>
    <x v="7"/>
    <n v="1657.729139515862"/>
    <n v="2726.9644345035931"/>
    <n v="6.2026101971628407"/>
    <x v="7"/>
    <x v="7"/>
    <x v="7"/>
    <n v="867.05991719142457"/>
    <n v="1426.313563779893"/>
    <n v="6.5120842050543244"/>
    <n v="2.007289350135903"/>
    <n v="1.4201250279122621"/>
    <n v="2.8456593776566197"/>
  </r>
  <r>
    <x v="0"/>
    <x v="2"/>
    <x v="0"/>
    <x v="8"/>
    <x v="8"/>
    <x v="8"/>
    <n v="4852.570004647022"/>
    <n v="7982.477657644351"/>
    <n v="4.747168619782002"/>
    <x v="8"/>
    <x v="8"/>
    <x v="8"/>
    <n v="2075.669169207848"/>
    <n v="3414.4757833469112"/>
    <n v="4.3983720234376689"/>
    <n v="2.16606246514222"/>
    <n v="1.6870201135841909"/>
    <n v="2.7745429191643818"/>
  </r>
  <r>
    <x v="0"/>
    <x v="2"/>
    <x v="1"/>
    <x v="9"/>
    <x v="9"/>
    <x v="9"/>
    <n v="1549.0168172101939"/>
    <n v="2548.13266431077"/>
    <n v="10.735965803375899"/>
    <x v="9"/>
    <x v="9"/>
    <x v="9"/>
    <n v="908.36215244802008"/>
    <n v="1494.255740776993"/>
    <n v="10.73475578060691"/>
    <n v="1.705093312597201"/>
    <n v="0.93742506747124177"/>
    <n v="3.1013495358495327"/>
  </r>
  <r>
    <x v="0"/>
    <x v="2"/>
    <x v="2"/>
    <x v="10"/>
    <x v="10"/>
    <x v="10"/>
    <n v="2932.3156975332649"/>
    <n v="4823.6593224422213"/>
    <n v="10.324718992544311"/>
    <x v="10"/>
    <x v="10"/>
    <x v="10"/>
    <n v="1460.102941576381"/>
    <n v="2401.869338893147"/>
    <n v="9.7143545188448908"/>
    <n v="1.889569880704826"/>
    <n v="1.0782114184812497"/>
    <n v="3.279618530639191"/>
  </r>
  <r>
    <x v="0"/>
    <x v="2"/>
    <x v="3"/>
    <x v="11"/>
    <x v="11"/>
    <x v="11"/>
    <n v="2359.5966922336538"/>
    <n v="3881.53655872436"/>
    <n v="10.246483920513009"/>
    <x v="11"/>
    <x v="11"/>
    <x v="11"/>
    <n v="1058.6971002132759"/>
    <n v="1741.5567298508399"/>
    <n v="9.491002261488509"/>
    <n v="2.0644447721574992"/>
    <n v="1.1871394655360323"/>
    <n v="3.5481174407972098"/>
  </r>
  <r>
    <x v="0"/>
    <x v="3"/>
    <x v="0"/>
    <x v="12"/>
    <x v="12"/>
    <x v="12"/>
    <n v="5917.9011651091296"/>
    <n v="9734.9474166045202"/>
    <n v="4.0067586339264727"/>
    <x v="12"/>
    <x v="12"/>
    <x v="12"/>
    <n v="1864.7984475540511"/>
    <n v="3067.593446226414"/>
    <n v="3.2354827112494129"/>
    <n v="2.5626052458829238"/>
    <n v="2.1008242141820599"/>
    <n v="3.1130057809864891"/>
  </r>
  <r>
    <x v="0"/>
    <x v="3"/>
    <x v="1"/>
    <x v="13"/>
    <x v="13"/>
    <x v="13"/>
    <n v="1745.5154682786399"/>
    <n v="2871.3729453183628"/>
    <n v="12.377273161471029"/>
    <x v="13"/>
    <x v="13"/>
    <x v="13"/>
    <n v="825.59472503159805"/>
    <n v="1358.1033226769789"/>
    <n v="12.65459636441053"/>
    <n v="2.161623802319717"/>
    <n v="1.0709084157695945"/>
    <n v="4.3883536663215859"/>
  </r>
  <r>
    <x v="0"/>
    <x v="3"/>
    <x v="2"/>
    <x v="14"/>
    <x v="14"/>
    <x v="14"/>
    <n v="1431.2109383315931"/>
    <n v="2354.3419935554712"/>
    <n v="11.929755170416509"/>
    <x v="14"/>
    <x v="14"/>
    <x v="14"/>
    <n v="692.34225640213526"/>
    <n v="1138.903011781513"/>
    <n v="10.5774504049319"/>
    <n v="1.8328725810505151"/>
    <n v="0.96497686553958562"/>
    <n v="3.3968354015990756"/>
  </r>
  <r>
    <x v="0"/>
    <x v="3"/>
    <x v="3"/>
    <x v="15"/>
    <x v="15"/>
    <x v="15"/>
    <n v="3336.9158515012032"/>
    <n v="5489.2265757194791"/>
    <n v="8.2172902635859053"/>
    <x v="15"/>
    <x v="15"/>
    <x v="15"/>
    <n v="1299.683615346443"/>
    <n v="2137.9795472448982"/>
    <n v="6.8607261647674154"/>
    <n v="2.1436262591177488"/>
    <n v="1.4059471348888937"/>
    <n v="3.2176541656885078"/>
  </r>
  <r>
    <x v="0"/>
    <x v="4"/>
    <x v="0"/>
    <x v="16"/>
    <x v="16"/>
    <x v="16"/>
    <n v="3048.2414110434229"/>
    <n v="5014.3571211664312"/>
    <n v="8.6663281845833549"/>
    <x v="16"/>
    <x v="16"/>
    <x v="16"/>
    <n v="1088.2591143656921"/>
    <n v="1790.1862431315631"/>
    <n v="7.7565446432585397"/>
    <n v="2.5069761988509791"/>
    <n v="1.5861369775865659"/>
    <n v="3.9170628649979133"/>
  </r>
  <r>
    <x v="0"/>
    <x v="4"/>
    <x v="1"/>
    <x v="17"/>
    <x v="17"/>
    <x v="17"/>
    <n v="335.091629259819"/>
    <n v="551.2257301324023"/>
    <n v="37.445426119682971"/>
    <x v="17"/>
    <x v="17"/>
    <x v="17"/>
    <n v="265.30303428343967"/>
    <n v="436.42349139625838"/>
    <n v="35.060530498670502"/>
    <n v="1.182608695652174"/>
    <n v="-8.0606211257891001E-3"/>
    <n v="46.454110256112685"/>
  </r>
  <r>
    <x v="0"/>
    <x v="4"/>
    <x v="2"/>
    <x v="18"/>
    <x v="18"/>
    <x v="18"/>
    <n v="494.54084765568149"/>
    <n v="813.51969439359607"/>
    <n v="18.580515088825241"/>
    <x v="18"/>
    <x v="18"/>
    <x v="18"/>
    <n v="414.09298472686061"/>
    <n v="681.1829598756857"/>
    <n v="22.198259099878339"/>
    <n v="1.426807760141094"/>
    <n v="0.44319516180424007"/>
    <n v="5.3697619102983802"/>
  </r>
  <r>
    <x v="0"/>
    <x v="4"/>
    <x v="3"/>
    <x v="17"/>
    <x v="19"/>
    <x v="19"/>
    <n v="229.7017631625844"/>
    <n v="377.85940040245129"/>
    <n v="25.668443049636188"/>
    <x v="19"/>
    <x v="19"/>
    <x v="19"/>
    <n v="163.16755192133019"/>
    <n v="268.41062291058819"/>
    <n v="28.667630395370491"/>
    <n v="1.5722543352601159"/>
    <n v="0.27040645685861819"/>
    <n v="11.88125791163559"/>
  </r>
  <r>
    <x v="1"/>
    <x v="0"/>
    <x v="0"/>
    <x v="19"/>
    <x v="20"/>
    <x v="20"/>
    <n v="5411.0214008077992"/>
    <n v="8901.1302043288306"/>
    <n v="4.4997670507069181"/>
    <x v="20"/>
    <x v="20"/>
    <x v="20"/>
    <n v="2066.6803453848402"/>
    <n v="3399.689168158061"/>
    <n v="4.1344674877161411"/>
    <n v="2.4056668970283339"/>
    <n v="1.9001527339996285"/>
    <n v="3.038543955538382"/>
  </r>
  <r>
    <x v="1"/>
    <x v="0"/>
    <x v="1"/>
    <x v="20"/>
    <x v="21"/>
    <x v="21"/>
    <n v="967.52958611093641"/>
    <n v="1591.5861691524899"/>
    <n v="18.14760512601999"/>
    <x v="21"/>
    <x v="21"/>
    <x v="21"/>
    <n v="707.69983043660534"/>
    <n v="1164.1662210682159"/>
    <n v="20.27392379261995"/>
    <n v="1.5273327049952869"/>
    <n v="0.50192647598676376"/>
    <n v="5.0453286107136357"/>
  </r>
  <r>
    <x v="1"/>
    <x v="0"/>
    <x v="2"/>
    <x v="21"/>
    <x v="22"/>
    <x v="22"/>
    <n v="1252.918752353879"/>
    <n v="2061.0513476221299"/>
    <n v="15.46189072255866"/>
    <x v="22"/>
    <x v="22"/>
    <x v="22"/>
    <n v="644.42478226710057"/>
    <n v="1060.0787668293799"/>
    <n v="14.952198015431931"/>
    <n v="1.8801526717557251"/>
    <n v="0.77850199245767893"/>
    <n v="4.4791052259866921"/>
  </r>
  <r>
    <x v="1"/>
    <x v="0"/>
    <x v="3"/>
    <x v="22"/>
    <x v="23"/>
    <x v="23"/>
    <n v="1523.948604776421"/>
    <n v="2506.8954548572119"/>
    <n v="8.3868597293133433"/>
    <x v="23"/>
    <x v="23"/>
    <x v="23"/>
    <n v="834.14830815628943"/>
    <n v="1372.1739669170961"/>
    <n v="8.8666032242154422"/>
    <n v="1.9314565483476129"/>
    <n v="1.2041877106641037"/>
    <n v="3.1178831063651007"/>
  </r>
  <r>
    <x v="1"/>
    <x v="1"/>
    <x v="0"/>
    <x v="23"/>
    <x v="24"/>
    <x v="24"/>
    <n v="5579.883054330081"/>
    <n v="9178.9076243729833"/>
    <n v="3.087674133505407"/>
    <x v="24"/>
    <x v="24"/>
    <x v="24"/>
    <n v="2203.4782390575128"/>
    <n v="3624.7217032496101"/>
    <n v="2.788592587228238"/>
    <n v="2.287019881336525"/>
    <n v="1.948870204023843"/>
    <n v="2.6803684234755885"/>
  </r>
  <r>
    <x v="1"/>
    <x v="1"/>
    <x v="1"/>
    <x v="24"/>
    <x v="25"/>
    <x v="25"/>
    <n v="1021.270311915509"/>
    <n v="1679.989663101012"/>
    <n v="12.13275388630079"/>
    <x v="25"/>
    <x v="25"/>
    <x v="25"/>
    <n v="548.30452305265544"/>
    <n v="901.96094042161826"/>
    <n v="12.859406615929659"/>
    <n v="1.9741512345679011"/>
    <n v="0.9837002747043424"/>
    <n v="4.0217944221932207"/>
  </r>
  <r>
    <x v="1"/>
    <x v="1"/>
    <x v="2"/>
    <x v="25"/>
    <x v="26"/>
    <x v="26"/>
    <n v="2325.0853855288842"/>
    <n v="3824.765459195015"/>
    <n v="9.163808131995312"/>
    <x v="26"/>
    <x v="26"/>
    <x v="26"/>
    <n v="880.82855880131399"/>
    <n v="1448.962979228161"/>
    <n v="7.4889243420521101"/>
    <n v="2.157202797202797"/>
    <n v="1.3489108592308565"/>
    <n v="3.3763621230772167"/>
  </r>
  <r>
    <x v="1"/>
    <x v="1"/>
    <x v="3"/>
    <x v="26"/>
    <x v="27"/>
    <x v="27"/>
    <n v="2111.304075684031"/>
    <n v="3473.0952045002309"/>
    <n v="8.4661446122175263"/>
    <x v="27"/>
    <x v="27"/>
    <x v="27"/>
    <n v="1131.2460607666219"/>
    <n v="1860.8997699610929"/>
    <n v="8.6230416919638468"/>
    <n v="1.900940438871473"/>
    <n v="1.188188683173822"/>
    <n v="3.0475612933125991"/>
  </r>
  <r>
    <x v="1"/>
    <x v="2"/>
    <x v="0"/>
    <x v="27"/>
    <x v="28"/>
    <x v="28"/>
    <n v="5589.3055069480679"/>
    <n v="9194.4075589295717"/>
    <n v="4.5930492424126941"/>
    <x v="28"/>
    <x v="28"/>
    <x v="28"/>
    <n v="2342.7188371633501"/>
    <n v="3853.7724871337109"/>
    <n v="4.2169406305962172"/>
    <n v="2.190453630226223"/>
    <n v="1.7217345494560348"/>
    <n v="2.7799242960888062"/>
  </r>
  <r>
    <x v="1"/>
    <x v="2"/>
    <x v="1"/>
    <x v="28"/>
    <x v="29"/>
    <x v="29"/>
    <n v="1879.7862378472721"/>
    <n v="3092.2483612587621"/>
    <n v="12.39803836671086"/>
    <x v="29"/>
    <x v="29"/>
    <x v="29"/>
    <n v="965.42117751787487"/>
    <n v="1588.1178370169041"/>
    <n v="12.19875649101856"/>
    <n v="1.9158179172729159"/>
    <n v="0.95712437163001707"/>
    <n v="3.8193293266004291"/>
  </r>
  <r>
    <x v="1"/>
    <x v="2"/>
    <x v="2"/>
    <x v="29"/>
    <x v="30"/>
    <x v="30"/>
    <n v="2822.3292685298079"/>
    <n v="4642.7316467315341"/>
    <n v="8.2600822444602748"/>
    <x v="30"/>
    <x v="30"/>
    <x v="30"/>
    <n v="1342.3960481169479"/>
    <n v="2208.2414991523801"/>
    <n v="8.3295522084140767"/>
    <n v="2.1201388180055121"/>
    <n v="1.3434355614093385"/>
    <n v="3.3488655152081814"/>
  </r>
  <r>
    <x v="1"/>
    <x v="2"/>
    <x v="3"/>
    <x v="30"/>
    <x v="31"/>
    <x v="31"/>
    <n v="2943.1471420912681"/>
    <n v="4841.4770487401356"/>
    <n v="9.6330544276082293"/>
    <x v="31"/>
    <x v="31"/>
    <x v="31"/>
    <n v="1428.7132672443411"/>
    <n v="2350.233324616941"/>
    <n v="9.8639262179670713"/>
    <n v="2.1093696763202732"/>
    <n v="1.2309489682262107"/>
    <n v="3.6274707090555833"/>
  </r>
  <r>
    <x v="1"/>
    <x v="3"/>
    <x v="0"/>
    <x v="31"/>
    <x v="32"/>
    <x v="32"/>
    <n v="7106.4195274413687"/>
    <n v="11690.060122641051"/>
    <n v="4.3374919633975182"/>
    <x v="32"/>
    <x v="32"/>
    <x v="32"/>
    <n v="2366.3288127392611"/>
    <n v="3892.6108969560842"/>
    <n v="3.682130080385261"/>
    <n v="2.5493895103284099"/>
    <n v="2.0462694619887172"/>
    <n v="3.1638661810621325"/>
  </r>
  <r>
    <x v="1"/>
    <x v="3"/>
    <x v="1"/>
    <x v="32"/>
    <x v="33"/>
    <x v="33"/>
    <n v="1439.7116030650029"/>
    <n v="2368.3255870419289"/>
    <n v="13.19868227905314"/>
    <x v="33"/>
    <x v="33"/>
    <x v="33"/>
    <n v="779.83889361841909"/>
    <n v="1282.8349800023"/>
    <n v="15.327067466166261"/>
    <n v="2.1438732622049792"/>
    <n v="0.97413966304456734"/>
    <n v="4.9715498242548977"/>
  </r>
  <r>
    <x v="1"/>
    <x v="3"/>
    <x v="2"/>
    <x v="33"/>
    <x v="34"/>
    <x v="34"/>
    <n v="2212.686670091362"/>
    <n v="3639.8695723002911"/>
    <n v="11.20915233075665"/>
    <x v="34"/>
    <x v="34"/>
    <x v="34"/>
    <n v="933.06543178921811"/>
    <n v="1534.892635293264"/>
    <n v="10.442066061179929"/>
    <n v="2.2091310751104571"/>
    <n v="1.1999797995089669"/>
    <n v="4.0131995628191319"/>
  </r>
  <r>
    <x v="1"/>
    <x v="3"/>
    <x v="3"/>
    <x v="34"/>
    <x v="35"/>
    <x v="35"/>
    <n v="2753.93483038361"/>
    <n v="4530.222795981038"/>
    <n v="8.5654874236404339"/>
    <x v="35"/>
    <x v="35"/>
    <x v="35"/>
    <n v="982.29896162013733"/>
    <n v="1615.8817918651259"/>
    <n v="8.2994055025559135"/>
    <n v="2.7164697706740788"/>
    <n v="1.7041174264625527"/>
    <n v="4.3152379816719275"/>
  </r>
  <r>
    <x v="1"/>
    <x v="4"/>
    <x v="0"/>
    <x v="35"/>
    <x v="36"/>
    <x v="36"/>
    <n v="3633.3205680203891"/>
    <n v="5976.8123343935385"/>
    <n v="8.5612059090445385"/>
    <x v="36"/>
    <x v="36"/>
    <x v="36"/>
    <n v="1039.5897989110899"/>
    <n v="1710.125219208742"/>
    <n v="7.7819170375658571"/>
    <n v="3.176825514099249"/>
    <n v="2.0162684559114843"/>
    <n v="4.9565485867237031"/>
  </r>
  <r>
    <x v="1"/>
    <x v="4"/>
    <x v="1"/>
    <x v="36"/>
    <x v="37"/>
    <x v="37"/>
    <n v="819.57293757175762"/>
    <n v="1348.1974823055409"/>
    <n v="43.741934217972762"/>
    <x v="17"/>
    <x v="37"/>
    <x v="37"/>
    <n v="274.28534412177402"/>
    <n v="451.19939108031832"/>
    <n v="36.247567612233922"/>
    <n v="2.4760869565217392"/>
    <n v="-0.22958474769996973"/>
    <n v="282.6165217662579"/>
  </r>
  <r>
    <x v="1"/>
    <x v="4"/>
    <x v="2"/>
    <x v="37"/>
    <x v="38"/>
    <x v="38"/>
    <n v="545.58386156483766"/>
    <n v="897.48545227415798"/>
    <n v="29.272896904140641"/>
    <x v="37"/>
    <x v="38"/>
    <x v="38"/>
    <n v="294.3479233831963"/>
    <n v="484.20233396535792"/>
    <n v="30.639539012282579"/>
    <n v="1.9400684931506851"/>
    <n v="0.22047746970517276"/>
    <n v="20.346021434702987"/>
  </r>
  <r>
    <x v="1"/>
    <x v="4"/>
    <x v="3"/>
    <x v="38"/>
    <x v="39"/>
    <x v="39"/>
    <n v="634.58108228972606"/>
    <n v="1043.8858803665989"/>
    <n v="23.308977393354429"/>
    <x v="38"/>
    <x v="39"/>
    <x v="39"/>
    <n v="305.63581269216468"/>
    <n v="502.770911878611"/>
    <n v="18.997632578872881"/>
    <n v="1.692229038854806"/>
    <n v="0.41269997589167817"/>
    <n v="5.6791260211690062"/>
  </r>
  <r>
    <x v="2"/>
    <x v="0"/>
    <x v="0"/>
    <x v="39"/>
    <x v="40"/>
    <x v="40"/>
    <n v="6216.1438810568079"/>
    <n v="10225.556684338449"/>
    <n v="6.4227260473244634"/>
    <x v="39"/>
    <x v="40"/>
    <x v="40"/>
    <n v="1980.086551138611"/>
    <n v="3257.2423766230149"/>
    <n v="5.1749786375206428"/>
    <n v="2.5294496990541702"/>
    <n v="1.8331258818418656"/>
    <n v="3.4525517923402815"/>
  </r>
  <r>
    <x v="2"/>
    <x v="0"/>
    <x v="1"/>
    <x v="40"/>
    <x v="41"/>
    <x v="41"/>
    <n v="1557.2368798612499"/>
    <n v="2561.6546673717562"/>
    <n v="18.299798167140349"/>
    <x v="40"/>
    <x v="41"/>
    <x v="41"/>
    <n v="713.73286319182466"/>
    <n v="1174.090559950552"/>
    <n v="18.253267143249062"/>
    <n v="2.176272612536811"/>
    <n v="0.73536433063104023"/>
    <n v="6.4299559134341884"/>
  </r>
  <r>
    <x v="2"/>
    <x v="0"/>
    <x v="2"/>
    <x v="41"/>
    <x v="42"/>
    <x v="42"/>
    <n v="1137.700048343148"/>
    <n v="1871.5165795244779"/>
    <n v="15.38965223936742"/>
    <x v="25"/>
    <x v="42"/>
    <x v="42"/>
    <n v="570.44570293762399"/>
    <n v="938.38318133239147"/>
    <n v="13.378684541109051"/>
    <n v="1.7337962962962961"/>
    <n v="0.74283251584202781"/>
    <n v="3.8494507963782398"/>
  </r>
  <r>
    <x v="2"/>
    <x v="0"/>
    <x v="3"/>
    <x v="42"/>
    <x v="43"/>
    <x v="43"/>
    <n v="1958.1095730321119"/>
    <n v="3221.0902476378242"/>
    <n v="13.866963722937649"/>
    <x v="41"/>
    <x v="43"/>
    <x v="43"/>
    <n v="1027.3149225042921"/>
    <n v="1689.9330475195609"/>
    <n v="13.158608337006781"/>
    <n v="1.8086809945217019"/>
    <n v="0.83327618742539067"/>
    <n v="3.8628375723432016"/>
  </r>
  <r>
    <x v="2"/>
    <x v="1"/>
    <x v="0"/>
    <x v="43"/>
    <x v="44"/>
    <x v="44"/>
    <n v="7294.2225562427147"/>
    <n v="11998.996105019271"/>
    <n v="3.579933995688954"/>
    <x v="42"/>
    <x v="44"/>
    <x v="44"/>
    <n v="2644.7802271644418"/>
    <n v="4350.6634736855076"/>
    <n v="3.049811512518489"/>
    <n v="2.3495646565623991"/>
    <n v="1.9601819504413727"/>
    <n v="2.8089991068705786"/>
  </r>
  <r>
    <x v="2"/>
    <x v="1"/>
    <x v="1"/>
    <x v="44"/>
    <x v="45"/>
    <x v="45"/>
    <n v="1099.7714989942231"/>
    <n v="1809.124115845497"/>
    <n v="17.455720697964761"/>
    <x v="43"/>
    <x v="45"/>
    <x v="45"/>
    <n v="376.41094564318928"/>
    <n v="619.19600558304637"/>
    <n v="13.483868211673"/>
    <n v="2.256923983500295"/>
    <n v="0.8724977848521055"/>
    <n v="5.2320497465738418"/>
  </r>
  <r>
    <x v="2"/>
    <x v="1"/>
    <x v="2"/>
    <x v="45"/>
    <x v="46"/>
    <x v="46"/>
    <n v="1455.7612956800299"/>
    <n v="2394.7273313936489"/>
    <n v="8.1070105713596838"/>
    <x v="44"/>
    <x v="46"/>
    <x v="46"/>
    <n v="800.36547901568065"/>
    <n v="1316.601212980795"/>
    <n v="8.3070576087292292"/>
    <n v="1.8637527744579141"/>
    <n v="1.1878653992065955"/>
    <n v="2.9316207575088815"/>
  </r>
  <r>
    <x v="2"/>
    <x v="1"/>
    <x v="3"/>
    <x v="46"/>
    <x v="47"/>
    <x v="47"/>
    <n v="2337.1212634349981"/>
    <n v="3844.5644783505709"/>
    <n v="10.269189803996939"/>
    <x v="45"/>
    <x v="47"/>
    <x v="47"/>
    <n v="942.41943952785698"/>
    <n v="1550.2799780233249"/>
    <n v="9.3473544678753999"/>
    <n v="2.2573013542176539"/>
    <n v="1.3009599272640406"/>
    <n v="3.8612460236688908"/>
  </r>
  <r>
    <x v="2"/>
    <x v="2"/>
    <x v="0"/>
    <x v="47"/>
    <x v="48"/>
    <x v="48"/>
    <n v="6707.7242824970081"/>
    <n v="11034.206444707581"/>
    <n v="5.6932046140592609"/>
    <x v="46"/>
    <x v="48"/>
    <x v="48"/>
    <n v="2336.9469720128441"/>
    <n v="3844.277768961128"/>
    <n v="4.5531760429174231"/>
    <n v="2.2955353995064258"/>
    <n v="1.728871831312881"/>
    <n v="3.0214587020562322"/>
  </r>
  <r>
    <x v="2"/>
    <x v="2"/>
    <x v="1"/>
    <x v="48"/>
    <x v="49"/>
    <x v="49"/>
    <n v="1516.511836419354"/>
    <n v="2494.6619709098368"/>
    <n v="13.03948647626517"/>
    <x v="47"/>
    <x v="49"/>
    <x v="49"/>
    <n v="897.61105162536853"/>
    <n v="1476.5701799237311"/>
    <n v="12.625178476492909"/>
    <n v="1.635816751503933"/>
    <n v="0.7890459004758209"/>
    <n v="3.3614120100327995"/>
  </r>
  <r>
    <x v="2"/>
    <x v="2"/>
    <x v="2"/>
    <x v="49"/>
    <x v="50"/>
    <x v="50"/>
    <n v="2983.9772535996321"/>
    <n v="4908.6425821713938"/>
    <n v="9.7373339165759027"/>
    <x v="48"/>
    <x v="50"/>
    <x v="50"/>
    <n v="1867.9844351599941"/>
    <n v="3072.8343958381902"/>
    <n v="10.99383142725895"/>
    <n v="1.803562784393455"/>
    <n v="1.0237671211703177"/>
    <n v="3.2438127609258616"/>
  </r>
  <r>
    <x v="2"/>
    <x v="2"/>
    <x v="3"/>
    <x v="50"/>
    <x v="51"/>
    <x v="51"/>
    <n v="3023.7969343194991"/>
    <n v="4974.1459569555764"/>
    <n v="13.95092917545348"/>
    <x v="49"/>
    <x v="51"/>
    <x v="51"/>
    <n v="1153.306095535786"/>
    <n v="1897.1885271563681"/>
    <n v="12.79609290777316"/>
    <n v="2.4048183975177948"/>
    <n v="1.1119366069411409"/>
    <n v="5.0673091240466697"/>
  </r>
  <r>
    <x v="2"/>
    <x v="3"/>
    <x v="0"/>
    <x v="51"/>
    <x v="52"/>
    <x v="52"/>
    <n v="6129.9674917571956"/>
    <n v="10083.796523940589"/>
    <n v="3.442614839757614"/>
    <x v="50"/>
    <x v="52"/>
    <x v="52"/>
    <n v="2400.7701993318728"/>
    <n v="3949.2669779009311"/>
    <n v="3.1800121402151"/>
    <n v="2.3585653898113041"/>
    <n v="1.9693773989490058"/>
    <n v="2.8210406408260655"/>
  </r>
  <r>
    <x v="2"/>
    <x v="3"/>
    <x v="1"/>
    <x v="52"/>
    <x v="53"/>
    <x v="53"/>
    <n v="1841.2135943447729"/>
    <n v="3028.7963626971518"/>
    <n v="12.519896876473171"/>
    <x v="51"/>
    <x v="53"/>
    <x v="53"/>
    <n v="846.4705251808831"/>
    <n v="1392.444013922553"/>
    <n v="12.10472236721534"/>
    <n v="2.1030345800988002"/>
    <n v="1.0474461379823603"/>
    <n v="4.1870078532626236"/>
  </r>
  <r>
    <x v="2"/>
    <x v="3"/>
    <x v="2"/>
    <x v="53"/>
    <x v="54"/>
    <x v="54"/>
    <n v="1634.1470711046791"/>
    <n v="2688.171931967197"/>
    <n v="9.5583803986882607"/>
    <x v="52"/>
    <x v="54"/>
    <x v="54"/>
    <n v="766.9429574616355"/>
    <n v="1261.6211650243899"/>
    <n v="9.2413621776249073"/>
    <n v="2.0600594648166499"/>
    <n v="1.2217045968707723"/>
    <n v="3.457536900888099"/>
  </r>
  <r>
    <x v="2"/>
    <x v="3"/>
    <x v="3"/>
    <x v="54"/>
    <x v="55"/>
    <x v="55"/>
    <n v="2027.926835465224"/>
    <n v="3335.9396443402939"/>
    <n v="7.7709422012073146"/>
    <x v="53"/>
    <x v="55"/>
    <x v="55"/>
    <n v="906.9180778879645"/>
    <n v="1491.8802381257019"/>
    <n v="8.5502168188431416"/>
    <n v="2.4602977667493802"/>
    <n v="1.5778651541244273"/>
    <n v="3.8739862164023435"/>
  </r>
  <r>
    <x v="2"/>
    <x v="4"/>
    <x v="0"/>
    <x v="55"/>
    <x v="56"/>
    <x v="56"/>
    <n v="2891.9749307350498"/>
    <n v="4757.2987610591581"/>
    <n v="9.5613176242533271"/>
    <x v="54"/>
    <x v="56"/>
    <x v="56"/>
    <n v="1034.2371584892901"/>
    <n v="1701.320125714881"/>
    <n v="8.6160832926658841"/>
    <n v="2.5198026586268329"/>
    <n v="1.5146939704879654"/>
    <n v="4.1361012926094132"/>
  </r>
  <r>
    <x v="2"/>
    <x v="4"/>
    <x v="1"/>
    <x v="56"/>
    <x v="57"/>
    <x v="57"/>
    <n v="87.132657482714251"/>
    <n v="143.33322155906501"/>
    <n v="59.514809933208731"/>
    <x v="55"/>
    <x v="57"/>
    <x v="57"/>
    <n v="81.920693356440779"/>
    <n v="134.7595405713451"/>
    <n v="60.731479988465253"/>
    <n v="1.0853658536585371"/>
    <n v="-0.25066126923802717"/>
    <n v="-4.4036248049750917"/>
  </r>
  <r>
    <x v="2"/>
    <x v="4"/>
    <x v="2"/>
    <x v="57"/>
    <x v="58"/>
    <x v="58"/>
    <n v="1378.8037568849311"/>
    <n v="2268.1321800757119"/>
    <n v="25.185654315322719"/>
    <x v="56"/>
    <x v="58"/>
    <x v="58"/>
    <n v="400.45692652269099"/>
    <n v="658.75164412982679"/>
    <n v="22.666560624582761"/>
    <n v="3.0986964618249528"/>
    <n v="0.61166747324400594"/>
    <n v="13.476590818400098"/>
  </r>
  <r>
    <x v="2"/>
    <x v="4"/>
    <x v="3"/>
    <x v="58"/>
    <x v="59"/>
    <x v="59"/>
    <n v="379.55361940047419"/>
    <n v="624.36570391378007"/>
    <n v="21.726147224682119"/>
    <x v="57"/>
    <x v="59"/>
    <x v="59"/>
    <n v="380.98070817299919"/>
    <n v="626.71326494458367"/>
    <n v="24.327648602398359"/>
    <n v="1.115546218487395"/>
    <n v="0.27720948813436486"/>
    <n v="5.1842436908055545"/>
  </r>
  <r>
    <x v="3"/>
    <x v="0"/>
    <x v="0"/>
    <x v="59"/>
    <x v="60"/>
    <x v="60"/>
    <n v="5931.7449582732397"/>
    <n v="9757.7204563594787"/>
    <n v="5.1534549839108239"/>
    <x v="58"/>
    <x v="60"/>
    <x v="60"/>
    <n v="2119.6096574605431"/>
    <n v="3486.7578865225928"/>
    <n v="4.6453115188353697"/>
    <n v="2.522568317831134"/>
    <n v="1.9283825918672735"/>
    <n v="3.2876138914159352"/>
  </r>
  <r>
    <x v="3"/>
    <x v="0"/>
    <x v="1"/>
    <x v="60"/>
    <x v="61"/>
    <x v="61"/>
    <n v="770.96760632337862"/>
    <n v="1268.241712401958"/>
    <n v="26.433915223570668"/>
    <x v="59"/>
    <x v="61"/>
    <x v="61"/>
    <n v="567.58704178302025"/>
    <n v="933.68068373306835"/>
    <n v="32.923446123055072"/>
    <n v="1.6917938931297709"/>
    <n v="0.25471222066270732"/>
    <n v="26.603043227627111"/>
  </r>
  <r>
    <x v="3"/>
    <x v="0"/>
    <x v="2"/>
    <x v="61"/>
    <x v="62"/>
    <x v="62"/>
    <n v="1019.952842047121"/>
    <n v="1677.822425167514"/>
    <n v="13.624085318061921"/>
    <x v="60"/>
    <x v="62"/>
    <x v="62"/>
    <n v="498.60585636352079"/>
    <n v="820.20663371799185"/>
    <n v="13.189898348597589"/>
    <n v="1.980417754569191"/>
    <n v="0.92141987761941702"/>
    <n v="4.214948156682186"/>
  </r>
  <r>
    <x v="3"/>
    <x v="0"/>
    <x v="3"/>
    <x v="62"/>
    <x v="63"/>
    <x v="63"/>
    <n v="2172.070555944259"/>
    <n v="3573.0560645283049"/>
    <n v="13.599831422318079"/>
    <x v="61"/>
    <x v="63"/>
    <x v="63"/>
    <n v="1100.3218165609551"/>
    <n v="1810.0293882427709"/>
    <n v="14.08779785775684"/>
    <n v="2.04486099410278"/>
    <n v="0.93563837125710514"/>
    <n v="4.520826726916841"/>
  </r>
  <r>
    <x v="3"/>
    <x v="1"/>
    <x v="0"/>
    <x v="63"/>
    <x v="64"/>
    <x v="64"/>
    <n v="8051.2743183920893"/>
    <n v="13244.346253754989"/>
    <n v="3.6094333944787049"/>
    <x v="62"/>
    <x v="64"/>
    <x v="64"/>
    <n v="2992.1152718436501"/>
    <n v="4922.0296221828048"/>
    <n v="3.1630554888644822"/>
    <n v="2.3580558212329361"/>
    <n v="1.9599787862206275"/>
    <n v="2.8306568682652222"/>
  </r>
  <r>
    <x v="3"/>
    <x v="1"/>
    <x v="1"/>
    <x v="64"/>
    <x v="65"/>
    <x v="65"/>
    <n v="1207.4645957542609"/>
    <n v="1986.2792600157591"/>
    <n v="11.0263036030292"/>
    <x v="63"/>
    <x v="65"/>
    <x v="65"/>
    <n v="689.57120734555042"/>
    <n v="1134.34463608343"/>
    <n v="12.84289899847932"/>
    <n v="2.039522058823529"/>
    <n v="1.0619269580801547"/>
    <n v="4.0585342616751969"/>
  </r>
  <r>
    <x v="3"/>
    <x v="1"/>
    <x v="2"/>
    <x v="65"/>
    <x v="66"/>
    <x v="66"/>
    <n v="1771.162767788438"/>
    <n v="2913.56275301198"/>
    <n v="8.5936203341424218"/>
    <x v="64"/>
    <x v="66"/>
    <x v="66"/>
    <n v="939.61827355580942"/>
    <n v="1545.6720599993071"/>
    <n v="8.1915462337431748"/>
    <n v="1.796787609350351"/>
    <n v="1.1287483752472098"/>
    <n v="2.845334375171368"/>
  </r>
  <r>
    <x v="3"/>
    <x v="1"/>
    <x v="3"/>
    <x v="66"/>
    <x v="67"/>
    <x v="67"/>
    <n v="2111.1493788929288"/>
    <n v="3472.840728278868"/>
    <n v="10.111672570199209"/>
    <x v="65"/>
    <x v="67"/>
    <x v="67"/>
    <n v="988.71348225863699"/>
    <n v="1626.4336783154581"/>
    <n v="10.24968674202529"/>
    <n v="2.1643929058663032"/>
    <n v="1.2307911220695102"/>
    <n v="3.8146519726570145"/>
  </r>
  <r>
    <x v="3"/>
    <x v="2"/>
    <x v="0"/>
    <x v="67"/>
    <x v="68"/>
    <x v="68"/>
    <n v="6433.5839079007901"/>
    <n v="10583.2455284968"/>
    <n v="4.7380709162174686"/>
    <x v="66"/>
    <x v="68"/>
    <x v="68"/>
    <n v="2347.3218675758981"/>
    <n v="3861.3444721623509"/>
    <n v="4.3123100167561752"/>
    <n v="2.494530069507404"/>
    <n v="1.9474461754893795"/>
    <n v="3.1861624781133546"/>
  </r>
  <r>
    <x v="3"/>
    <x v="2"/>
    <x v="1"/>
    <x v="68"/>
    <x v="69"/>
    <x v="69"/>
    <n v="1096.2005062943549"/>
    <n v="1803.249832854214"/>
    <n v="11.89757697734561"/>
    <x v="67"/>
    <x v="69"/>
    <x v="69"/>
    <n v="708.5526444802814"/>
    <n v="1165.5691001700629"/>
    <n v="12.09239446573476"/>
    <n v="1.57243121841662"/>
    <n v="0.80331986411561296"/>
    <n v="3.0896988656671294"/>
  </r>
  <r>
    <x v="3"/>
    <x v="2"/>
    <x v="2"/>
    <x v="69"/>
    <x v="70"/>
    <x v="70"/>
    <n v="2935.8120597204452"/>
    <n v="4829.4108382401319"/>
    <n v="7.9524471179078429"/>
    <x v="68"/>
    <x v="70"/>
    <x v="70"/>
    <n v="1639.7800309797649"/>
    <n v="2697.4381509617142"/>
    <n v="9.5153375959626647"/>
    <n v="2.1422298587247042"/>
    <n v="1.336977405588994"/>
    <n v="3.5059708166506223"/>
  </r>
  <r>
    <x v="3"/>
    <x v="2"/>
    <x v="3"/>
    <x v="70"/>
    <x v="71"/>
    <x v="71"/>
    <n v="3402.5019617922339"/>
    <n v="5597.1157271482252"/>
    <n v="11.048503019761901"/>
    <x v="69"/>
    <x v="71"/>
    <x v="71"/>
    <n v="1108.327501237789"/>
    <n v="1823.1987395361621"/>
    <n v="9.8733194592818165"/>
    <n v="2.7434056271981242"/>
    <n v="1.5177035555858802"/>
    <n v="4.862843864523553"/>
  </r>
  <r>
    <x v="3"/>
    <x v="3"/>
    <x v="0"/>
    <x v="71"/>
    <x v="72"/>
    <x v="72"/>
    <n v="7320.5292465777366"/>
    <n v="12042.27061062038"/>
    <n v="3.9982118834529778"/>
    <x v="70"/>
    <x v="72"/>
    <x v="72"/>
    <n v="2162.427328258686"/>
    <n v="3557.192954985539"/>
    <n v="3.115405826053212"/>
    <n v="2.6378480862661449"/>
    <n v="2.1695512931378129"/>
    <n v="3.1923724466794265"/>
  </r>
  <r>
    <x v="3"/>
    <x v="3"/>
    <x v="1"/>
    <x v="72"/>
    <x v="73"/>
    <x v="73"/>
    <n v="1756.2615835916929"/>
    <n v="2889.0503050083339"/>
    <n v="12.070505608008871"/>
    <x v="71"/>
    <x v="73"/>
    <x v="73"/>
    <n v="798.42034668462702"/>
    <n v="1313.401470296212"/>
    <n v="12.20729157138312"/>
    <n v="2.2245975855130791"/>
    <n v="1.1260158126469699"/>
    <n v="4.4069919569563263"/>
  </r>
  <r>
    <x v="3"/>
    <x v="3"/>
    <x v="2"/>
    <x v="73"/>
    <x v="74"/>
    <x v="74"/>
    <n v="1612.769233337491"/>
    <n v="2653.005388840174"/>
    <n v="10.514873753502689"/>
    <x v="72"/>
    <x v="74"/>
    <x v="74"/>
    <n v="659.62762222332685"/>
    <n v="1085.0874385573729"/>
    <n v="8.5754798118482114"/>
    <n v="1.994011976047904"/>
    <n v="1.1579401774936957"/>
    <n v="3.3353653657410378"/>
  </r>
  <r>
    <x v="3"/>
    <x v="3"/>
    <x v="3"/>
    <x v="74"/>
    <x v="75"/>
    <x v="75"/>
    <n v="2164.6730700038752"/>
    <n v="3560.8872001563741"/>
    <n v="7.4564295152618936"/>
    <x v="73"/>
    <x v="75"/>
    <x v="75"/>
    <n v="1056.710272496676"/>
    <n v="1738.2883982570329"/>
    <n v="7.6811797841387506"/>
    <n v="2.110247518832955"/>
    <n v="1.3945857443565657"/>
    <n v="3.2014808304374029"/>
  </r>
  <r>
    <x v="3"/>
    <x v="4"/>
    <x v="0"/>
    <x v="75"/>
    <x v="76"/>
    <x v="76"/>
    <n v="4123.5987438158918"/>
    <n v="6783.3199335771424"/>
    <n v="13.104432833535389"/>
    <x v="74"/>
    <x v="76"/>
    <x v="76"/>
    <n v="1205.78955460727"/>
    <n v="1983.5238173289599"/>
    <n v="12.13379852273165"/>
    <n v="3.1665287204105281"/>
    <n v="1.5384937907171963"/>
    <n v="6.3863147353138716"/>
  </r>
  <r>
    <x v="3"/>
    <x v="4"/>
    <x v="1"/>
    <x v="76"/>
    <x v="77"/>
    <x v="77"/>
    <n v="548.65412602112087"/>
    <n v="902.5360373047439"/>
    <n v="32.475982871060147"/>
    <x v="75"/>
    <x v="77"/>
    <x v="77"/>
    <n v="272.84510257653523"/>
    <n v="448.83019373840028"/>
    <n v="29.56564781480478"/>
    <n v="1.830659536541889"/>
    <n v="0.12325236803871888"/>
    <n v="17.201920031890992"/>
  </r>
  <r>
    <x v="3"/>
    <x v="4"/>
    <x v="2"/>
    <x v="77"/>
    <x v="78"/>
    <x v="78"/>
    <n v="200.84409376429269"/>
    <n v="330.38853424226153"/>
    <n v="26.77492851334355"/>
    <x v="76"/>
    <x v="78"/>
    <x v="78"/>
    <n v="105.4068308981918"/>
    <n v="173.3942368275255"/>
    <n v="25.630840339985848"/>
    <n v="1.8240000000000001"/>
    <n v="0.29667731591941282"/>
    <n v="10.265396514251055"/>
  </r>
  <r>
    <x v="3"/>
    <x v="4"/>
    <x v="3"/>
    <x v="78"/>
    <x v="79"/>
    <x v="79"/>
    <n v="1131.890520324293"/>
    <n v="1861.959905933463"/>
    <n v="29.045139031751141"/>
    <x v="77"/>
    <x v="79"/>
    <x v="79"/>
    <n v="417.58981069944701"/>
    <n v="686.93523860059031"/>
    <n v="22.484852813741451"/>
    <n v="2.0983170947741359"/>
    <n v="0.27921705757374699"/>
    <n v="9.5709051600038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213BBB-6FD9-7B47-BBF8-E662076BE239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7:AQ36" firstHeaderRow="1" firstDataRow="4" firstDataCol="1"/>
  <pivotFields count="18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numFmtId="169" showAll="0">
      <items count="80">
        <item x="56"/>
        <item x="77"/>
        <item x="17"/>
        <item x="76"/>
        <item x="58"/>
        <item x="37"/>
        <item x="36"/>
        <item x="1"/>
        <item x="18"/>
        <item x="38"/>
        <item x="60"/>
        <item x="78"/>
        <item x="20"/>
        <item x="57"/>
        <item x="44"/>
        <item x="41"/>
        <item x="61"/>
        <item x="21"/>
        <item x="24"/>
        <item x="40"/>
        <item x="5"/>
        <item x="68"/>
        <item x="32"/>
        <item x="64"/>
        <item x="2"/>
        <item x="48"/>
        <item x="14"/>
        <item x="13"/>
        <item x="42"/>
        <item x="9"/>
        <item x="72"/>
        <item x="52"/>
        <item x="28"/>
        <item x="73"/>
        <item x="62"/>
        <item x="6"/>
        <item x="53"/>
        <item x="45"/>
        <item x="22"/>
        <item x="33"/>
        <item x="65"/>
        <item x="66"/>
        <item x="50"/>
        <item x="46"/>
        <item x="11"/>
        <item x="26"/>
        <item x="25"/>
        <item x="54"/>
        <item x="7"/>
        <item x="3"/>
        <item x="10"/>
        <item x="74"/>
        <item x="55"/>
        <item x="30"/>
        <item x="49"/>
        <item x="70"/>
        <item x="75"/>
        <item x="34"/>
        <item x="29"/>
        <item x="16"/>
        <item x="69"/>
        <item x="15"/>
        <item x="35"/>
        <item x="39"/>
        <item x="8"/>
        <item x="59"/>
        <item x="0"/>
        <item x="47"/>
        <item x="19"/>
        <item x="27"/>
        <item x="67"/>
        <item x="12"/>
        <item x="31"/>
        <item x="51"/>
        <item x="23"/>
        <item x="71"/>
        <item x="43"/>
        <item x="4"/>
        <item x="63"/>
        <item t="default"/>
      </items>
    </pivotField>
    <pivotField numFmtId="169" showAll="0">
      <items count="81">
        <item x="37"/>
        <item x="57"/>
        <item x="17"/>
        <item x="77"/>
        <item x="78"/>
        <item x="19"/>
        <item x="38"/>
        <item x="59"/>
        <item x="61"/>
        <item x="79"/>
        <item x="39"/>
        <item x="1"/>
        <item x="18"/>
        <item x="58"/>
        <item x="21"/>
        <item x="45"/>
        <item x="41"/>
        <item x="42"/>
        <item x="22"/>
        <item x="62"/>
        <item x="25"/>
        <item x="69"/>
        <item x="5"/>
        <item x="33"/>
        <item x="2"/>
        <item x="49"/>
        <item x="65"/>
        <item x="14"/>
        <item x="43"/>
        <item x="13"/>
        <item x="53"/>
        <item x="73"/>
        <item x="29"/>
        <item x="63"/>
        <item x="9"/>
        <item x="74"/>
        <item x="54"/>
        <item x="6"/>
        <item x="51"/>
        <item x="34"/>
        <item x="46"/>
        <item x="23"/>
        <item x="67"/>
        <item x="66"/>
        <item x="47"/>
        <item x="11"/>
        <item x="26"/>
        <item x="3"/>
        <item x="27"/>
        <item x="76"/>
        <item x="10"/>
        <item x="55"/>
        <item x="71"/>
        <item x="7"/>
        <item x="56"/>
        <item x="50"/>
        <item x="31"/>
        <item x="75"/>
        <item x="35"/>
        <item x="30"/>
        <item x="16"/>
        <item x="70"/>
        <item x="15"/>
        <item x="36"/>
        <item x="40"/>
        <item x="8"/>
        <item x="0"/>
        <item x="60"/>
        <item x="48"/>
        <item x="20"/>
        <item x="28"/>
        <item x="68"/>
        <item x="12"/>
        <item x="32"/>
        <item x="52"/>
        <item x="72"/>
        <item x="24"/>
        <item x="44"/>
        <item x="4"/>
        <item x="64"/>
        <item t="default"/>
      </items>
    </pivotField>
    <pivotField dataField="1" numFmtId="169" showAll="0">
      <items count="81">
        <item x="57"/>
        <item x="78"/>
        <item x="19"/>
        <item x="17"/>
        <item x="59"/>
        <item x="77"/>
        <item x="38"/>
        <item x="1"/>
        <item x="18"/>
        <item x="37"/>
        <item x="39"/>
        <item x="61"/>
        <item x="79"/>
        <item x="21"/>
        <item x="58"/>
        <item x="45"/>
        <item x="62"/>
        <item x="42"/>
        <item x="25"/>
        <item x="22"/>
        <item x="5"/>
        <item x="69"/>
        <item x="41"/>
        <item x="65"/>
        <item x="33"/>
        <item x="2"/>
        <item x="49"/>
        <item x="14"/>
        <item x="9"/>
        <item x="13"/>
        <item x="73"/>
        <item x="43"/>
        <item x="53"/>
        <item x="74"/>
        <item x="29"/>
        <item x="6"/>
        <item x="54"/>
        <item x="63"/>
        <item x="46"/>
        <item x="23"/>
        <item x="66"/>
        <item x="34"/>
        <item x="67"/>
        <item x="47"/>
        <item x="11"/>
        <item x="51"/>
        <item x="27"/>
        <item x="7"/>
        <item x="55"/>
        <item x="26"/>
        <item x="75"/>
        <item x="3"/>
        <item x="10"/>
        <item x="56"/>
        <item x="31"/>
        <item x="50"/>
        <item x="35"/>
        <item x="71"/>
        <item x="30"/>
        <item x="76"/>
        <item x="16"/>
        <item x="70"/>
        <item x="15"/>
        <item x="36"/>
        <item x="40"/>
        <item x="8"/>
        <item x="60"/>
        <item x="20"/>
        <item x="48"/>
        <item x="28"/>
        <item x="0"/>
        <item x="68"/>
        <item x="12"/>
        <item x="32"/>
        <item x="52"/>
        <item x="24"/>
        <item x="72"/>
        <item x="44"/>
        <item x="4"/>
        <item x="64"/>
        <item t="default"/>
      </items>
    </pivotField>
    <pivotField numFmtId="169" showAll="0"/>
    <pivotField numFmtId="169" showAll="0"/>
    <pivotField numFmtId="1" showAll="0"/>
    <pivotField numFmtId="169" showAll="0">
      <items count="79">
        <item x="55"/>
        <item x="76"/>
        <item x="19"/>
        <item x="17"/>
        <item x="75"/>
        <item x="37"/>
        <item x="1"/>
        <item x="57"/>
        <item x="38"/>
        <item x="59"/>
        <item x="56"/>
        <item x="77"/>
        <item x="18"/>
        <item x="43"/>
        <item x="21"/>
        <item x="60"/>
        <item x="40"/>
        <item x="25"/>
        <item x="5"/>
        <item x="22"/>
        <item x="33"/>
        <item x="63"/>
        <item x="67"/>
        <item x="2"/>
        <item x="13"/>
        <item x="71"/>
        <item x="14"/>
        <item x="51"/>
        <item x="47"/>
        <item x="72"/>
        <item x="41"/>
        <item x="61"/>
        <item x="29"/>
        <item x="52"/>
        <item x="9"/>
        <item x="6"/>
        <item x="34"/>
        <item x="49"/>
        <item x="23"/>
        <item x="44"/>
        <item x="65"/>
        <item x="74"/>
        <item x="45"/>
        <item x="53"/>
        <item x="11"/>
        <item x="69"/>
        <item x="64"/>
        <item x="26"/>
        <item x="35"/>
        <item x="54"/>
        <item x="27"/>
        <item x="7"/>
        <item x="36"/>
        <item x="73"/>
        <item x="16"/>
        <item x="3"/>
        <item x="31"/>
        <item x="10"/>
        <item x="30"/>
        <item x="48"/>
        <item x="68"/>
        <item x="15"/>
        <item x="39"/>
        <item x="58"/>
        <item x="8"/>
        <item x="0"/>
        <item x="20"/>
        <item x="46"/>
        <item x="66"/>
        <item x="28"/>
        <item x="12"/>
        <item x="32"/>
        <item x="70"/>
        <item x="50"/>
        <item x="24"/>
        <item x="42"/>
        <item x="4"/>
        <item x="62"/>
        <item t="default"/>
      </items>
    </pivotField>
    <pivotField dataField="1" numFmtId="169" showAll="0">
      <items count="81">
        <item x="57"/>
        <item x="37"/>
        <item x="17"/>
        <item x="78"/>
        <item x="19"/>
        <item x="38"/>
        <item x="77"/>
        <item x="61"/>
        <item x="1"/>
        <item x="59"/>
        <item x="58"/>
        <item x="79"/>
        <item x="18"/>
        <item x="39"/>
        <item x="21"/>
        <item x="45"/>
        <item x="41"/>
        <item x="62"/>
        <item x="22"/>
        <item x="42"/>
        <item x="25"/>
        <item x="5"/>
        <item x="33"/>
        <item x="65"/>
        <item x="69"/>
        <item x="2"/>
        <item x="13"/>
        <item x="73"/>
        <item x="14"/>
        <item x="49"/>
        <item x="53"/>
        <item x="63"/>
        <item x="43"/>
        <item x="29"/>
        <item x="51"/>
        <item x="74"/>
        <item x="9"/>
        <item x="54"/>
        <item x="34"/>
        <item x="76"/>
        <item x="6"/>
        <item x="67"/>
        <item x="23"/>
        <item x="46"/>
        <item x="47"/>
        <item x="55"/>
        <item x="71"/>
        <item x="11"/>
        <item x="66"/>
        <item x="35"/>
        <item x="56"/>
        <item x="26"/>
        <item x="27"/>
        <item x="36"/>
        <item x="31"/>
        <item x="75"/>
        <item x="7"/>
        <item x="3"/>
        <item x="10"/>
        <item x="16"/>
        <item x="50"/>
        <item x="30"/>
        <item x="70"/>
        <item x="15"/>
        <item x="40"/>
        <item x="60"/>
        <item x="8"/>
        <item x="0"/>
        <item x="20"/>
        <item x="48"/>
        <item x="68"/>
        <item x="28"/>
        <item x="12"/>
        <item x="32"/>
        <item x="72"/>
        <item x="52"/>
        <item x="24"/>
        <item x="44"/>
        <item x="4"/>
        <item x="64"/>
        <item t="default"/>
      </items>
    </pivotField>
    <pivotField numFmtId="169" showAll="0">
      <items count="81">
        <item x="57"/>
        <item x="78"/>
        <item x="19"/>
        <item x="17"/>
        <item x="37"/>
        <item x="77"/>
        <item x="38"/>
        <item x="1"/>
        <item x="39"/>
        <item x="59"/>
        <item x="58"/>
        <item x="18"/>
        <item x="79"/>
        <item x="61"/>
        <item x="45"/>
        <item x="62"/>
        <item x="21"/>
        <item x="5"/>
        <item x="25"/>
        <item x="42"/>
        <item x="41"/>
        <item x="22"/>
        <item x="33"/>
        <item x="65"/>
        <item x="69"/>
        <item x="2"/>
        <item x="14"/>
        <item x="73"/>
        <item x="13"/>
        <item x="53"/>
        <item x="74"/>
        <item x="49"/>
        <item x="54"/>
        <item x="29"/>
        <item x="43"/>
        <item x="6"/>
        <item x="63"/>
        <item x="9"/>
        <item x="34"/>
        <item x="23"/>
        <item x="46"/>
        <item x="51"/>
        <item x="67"/>
        <item x="47"/>
        <item x="55"/>
        <item x="76"/>
        <item x="66"/>
        <item x="11"/>
        <item x="26"/>
        <item x="71"/>
        <item x="35"/>
        <item x="56"/>
        <item x="7"/>
        <item x="36"/>
        <item x="27"/>
        <item x="75"/>
        <item x="16"/>
        <item x="3"/>
        <item x="31"/>
        <item x="10"/>
        <item x="30"/>
        <item x="70"/>
        <item x="50"/>
        <item x="15"/>
        <item x="40"/>
        <item x="60"/>
        <item x="8"/>
        <item x="20"/>
        <item x="0"/>
        <item x="48"/>
        <item x="68"/>
        <item x="28"/>
        <item x="12"/>
        <item x="32"/>
        <item x="72"/>
        <item x="52"/>
        <item x="24"/>
        <item x="44"/>
        <item x="4"/>
        <item x="64"/>
        <item t="default"/>
      </items>
    </pivotField>
    <pivotField numFmtId="169" showAll="0"/>
    <pivotField numFmtId="169" showAll="0"/>
    <pivotField numFmtId="1" showAll="0"/>
    <pivotField numFmtId="167" showAll="0"/>
    <pivotField numFmtId="167" showAll="0"/>
    <pivotField numFmtId="167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3">
    <field x="0"/>
    <field x="2"/>
    <field x="-2"/>
  </colFields>
  <colItems count="42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t="default">
      <x v="1"/>
    </i>
    <i t="default" i="1">
      <x v="1"/>
    </i>
    <i>
      <x v="2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t="default">
      <x v="2"/>
    </i>
    <i t="default" i="1">
      <x v="2"/>
    </i>
    <i>
      <x v="3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t="default">
      <x v="3"/>
    </i>
    <i t="default" i="1">
      <x v="3"/>
    </i>
    <i t="grand">
      <x/>
    </i>
    <i t="grand" i="1">
      <x/>
    </i>
  </colItems>
  <dataFields count="2">
    <dataField name="Sum of in_pop_high" fld="5" baseField="0" baseItem="0"/>
    <dataField name="Sum of in_fam_low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A05D72-FC1C-CA49-899E-0F130362148C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5:AQ24" firstHeaderRow="1" firstDataRow="4" firstDataCol="1"/>
  <pivotFields count="18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numFmtId="169" showAll="0">
      <items count="80">
        <item x="56"/>
        <item x="77"/>
        <item x="17"/>
        <item x="76"/>
        <item x="58"/>
        <item x="37"/>
        <item x="36"/>
        <item x="1"/>
        <item x="18"/>
        <item x="38"/>
        <item x="60"/>
        <item x="78"/>
        <item x="20"/>
        <item x="57"/>
        <item x="44"/>
        <item x="41"/>
        <item x="61"/>
        <item x="21"/>
        <item x="24"/>
        <item x="40"/>
        <item x="5"/>
        <item x="68"/>
        <item x="32"/>
        <item x="64"/>
        <item x="2"/>
        <item x="48"/>
        <item x="14"/>
        <item x="13"/>
        <item x="42"/>
        <item x="9"/>
        <item x="72"/>
        <item x="52"/>
        <item x="28"/>
        <item x="73"/>
        <item x="62"/>
        <item x="6"/>
        <item x="53"/>
        <item x="45"/>
        <item x="22"/>
        <item x="33"/>
        <item x="65"/>
        <item x="66"/>
        <item x="50"/>
        <item x="46"/>
        <item x="11"/>
        <item x="26"/>
        <item x="25"/>
        <item x="54"/>
        <item x="7"/>
        <item x="3"/>
        <item x="10"/>
        <item x="74"/>
        <item x="55"/>
        <item x="30"/>
        <item x="49"/>
        <item x="70"/>
        <item x="75"/>
        <item x="34"/>
        <item x="29"/>
        <item x="16"/>
        <item x="69"/>
        <item x="15"/>
        <item x="35"/>
        <item x="39"/>
        <item x="8"/>
        <item x="59"/>
        <item x="0"/>
        <item x="47"/>
        <item x="19"/>
        <item x="27"/>
        <item x="67"/>
        <item x="12"/>
        <item x="31"/>
        <item x="51"/>
        <item x="23"/>
        <item x="71"/>
        <item x="43"/>
        <item x="4"/>
        <item x="63"/>
        <item t="default"/>
      </items>
    </pivotField>
    <pivotField dataField="1" numFmtId="169" showAll="0">
      <items count="81">
        <item x="37"/>
        <item x="57"/>
        <item x="17"/>
        <item x="77"/>
        <item x="78"/>
        <item x="19"/>
        <item x="38"/>
        <item x="59"/>
        <item x="61"/>
        <item x="79"/>
        <item x="39"/>
        <item x="1"/>
        <item x="18"/>
        <item x="58"/>
        <item x="21"/>
        <item x="45"/>
        <item x="41"/>
        <item x="42"/>
        <item x="22"/>
        <item x="62"/>
        <item x="25"/>
        <item x="69"/>
        <item x="5"/>
        <item x="33"/>
        <item x="2"/>
        <item x="49"/>
        <item x="65"/>
        <item x="14"/>
        <item x="43"/>
        <item x="13"/>
        <item x="53"/>
        <item x="73"/>
        <item x="29"/>
        <item x="63"/>
        <item x="9"/>
        <item x="74"/>
        <item x="54"/>
        <item x="6"/>
        <item x="51"/>
        <item x="34"/>
        <item x="46"/>
        <item x="23"/>
        <item x="67"/>
        <item x="66"/>
        <item x="47"/>
        <item x="11"/>
        <item x="26"/>
        <item x="3"/>
        <item x="27"/>
        <item x="76"/>
        <item x="10"/>
        <item x="55"/>
        <item x="71"/>
        <item x="7"/>
        <item x="56"/>
        <item x="50"/>
        <item x="31"/>
        <item x="75"/>
        <item x="35"/>
        <item x="30"/>
        <item x="16"/>
        <item x="70"/>
        <item x="15"/>
        <item x="36"/>
        <item x="40"/>
        <item x="8"/>
        <item x="0"/>
        <item x="60"/>
        <item x="48"/>
        <item x="20"/>
        <item x="28"/>
        <item x="68"/>
        <item x="12"/>
        <item x="32"/>
        <item x="52"/>
        <item x="72"/>
        <item x="24"/>
        <item x="44"/>
        <item x="4"/>
        <item x="64"/>
        <item t="default"/>
      </items>
    </pivotField>
    <pivotField numFmtId="169" showAll="0"/>
    <pivotField numFmtId="169" showAll="0"/>
    <pivotField numFmtId="169" showAll="0"/>
    <pivotField numFmtId="1" showAll="0"/>
    <pivotField numFmtId="169" showAll="0">
      <items count="79">
        <item x="55"/>
        <item x="76"/>
        <item x="19"/>
        <item x="17"/>
        <item x="75"/>
        <item x="37"/>
        <item x="1"/>
        <item x="57"/>
        <item x="38"/>
        <item x="59"/>
        <item x="56"/>
        <item x="77"/>
        <item x="18"/>
        <item x="43"/>
        <item x="21"/>
        <item x="60"/>
        <item x="40"/>
        <item x="25"/>
        <item x="5"/>
        <item x="22"/>
        <item x="33"/>
        <item x="63"/>
        <item x="67"/>
        <item x="2"/>
        <item x="13"/>
        <item x="71"/>
        <item x="14"/>
        <item x="51"/>
        <item x="47"/>
        <item x="72"/>
        <item x="41"/>
        <item x="61"/>
        <item x="29"/>
        <item x="52"/>
        <item x="9"/>
        <item x="6"/>
        <item x="34"/>
        <item x="49"/>
        <item x="23"/>
        <item x="44"/>
        <item x="65"/>
        <item x="74"/>
        <item x="45"/>
        <item x="53"/>
        <item x="11"/>
        <item x="69"/>
        <item x="64"/>
        <item x="26"/>
        <item x="35"/>
        <item x="54"/>
        <item x="27"/>
        <item x="7"/>
        <item x="36"/>
        <item x="73"/>
        <item x="16"/>
        <item x="3"/>
        <item x="31"/>
        <item x="10"/>
        <item x="30"/>
        <item x="48"/>
        <item x="68"/>
        <item x="15"/>
        <item x="39"/>
        <item x="58"/>
        <item x="8"/>
        <item x="0"/>
        <item x="20"/>
        <item x="46"/>
        <item x="66"/>
        <item x="28"/>
        <item x="12"/>
        <item x="32"/>
        <item x="70"/>
        <item x="50"/>
        <item x="24"/>
        <item x="42"/>
        <item x="4"/>
        <item x="62"/>
        <item t="default"/>
      </items>
    </pivotField>
    <pivotField numFmtId="169" showAll="0"/>
    <pivotField dataField="1" numFmtId="169" showAll="0">
      <items count="81">
        <item x="57"/>
        <item x="78"/>
        <item x="19"/>
        <item x="17"/>
        <item x="37"/>
        <item x="77"/>
        <item x="38"/>
        <item x="1"/>
        <item x="39"/>
        <item x="59"/>
        <item x="58"/>
        <item x="18"/>
        <item x="79"/>
        <item x="61"/>
        <item x="45"/>
        <item x="62"/>
        <item x="21"/>
        <item x="5"/>
        <item x="25"/>
        <item x="42"/>
        <item x="41"/>
        <item x="22"/>
        <item x="33"/>
        <item x="65"/>
        <item x="69"/>
        <item x="2"/>
        <item x="14"/>
        <item x="73"/>
        <item x="13"/>
        <item x="53"/>
        <item x="74"/>
        <item x="49"/>
        <item x="54"/>
        <item x="29"/>
        <item x="43"/>
        <item x="6"/>
        <item x="63"/>
        <item x="9"/>
        <item x="34"/>
        <item x="23"/>
        <item x="46"/>
        <item x="51"/>
        <item x="67"/>
        <item x="47"/>
        <item x="55"/>
        <item x="76"/>
        <item x="66"/>
        <item x="11"/>
        <item x="26"/>
        <item x="71"/>
        <item x="35"/>
        <item x="56"/>
        <item x="7"/>
        <item x="36"/>
        <item x="27"/>
        <item x="75"/>
        <item x="16"/>
        <item x="3"/>
        <item x="31"/>
        <item x="10"/>
        <item x="30"/>
        <item x="70"/>
        <item x="50"/>
        <item x="15"/>
        <item x="40"/>
        <item x="60"/>
        <item x="8"/>
        <item x="20"/>
        <item x="0"/>
        <item x="48"/>
        <item x="68"/>
        <item x="28"/>
        <item x="12"/>
        <item x="32"/>
        <item x="72"/>
        <item x="52"/>
        <item x="24"/>
        <item x="44"/>
        <item x="4"/>
        <item x="64"/>
        <item t="default"/>
      </items>
    </pivotField>
    <pivotField numFmtId="169" showAll="0"/>
    <pivotField numFmtId="169" showAll="0"/>
    <pivotField numFmtId="1" showAll="0"/>
    <pivotField numFmtId="167" showAll="0"/>
    <pivotField numFmtId="167" showAll="0"/>
    <pivotField numFmtId="167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3">
    <field x="0"/>
    <field x="2"/>
    <field x="-2"/>
  </colFields>
  <colItems count="42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t="default">
      <x v="1"/>
    </i>
    <i t="default" i="1">
      <x v="1"/>
    </i>
    <i>
      <x v="2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t="default">
      <x v="2"/>
    </i>
    <i t="default" i="1">
      <x v="2"/>
    </i>
    <i>
      <x v="3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t="default">
      <x v="3"/>
    </i>
    <i t="default" i="1">
      <x v="3"/>
    </i>
    <i t="grand">
      <x/>
    </i>
    <i t="grand" i="1">
      <x/>
    </i>
  </colItems>
  <dataFields count="2">
    <dataField name="Sum of in_pop_low" fld="4" baseField="0" baseItem="0"/>
    <dataField name="Sum of in_fam_high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7D204-05E8-5B4E-B919-05BF401D35A0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Q12" firstHeaderRow="1" firstDataRow="4" firstDataCol="1"/>
  <pivotFields count="18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dataField="1" numFmtId="169" showAll="0">
      <items count="80">
        <item x="56"/>
        <item x="77"/>
        <item x="17"/>
        <item x="76"/>
        <item x="58"/>
        <item x="37"/>
        <item x="36"/>
        <item x="1"/>
        <item x="18"/>
        <item x="38"/>
        <item x="60"/>
        <item x="78"/>
        <item x="20"/>
        <item x="57"/>
        <item x="44"/>
        <item x="41"/>
        <item x="61"/>
        <item x="21"/>
        <item x="24"/>
        <item x="40"/>
        <item x="5"/>
        <item x="68"/>
        <item x="32"/>
        <item x="64"/>
        <item x="2"/>
        <item x="48"/>
        <item x="14"/>
        <item x="13"/>
        <item x="42"/>
        <item x="9"/>
        <item x="72"/>
        <item x="52"/>
        <item x="28"/>
        <item x="73"/>
        <item x="62"/>
        <item x="6"/>
        <item x="53"/>
        <item x="45"/>
        <item x="22"/>
        <item x="33"/>
        <item x="65"/>
        <item x="66"/>
        <item x="50"/>
        <item x="46"/>
        <item x="11"/>
        <item x="26"/>
        <item x="25"/>
        <item x="54"/>
        <item x="7"/>
        <item x="3"/>
        <item x="10"/>
        <item x="74"/>
        <item x="55"/>
        <item x="30"/>
        <item x="49"/>
        <item x="70"/>
        <item x="75"/>
        <item x="34"/>
        <item x="29"/>
        <item x="16"/>
        <item x="69"/>
        <item x="15"/>
        <item x="35"/>
        <item x="39"/>
        <item x="8"/>
        <item x="59"/>
        <item x="0"/>
        <item x="47"/>
        <item x="19"/>
        <item x="27"/>
        <item x="67"/>
        <item x="12"/>
        <item x="31"/>
        <item x="51"/>
        <item x="23"/>
        <item x="71"/>
        <item x="43"/>
        <item x="4"/>
        <item x="63"/>
        <item t="default"/>
      </items>
    </pivotField>
    <pivotField numFmtId="169" showAll="0"/>
    <pivotField numFmtId="169" showAll="0"/>
    <pivotField numFmtId="169" showAll="0"/>
    <pivotField numFmtId="169" showAll="0"/>
    <pivotField numFmtId="1" showAll="0"/>
    <pivotField dataField="1" numFmtId="169" showAll="0">
      <items count="79">
        <item x="55"/>
        <item x="76"/>
        <item x="19"/>
        <item x="17"/>
        <item x="75"/>
        <item x="37"/>
        <item x="1"/>
        <item x="57"/>
        <item x="38"/>
        <item x="59"/>
        <item x="56"/>
        <item x="77"/>
        <item x="18"/>
        <item x="43"/>
        <item x="21"/>
        <item x="60"/>
        <item x="40"/>
        <item x="25"/>
        <item x="5"/>
        <item x="22"/>
        <item x="33"/>
        <item x="63"/>
        <item x="67"/>
        <item x="2"/>
        <item x="13"/>
        <item x="71"/>
        <item x="14"/>
        <item x="51"/>
        <item x="47"/>
        <item x="72"/>
        <item x="41"/>
        <item x="61"/>
        <item x="29"/>
        <item x="52"/>
        <item x="9"/>
        <item x="6"/>
        <item x="34"/>
        <item x="49"/>
        <item x="23"/>
        <item x="44"/>
        <item x="65"/>
        <item x="74"/>
        <item x="45"/>
        <item x="53"/>
        <item x="11"/>
        <item x="69"/>
        <item x="64"/>
        <item x="26"/>
        <item x="35"/>
        <item x="54"/>
        <item x="27"/>
        <item x="7"/>
        <item x="36"/>
        <item x="73"/>
        <item x="16"/>
        <item x="3"/>
        <item x="31"/>
        <item x="10"/>
        <item x="30"/>
        <item x="48"/>
        <item x="68"/>
        <item x="15"/>
        <item x="39"/>
        <item x="58"/>
        <item x="8"/>
        <item x="0"/>
        <item x="20"/>
        <item x="46"/>
        <item x="66"/>
        <item x="28"/>
        <item x="12"/>
        <item x="32"/>
        <item x="70"/>
        <item x="50"/>
        <item x="24"/>
        <item x="42"/>
        <item x="4"/>
        <item x="62"/>
        <item t="default"/>
      </items>
    </pivotField>
    <pivotField numFmtId="169" showAll="0"/>
    <pivotField numFmtId="169" showAll="0"/>
    <pivotField numFmtId="169" showAll="0"/>
    <pivotField numFmtId="169" showAll="0"/>
    <pivotField numFmtId="1" showAll="0"/>
    <pivotField numFmtId="167" showAll="0"/>
    <pivotField numFmtId="167" showAll="0"/>
    <pivotField numFmtId="167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3">
    <field x="0"/>
    <field x="2"/>
    <field x="-2"/>
  </colFields>
  <colItems count="42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t="default">
      <x v="1"/>
    </i>
    <i t="default" i="1">
      <x v="1"/>
    </i>
    <i>
      <x v="2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t="default">
      <x v="2"/>
    </i>
    <i t="default" i="1">
      <x v="2"/>
    </i>
    <i>
      <x v="3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t="default">
      <x v="3"/>
    </i>
    <i t="default" i="1">
      <x v="3"/>
    </i>
    <i t="grand">
      <x/>
    </i>
    <i t="grand" i="1">
      <x/>
    </i>
  </colItems>
  <dataFields count="2">
    <dataField name="Sum of in_pop" fld="3" baseField="0" baseItem="0"/>
    <dataField name="Sum of in_fam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B25B-E492-3B4E-BE2A-4E15EAAD380D}">
  <dimension ref="A3:AQ36"/>
  <sheetViews>
    <sheetView workbookViewId="0">
      <selection activeCell="B4" sqref="B4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11.83203125" bestFit="1" customWidth="1"/>
    <col min="4" max="4" width="12" bestFit="1" customWidth="1"/>
    <col min="5" max="5" width="11.83203125" bestFit="1" customWidth="1"/>
    <col min="6" max="6" width="12" bestFit="1" customWidth="1"/>
    <col min="7" max="7" width="11.83203125" bestFit="1" customWidth="1"/>
    <col min="8" max="8" width="12" bestFit="1" customWidth="1"/>
    <col min="9" max="9" width="11.83203125" bestFit="1" customWidth="1"/>
    <col min="10" max="10" width="16.5" bestFit="1" customWidth="1"/>
    <col min="11" max="11" width="16.33203125" bestFit="1" customWidth="1"/>
    <col min="12" max="12" width="12" bestFit="1" customWidth="1"/>
    <col min="13" max="13" width="11.83203125" bestFit="1" customWidth="1"/>
    <col min="14" max="14" width="12" bestFit="1" customWidth="1"/>
    <col min="15" max="15" width="11.83203125" bestFit="1" customWidth="1"/>
    <col min="16" max="16" width="12" bestFit="1" customWidth="1"/>
    <col min="17" max="17" width="11.83203125" bestFit="1" customWidth="1"/>
    <col min="18" max="18" width="12" bestFit="1" customWidth="1"/>
    <col min="19" max="19" width="11.83203125" bestFit="1" customWidth="1"/>
    <col min="20" max="20" width="16.5" bestFit="1" customWidth="1"/>
    <col min="21" max="21" width="16.33203125" bestFit="1" customWidth="1"/>
    <col min="22" max="22" width="12" bestFit="1" customWidth="1"/>
    <col min="23" max="23" width="11.83203125" bestFit="1" customWidth="1"/>
    <col min="24" max="24" width="12" bestFit="1" customWidth="1"/>
    <col min="25" max="25" width="11.83203125" bestFit="1" customWidth="1"/>
    <col min="26" max="26" width="12" bestFit="1" customWidth="1"/>
    <col min="27" max="27" width="11.83203125" bestFit="1" customWidth="1"/>
    <col min="28" max="28" width="12" bestFit="1" customWidth="1"/>
    <col min="29" max="29" width="11.83203125" bestFit="1" customWidth="1"/>
    <col min="30" max="30" width="16.5" bestFit="1" customWidth="1"/>
    <col min="31" max="31" width="16.33203125" bestFit="1" customWidth="1"/>
    <col min="32" max="32" width="12" bestFit="1" customWidth="1"/>
    <col min="33" max="33" width="11.83203125" bestFit="1" customWidth="1"/>
    <col min="34" max="34" width="12" bestFit="1" customWidth="1"/>
    <col min="35" max="35" width="11.83203125" bestFit="1" customWidth="1"/>
    <col min="36" max="36" width="12" bestFit="1" customWidth="1"/>
    <col min="37" max="37" width="11.83203125" bestFit="1" customWidth="1"/>
    <col min="38" max="38" width="12" bestFit="1" customWidth="1"/>
    <col min="39" max="39" width="11.83203125" bestFit="1" customWidth="1"/>
    <col min="40" max="40" width="16.5" bestFit="1" customWidth="1"/>
    <col min="41" max="42" width="16.33203125" bestFit="1" customWidth="1"/>
    <col min="43" max="43" width="16" bestFit="1" customWidth="1"/>
    <col min="44" max="44" width="20.6640625" bestFit="1" customWidth="1"/>
    <col min="45" max="45" width="20" bestFit="1" customWidth="1"/>
    <col min="46" max="46" width="20.5" bestFit="1" customWidth="1"/>
    <col min="47" max="47" width="16.33203125" bestFit="1" customWidth="1"/>
    <col min="48" max="48" width="15.5" bestFit="1" customWidth="1"/>
    <col min="49" max="49" width="16" bestFit="1" customWidth="1"/>
    <col min="50" max="50" width="16.33203125" bestFit="1" customWidth="1"/>
    <col min="51" max="51" width="15.5" bestFit="1" customWidth="1"/>
    <col min="52" max="52" width="16" bestFit="1" customWidth="1"/>
    <col min="53" max="53" width="16.33203125" bestFit="1" customWidth="1"/>
    <col min="54" max="54" width="15.5" bestFit="1" customWidth="1"/>
    <col min="55" max="55" width="16" bestFit="1" customWidth="1"/>
    <col min="56" max="56" width="16.33203125" bestFit="1" customWidth="1"/>
    <col min="57" max="57" width="15.5" bestFit="1" customWidth="1"/>
    <col min="58" max="58" width="16" bestFit="1" customWidth="1"/>
    <col min="59" max="59" width="20.6640625" bestFit="1" customWidth="1"/>
    <col min="60" max="60" width="20" bestFit="1" customWidth="1"/>
    <col min="61" max="62" width="20.5" bestFit="1" customWidth="1"/>
    <col min="63" max="63" width="19.83203125" bestFit="1" customWidth="1"/>
    <col min="64" max="64" width="20.33203125" bestFit="1" customWidth="1"/>
    <col min="65" max="82" width="8.6640625" bestFit="1" customWidth="1"/>
    <col min="83" max="83" width="9.33203125" bestFit="1" customWidth="1"/>
    <col min="84" max="84" width="10" bestFit="1" customWidth="1"/>
  </cols>
  <sheetData>
    <row r="3" spans="1:43" x14ac:dyDescent="0.2">
      <c r="B3" s="7" t="s">
        <v>38</v>
      </c>
    </row>
    <row r="4" spans="1:43" x14ac:dyDescent="0.2">
      <c r="B4">
        <v>2016</v>
      </c>
      <c r="J4" t="s">
        <v>42</v>
      </c>
      <c r="K4" t="s">
        <v>43</v>
      </c>
      <c r="L4">
        <v>2017</v>
      </c>
      <c r="T4" t="s">
        <v>44</v>
      </c>
      <c r="U4" t="s">
        <v>45</v>
      </c>
      <c r="V4">
        <v>2018</v>
      </c>
      <c r="AD4" t="s">
        <v>46</v>
      </c>
      <c r="AE4" t="s">
        <v>47</v>
      </c>
      <c r="AF4">
        <v>2019</v>
      </c>
      <c r="AN4" t="s">
        <v>48</v>
      </c>
      <c r="AO4" t="s">
        <v>49</v>
      </c>
      <c r="AP4" t="s">
        <v>50</v>
      </c>
      <c r="AQ4" t="s">
        <v>51</v>
      </c>
    </row>
    <row r="5" spans="1:43" x14ac:dyDescent="0.2">
      <c r="B5" t="s">
        <v>20</v>
      </c>
      <c r="D5" t="s">
        <v>17</v>
      </c>
      <c r="F5" t="s">
        <v>18</v>
      </c>
      <c r="H5" t="s">
        <v>19</v>
      </c>
      <c r="L5" t="s">
        <v>20</v>
      </c>
      <c r="N5" t="s">
        <v>17</v>
      </c>
      <c r="P5" t="s">
        <v>18</v>
      </c>
      <c r="R5" t="s">
        <v>19</v>
      </c>
      <c r="V5" t="s">
        <v>20</v>
      </c>
      <c r="X5" t="s">
        <v>17</v>
      </c>
      <c r="Z5" t="s">
        <v>18</v>
      </c>
      <c r="AB5" t="s">
        <v>19</v>
      </c>
      <c r="AF5" t="s">
        <v>20</v>
      </c>
      <c r="AH5" t="s">
        <v>17</v>
      </c>
      <c r="AJ5" t="s">
        <v>18</v>
      </c>
      <c r="AL5" t="s">
        <v>19</v>
      </c>
    </row>
    <row r="6" spans="1:43" x14ac:dyDescent="0.2">
      <c r="A6" s="7" t="s">
        <v>41</v>
      </c>
      <c r="B6" t="s">
        <v>40</v>
      </c>
      <c r="C6" t="s">
        <v>52</v>
      </c>
      <c r="D6" t="s">
        <v>40</v>
      </c>
      <c r="E6" t="s">
        <v>52</v>
      </c>
      <c r="F6" t="s">
        <v>40</v>
      </c>
      <c r="G6" t="s">
        <v>52</v>
      </c>
      <c r="H6" t="s">
        <v>40</v>
      </c>
      <c r="I6" t="s">
        <v>52</v>
      </c>
      <c r="L6" t="s">
        <v>40</v>
      </c>
      <c r="M6" t="s">
        <v>52</v>
      </c>
      <c r="N6" t="s">
        <v>40</v>
      </c>
      <c r="O6" t="s">
        <v>52</v>
      </c>
      <c r="P6" t="s">
        <v>40</v>
      </c>
      <c r="Q6" t="s">
        <v>52</v>
      </c>
      <c r="R6" t="s">
        <v>40</v>
      </c>
      <c r="S6" t="s">
        <v>52</v>
      </c>
      <c r="V6" t="s">
        <v>40</v>
      </c>
      <c r="W6" t="s">
        <v>52</v>
      </c>
      <c r="X6" t="s">
        <v>40</v>
      </c>
      <c r="Y6" t="s">
        <v>52</v>
      </c>
      <c r="Z6" t="s">
        <v>40</v>
      </c>
      <c r="AA6" t="s">
        <v>52</v>
      </c>
      <c r="AB6" t="s">
        <v>40</v>
      </c>
      <c r="AC6" t="s">
        <v>52</v>
      </c>
      <c r="AF6" t="s">
        <v>40</v>
      </c>
      <c r="AG6" t="s">
        <v>52</v>
      </c>
      <c r="AH6" t="s">
        <v>40</v>
      </c>
      <c r="AI6" t="s">
        <v>52</v>
      </c>
      <c r="AJ6" t="s">
        <v>40</v>
      </c>
      <c r="AK6" t="s">
        <v>52</v>
      </c>
      <c r="AL6" t="s">
        <v>40</v>
      </c>
      <c r="AM6" t="s">
        <v>52</v>
      </c>
    </row>
    <row r="7" spans="1:43" x14ac:dyDescent="0.2">
      <c r="A7" s="9" t="s">
        <v>12</v>
      </c>
      <c r="B7" s="8">
        <v>16594</v>
      </c>
      <c r="C7" s="8">
        <v>8656</v>
      </c>
      <c r="D7" s="8">
        <v>71489</v>
      </c>
      <c r="E7" s="8">
        <v>30098</v>
      </c>
      <c r="F7" s="8">
        <v>1476</v>
      </c>
      <c r="G7" s="8">
        <v>690</v>
      </c>
      <c r="H7" s="8">
        <v>6778</v>
      </c>
      <c r="I7" s="8">
        <v>3811</v>
      </c>
      <c r="J7" s="8">
        <v>96337</v>
      </c>
      <c r="K7" s="8">
        <v>43255</v>
      </c>
      <c r="L7" s="8">
        <v>11046</v>
      </c>
      <c r="M7" s="8">
        <v>5719</v>
      </c>
      <c r="N7" s="8">
        <v>73101</v>
      </c>
      <c r="O7" s="8">
        <v>30387</v>
      </c>
      <c r="P7" s="8">
        <v>3241</v>
      </c>
      <c r="Q7" s="8">
        <v>2122</v>
      </c>
      <c r="R7" s="8">
        <v>4926</v>
      </c>
      <c r="S7" s="8">
        <v>2620</v>
      </c>
      <c r="T7" s="8">
        <v>92314</v>
      </c>
      <c r="U7" s="8">
        <v>40848</v>
      </c>
      <c r="V7" s="8">
        <v>8584</v>
      </c>
      <c r="W7" s="8">
        <v>4746</v>
      </c>
      <c r="X7" s="8">
        <v>58835</v>
      </c>
      <c r="Y7" s="8">
        <v>23260</v>
      </c>
      <c r="Z7" s="8">
        <v>5173</v>
      </c>
      <c r="AA7" s="8">
        <v>2377</v>
      </c>
      <c r="AB7" s="8">
        <v>4494</v>
      </c>
      <c r="AC7" s="8">
        <v>2592</v>
      </c>
      <c r="AD7" s="8">
        <v>77086</v>
      </c>
      <c r="AE7" s="8">
        <v>32975</v>
      </c>
      <c r="AF7" s="8">
        <v>9709</v>
      </c>
      <c r="AG7" s="8">
        <v>4748</v>
      </c>
      <c r="AH7" s="8">
        <v>69971</v>
      </c>
      <c r="AI7" s="8">
        <v>27738</v>
      </c>
      <c r="AJ7" s="8">
        <v>1773</v>
      </c>
      <c r="AK7" s="8">
        <v>1048</v>
      </c>
      <c r="AL7" s="8">
        <v>4551</v>
      </c>
      <c r="AM7" s="8">
        <v>2298</v>
      </c>
      <c r="AN7" s="8">
        <v>86004</v>
      </c>
      <c r="AO7" s="8">
        <v>35832</v>
      </c>
      <c r="AP7" s="8">
        <v>351741</v>
      </c>
      <c r="AQ7" s="8">
        <v>152910</v>
      </c>
    </row>
    <row r="8" spans="1:43" x14ac:dyDescent="0.2">
      <c r="A8" s="9" t="s">
        <v>13</v>
      </c>
      <c r="B8" s="8">
        <v>16247</v>
      </c>
      <c r="C8" s="8">
        <v>8094</v>
      </c>
      <c r="D8" s="8">
        <v>133082</v>
      </c>
      <c r="E8" s="8">
        <v>54442</v>
      </c>
      <c r="F8" s="8">
        <v>5508</v>
      </c>
      <c r="G8" s="8">
        <v>2610</v>
      </c>
      <c r="H8" s="8">
        <v>10086</v>
      </c>
      <c r="I8" s="8">
        <v>5292</v>
      </c>
      <c r="J8" s="8">
        <v>164923</v>
      </c>
      <c r="K8" s="8">
        <v>70438</v>
      </c>
      <c r="L8" s="8">
        <v>15160</v>
      </c>
      <c r="M8" s="8">
        <v>7975</v>
      </c>
      <c r="N8" s="8">
        <v>109857</v>
      </c>
      <c r="O8" s="8">
        <v>48035</v>
      </c>
      <c r="P8" s="8">
        <v>5117</v>
      </c>
      <c r="Q8" s="8">
        <v>2592</v>
      </c>
      <c r="R8" s="8">
        <v>15424</v>
      </c>
      <c r="S8" s="8">
        <v>7150</v>
      </c>
      <c r="T8" s="8">
        <v>145558</v>
      </c>
      <c r="U8" s="8">
        <v>65752</v>
      </c>
      <c r="V8" s="8">
        <v>13835</v>
      </c>
      <c r="W8" s="8">
        <v>6129</v>
      </c>
      <c r="X8" s="8">
        <v>123862</v>
      </c>
      <c r="Y8" s="8">
        <v>52717</v>
      </c>
      <c r="Z8" s="8">
        <v>3830</v>
      </c>
      <c r="AA8" s="8">
        <v>1697</v>
      </c>
      <c r="AB8" s="8">
        <v>10916</v>
      </c>
      <c r="AC8" s="8">
        <v>5857</v>
      </c>
      <c r="AD8" s="8">
        <v>152443</v>
      </c>
      <c r="AE8" s="8">
        <v>66400</v>
      </c>
      <c r="AF8" s="8">
        <v>12692</v>
      </c>
      <c r="AG8" s="8">
        <v>5864</v>
      </c>
      <c r="AH8" s="8">
        <v>135600</v>
      </c>
      <c r="AI8" s="8">
        <v>57505</v>
      </c>
      <c r="AJ8" s="8">
        <v>6657</v>
      </c>
      <c r="AK8" s="8">
        <v>3264</v>
      </c>
      <c r="AL8" s="8">
        <v>12529</v>
      </c>
      <c r="AM8" s="8">
        <v>6973</v>
      </c>
      <c r="AN8" s="8">
        <v>167478</v>
      </c>
      <c r="AO8" s="8">
        <v>73606</v>
      </c>
      <c r="AP8" s="8">
        <v>630402</v>
      </c>
      <c r="AQ8" s="8">
        <v>276196</v>
      </c>
    </row>
    <row r="9" spans="1:43" x14ac:dyDescent="0.2">
      <c r="A9" s="9" t="s">
        <v>14</v>
      </c>
      <c r="B9" s="8">
        <v>13999</v>
      </c>
      <c r="C9" s="8">
        <v>6781</v>
      </c>
      <c r="D9" s="8">
        <v>62140</v>
      </c>
      <c r="E9" s="8">
        <v>28688</v>
      </c>
      <c r="F9" s="8">
        <v>8771</v>
      </c>
      <c r="G9" s="8">
        <v>5144</v>
      </c>
      <c r="H9" s="8">
        <v>17265</v>
      </c>
      <c r="I9" s="8">
        <v>9137</v>
      </c>
      <c r="J9" s="8">
        <v>102175</v>
      </c>
      <c r="K9" s="8">
        <v>49750</v>
      </c>
      <c r="L9" s="8">
        <v>18573</v>
      </c>
      <c r="M9" s="8">
        <v>8805</v>
      </c>
      <c r="N9" s="8">
        <v>73976</v>
      </c>
      <c r="O9" s="8">
        <v>33772</v>
      </c>
      <c r="P9" s="8">
        <v>9217</v>
      </c>
      <c r="Q9" s="8">
        <v>4811</v>
      </c>
      <c r="R9" s="8">
        <v>20771</v>
      </c>
      <c r="S9" s="8">
        <v>9797</v>
      </c>
      <c r="T9" s="8">
        <v>122537</v>
      </c>
      <c r="U9" s="8">
        <v>57185</v>
      </c>
      <c r="V9" s="8">
        <v>13176</v>
      </c>
      <c r="W9" s="8">
        <v>5479</v>
      </c>
      <c r="X9" s="8">
        <v>71623</v>
      </c>
      <c r="Y9" s="8">
        <v>31201</v>
      </c>
      <c r="Z9" s="8">
        <v>7070</v>
      </c>
      <c r="AA9" s="8">
        <v>4322</v>
      </c>
      <c r="AB9" s="8">
        <v>18629</v>
      </c>
      <c r="AC9" s="8">
        <v>10329</v>
      </c>
      <c r="AD9" s="8">
        <v>110498</v>
      </c>
      <c r="AE9" s="8">
        <v>51331</v>
      </c>
      <c r="AF9" s="8">
        <v>18721</v>
      </c>
      <c r="AG9" s="8">
        <v>6824</v>
      </c>
      <c r="AH9" s="8">
        <v>82544</v>
      </c>
      <c r="AI9" s="8">
        <v>33090</v>
      </c>
      <c r="AJ9" s="8">
        <v>5601</v>
      </c>
      <c r="AK9" s="8">
        <v>3562</v>
      </c>
      <c r="AL9" s="8">
        <v>22442</v>
      </c>
      <c r="AM9" s="8">
        <v>10476</v>
      </c>
      <c r="AN9" s="8">
        <v>129308</v>
      </c>
      <c r="AO9" s="8">
        <v>53952</v>
      </c>
      <c r="AP9" s="8">
        <v>464518</v>
      </c>
      <c r="AQ9" s="8">
        <v>212218</v>
      </c>
    </row>
    <row r="10" spans="1:43" x14ac:dyDescent="0.2">
      <c r="A10" s="9" t="s">
        <v>15</v>
      </c>
      <c r="B10" s="8">
        <v>24686</v>
      </c>
      <c r="C10" s="8">
        <v>11516</v>
      </c>
      <c r="D10" s="8">
        <v>89786</v>
      </c>
      <c r="E10" s="8">
        <v>35037</v>
      </c>
      <c r="F10" s="8">
        <v>8573</v>
      </c>
      <c r="G10" s="8">
        <v>3966</v>
      </c>
      <c r="H10" s="8">
        <v>7293</v>
      </c>
      <c r="I10" s="8">
        <v>3979</v>
      </c>
      <c r="J10" s="8">
        <v>130338</v>
      </c>
      <c r="K10" s="8">
        <v>54498</v>
      </c>
      <c r="L10" s="8">
        <v>19545</v>
      </c>
      <c r="M10" s="8">
        <v>7195</v>
      </c>
      <c r="N10" s="8">
        <v>99597</v>
      </c>
      <c r="O10" s="8">
        <v>39067</v>
      </c>
      <c r="P10" s="8">
        <v>6631</v>
      </c>
      <c r="Q10" s="8">
        <v>3093</v>
      </c>
      <c r="R10" s="8">
        <v>12000</v>
      </c>
      <c r="S10" s="8">
        <v>5432</v>
      </c>
      <c r="T10" s="8">
        <v>137773</v>
      </c>
      <c r="U10" s="8">
        <v>54787</v>
      </c>
      <c r="V10" s="8">
        <v>15864</v>
      </c>
      <c r="W10" s="8">
        <v>6448</v>
      </c>
      <c r="X10" s="8">
        <v>108244</v>
      </c>
      <c r="Y10" s="8">
        <v>45894</v>
      </c>
      <c r="Z10" s="8">
        <v>8940</v>
      </c>
      <c r="AA10" s="8">
        <v>4251</v>
      </c>
      <c r="AB10" s="8">
        <v>10393</v>
      </c>
      <c r="AC10" s="8">
        <v>5045</v>
      </c>
      <c r="AD10" s="8">
        <v>143441</v>
      </c>
      <c r="AE10" s="8">
        <v>61638</v>
      </c>
      <c r="AF10" s="8">
        <v>17648</v>
      </c>
      <c r="AG10" s="8">
        <v>8363</v>
      </c>
      <c r="AH10" s="8">
        <v>111304</v>
      </c>
      <c r="AI10" s="8">
        <v>42195</v>
      </c>
      <c r="AJ10" s="8">
        <v>8845</v>
      </c>
      <c r="AK10" s="8">
        <v>3976</v>
      </c>
      <c r="AL10" s="8">
        <v>9324</v>
      </c>
      <c r="AM10" s="8">
        <v>4676</v>
      </c>
      <c r="AN10" s="8">
        <v>147121</v>
      </c>
      <c r="AO10" s="8">
        <v>59210</v>
      </c>
      <c r="AP10" s="8">
        <v>558673</v>
      </c>
      <c r="AQ10" s="8">
        <v>230133</v>
      </c>
    </row>
    <row r="11" spans="1:43" x14ac:dyDescent="0.2">
      <c r="A11" s="9" t="s">
        <v>16</v>
      </c>
      <c r="B11" s="8">
        <v>544</v>
      </c>
      <c r="C11" s="8">
        <v>346</v>
      </c>
      <c r="D11" s="8">
        <v>21382</v>
      </c>
      <c r="E11" s="8">
        <v>8529</v>
      </c>
      <c r="F11" s="8">
        <v>544</v>
      </c>
      <c r="G11" s="8">
        <v>460</v>
      </c>
      <c r="H11" s="8">
        <v>1618</v>
      </c>
      <c r="I11" s="8">
        <v>1134</v>
      </c>
      <c r="J11" s="8">
        <v>24088</v>
      </c>
      <c r="K11" s="8">
        <v>10469</v>
      </c>
      <c r="L11" s="8">
        <v>1655</v>
      </c>
      <c r="M11" s="8">
        <v>978</v>
      </c>
      <c r="N11" s="8">
        <v>25799</v>
      </c>
      <c r="O11" s="8">
        <v>8121</v>
      </c>
      <c r="P11" s="8">
        <v>1139</v>
      </c>
      <c r="Q11" s="8">
        <v>460</v>
      </c>
      <c r="R11" s="8">
        <v>1133</v>
      </c>
      <c r="S11" s="8">
        <v>584</v>
      </c>
      <c r="T11" s="8">
        <v>29726</v>
      </c>
      <c r="U11" s="8">
        <v>10143</v>
      </c>
      <c r="V11" s="8">
        <v>1062</v>
      </c>
      <c r="W11" s="8">
        <v>952</v>
      </c>
      <c r="X11" s="8">
        <v>18387</v>
      </c>
      <c r="Y11" s="8">
        <v>7297</v>
      </c>
      <c r="Z11" s="8">
        <v>89</v>
      </c>
      <c r="AA11" s="8">
        <v>82</v>
      </c>
      <c r="AB11" s="8">
        <v>3328</v>
      </c>
      <c r="AC11" s="8">
        <v>1074</v>
      </c>
      <c r="AD11" s="8">
        <v>22866</v>
      </c>
      <c r="AE11" s="8">
        <v>9405</v>
      </c>
      <c r="AF11" s="8">
        <v>2369</v>
      </c>
      <c r="AG11" s="8">
        <v>1129</v>
      </c>
      <c r="AH11" s="8">
        <v>19129</v>
      </c>
      <c r="AI11" s="8">
        <v>6041</v>
      </c>
      <c r="AJ11" s="8">
        <v>1027</v>
      </c>
      <c r="AK11" s="8">
        <v>561</v>
      </c>
      <c r="AL11" s="8">
        <v>456</v>
      </c>
      <c r="AM11" s="8">
        <v>250</v>
      </c>
      <c r="AN11" s="8">
        <v>22981</v>
      </c>
      <c r="AO11" s="8">
        <v>7981</v>
      </c>
      <c r="AP11" s="8">
        <v>99661</v>
      </c>
      <c r="AQ11" s="8">
        <v>37998</v>
      </c>
    </row>
    <row r="12" spans="1:43" x14ac:dyDescent="0.2">
      <c r="A12" s="9" t="s">
        <v>39</v>
      </c>
      <c r="B12" s="8">
        <v>72070</v>
      </c>
      <c r="C12" s="8">
        <v>35393</v>
      </c>
      <c r="D12" s="8">
        <v>377879</v>
      </c>
      <c r="E12" s="8">
        <v>156794</v>
      </c>
      <c r="F12" s="8">
        <v>24872</v>
      </c>
      <c r="G12" s="8">
        <v>12870</v>
      </c>
      <c r="H12" s="8">
        <v>43040</v>
      </c>
      <c r="I12" s="8">
        <v>23353</v>
      </c>
      <c r="J12" s="8">
        <v>517861</v>
      </c>
      <c r="K12" s="8">
        <v>228410</v>
      </c>
      <c r="L12" s="8">
        <v>65979</v>
      </c>
      <c r="M12" s="8">
        <v>30672</v>
      </c>
      <c r="N12" s="8">
        <v>382330</v>
      </c>
      <c r="O12" s="8">
        <v>159382</v>
      </c>
      <c r="P12" s="8">
        <v>25345</v>
      </c>
      <c r="Q12" s="8">
        <v>13078</v>
      </c>
      <c r="R12" s="8">
        <v>54254</v>
      </c>
      <c r="S12" s="8">
        <v>25583</v>
      </c>
      <c r="T12" s="8">
        <v>527908</v>
      </c>
      <c r="U12" s="8">
        <v>228715</v>
      </c>
      <c r="V12" s="8">
        <v>52521</v>
      </c>
      <c r="W12" s="8">
        <v>23754</v>
      </c>
      <c r="X12" s="8">
        <v>380951</v>
      </c>
      <c r="Y12" s="8">
        <v>160369</v>
      </c>
      <c r="Z12" s="8">
        <v>25102</v>
      </c>
      <c r="AA12" s="8">
        <v>12729</v>
      </c>
      <c r="AB12" s="8">
        <v>47760</v>
      </c>
      <c r="AC12" s="8">
        <v>24897</v>
      </c>
      <c r="AD12" s="8">
        <v>506334</v>
      </c>
      <c r="AE12" s="8">
        <v>221749</v>
      </c>
      <c r="AF12" s="8">
        <v>61139</v>
      </c>
      <c r="AG12" s="8">
        <v>26928</v>
      </c>
      <c r="AH12" s="8">
        <v>418548</v>
      </c>
      <c r="AI12" s="8">
        <v>166569</v>
      </c>
      <c r="AJ12" s="8">
        <v>23903</v>
      </c>
      <c r="AK12" s="8">
        <v>12411</v>
      </c>
      <c r="AL12" s="8">
        <v>49302</v>
      </c>
      <c r="AM12" s="8">
        <v>24673</v>
      </c>
      <c r="AN12" s="8">
        <v>552892</v>
      </c>
      <c r="AO12" s="8">
        <v>230581</v>
      </c>
      <c r="AP12" s="8">
        <v>2104995</v>
      </c>
      <c r="AQ12" s="8">
        <v>909455</v>
      </c>
    </row>
    <row r="15" spans="1:43" x14ac:dyDescent="0.2">
      <c r="B15" s="7" t="s">
        <v>38</v>
      </c>
    </row>
    <row r="16" spans="1:43" x14ac:dyDescent="0.2">
      <c r="B16">
        <v>2016</v>
      </c>
      <c r="J16" t="s">
        <v>53</v>
      </c>
      <c r="K16" t="s">
        <v>59</v>
      </c>
      <c r="L16">
        <v>2017</v>
      </c>
      <c r="T16" t="s">
        <v>54</v>
      </c>
      <c r="U16" t="s">
        <v>60</v>
      </c>
      <c r="V16">
        <v>2018</v>
      </c>
      <c r="AD16" t="s">
        <v>55</v>
      </c>
      <c r="AE16" t="s">
        <v>61</v>
      </c>
      <c r="AF16">
        <v>2019</v>
      </c>
      <c r="AN16" t="s">
        <v>56</v>
      </c>
      <c r="AO16" t="s">
        <v>62</v>
      </c>
      <c r="AP16" t="s">
        <v>57</v>
      </c>
      <c r="AQ16" t="s">
        <v>63</v>
      </c>
    </row>
    <row r="17" spans="1:43" x14ac:dyDescent="0.2">
      <c r="B17" t="s">
        <v>20</v>
      </c>
      <c r="D17" t="s">
        <v>17</v>
      </c>
      <c r="F17" t="s">
        <v>18</v>
      </c>
      <c r="H17" t="s">
        <v>19</v>
      </c>
      <c r="L17" t="s">
        <v>20</v>
      </c>
      <c r="N17" t="s">
        <v>17</v>
      </c>
      <c r="P17" t="s">
        <v>18</v>
      </c>
      <c r="R17" t="s">
        <v>19</v>
      </c>
      <c r="V17" t="s">
        <v>20</v>
      </c>
      <c r="X17" t="s">
        <v>17</v>
      </c>
      <c r="Z17" t="s">
        <v>18</v>
      </c>
      <c r="AB17" t="s">
        <v>19</v>
      </c>
      <c r="AF17" t="s">
        <v>20</v>
      </c>
      <c r="AH17" t="s">
        <v>17</v>
      </c>
      <c r="AJ17" t="s">
        <v>18</v>
      </c>
      <c r="AL17" t="s">
        <v>19</v>
      </c>
    </row>
    <row r="18" spans="1:43" x14ac:dyDescent="0.2">
      <c r="A18" s="7" t="s">
        <v>41</v>
      </c>
      <c r="B18" t="s">
        <v>58</v>
      </c>
      <c r="C18" t="s">
        <v>64</v>
      </c>
      <c r="D18" t="s">
        <v>58</v>
      </c>
      <c r="E18" t="s">
        <v>64</v>
      </c>
      <c r="F18" t="s">
        <v>58</v>
      </c>
      <c r="G18" t="s">
        <v>64</v>
      </c>
      <c r="H18" t="s">
        <v>58</v>
      </c>
      <c r="I18" t="s">
        <v>64</v>
      </c>
      <c r="L18" t="s">
        <v>58</v>
      </c>
      <c r="M18" t="s">
        <v>64</v>
      </c>
      <c r="N18" t="s">
        <v>58</v>
      </c>
      <c r="O18" t="s">
        <v>64</v>
      </c>
      <c r="P18" t="s">
        <v>58</v>
      </c>
      <c r="Q18" t="s">
        <v>64</v>
      </c>
      <c r="R18" t="s">
        <v>58</v>
      </c>
      <c r="S18" t="s">
        <v>64</v>
      </c>
      <c r="V18" t="s">
        <v>58</v>
      </c>
      <c r="W18" t="s">
        <v>64</v>
      </c>
      <c r="X18" t="s">
        <v>58</v>
      </c>
      <c r="Y18" t="s">
        <v>64</v>
      </c>
      <c r="Z18" t="s">
        <v>58</v>
      </c>
      <c r="AA18" t="s">
        <v>64</v>
      </c>
      <c r="AB18" t="s">
        <v>58</v>
      </c>
      <c r="AC18" t="s">
        <v>64</v>
      </c>
      <c r="AF18" t="s">
        <v>58</v>
      </c>
      <c r="AG18" t="s">
        <v>64</v>
      </c>
      <c r="AH18" t="s">
        <v>58</v>
      </c>
      <c r="AI18" t="s">
        <v>64</v>
      </c>
      <c r="AJ18" t="s">
        <v>58</v>
      </c>
      <c r="AK18" t="s">
        <v>64</v>
      </c>
      <c r="AL18" t="s">
        <v>58</v>
      </c>
      <c r="AM18" t="s">
        <v>64</v>
      </c>
    </row>
    <row r="19" spans="1:43" x14ac:dyDescent="0.2">
      <c r="A19" s="9" t="s">
        <v>12</v>
      </c>
      <c r="B19" s="8">
        <v>11686.277724336498</v>
      </c>
      <c r="C19" s="8">
        <v>10586.287958697485</v>
      </c>
      <c r="D19" s="8">
        <v>59470.696489165581</v>
      </c>
      <c r="E19" s="8">
        <v>34544.331341882738</v>
      </c>
      <c r="F19" s="8">
        <v>675.21440550544366</v>
      </c>
      <c r="G19" s="8">
        <v>1070.9299331865377</v>
      </c>
      <c r="H19" s="8">
        <v>4399.7284566961771</v>
      </c>
      <c r="I19" s="8">
        <v>5087.0567827397999</v>
      </c>
      <c r="J19" s="8">
        <v>76231.917075703692</v>
      </c>
      <c r="K19" s="8">
        <v>51288.606016506557</v>
      </c>
      <c r="L19" s="8">
        <v>8539.104545142789</v>
      </c>
      <c r="M19" s="8">
        <v>7091.1739669170965</v>
      </c>
      <c r="N19" s="8">
        <v>64199.869795671169</v>
      </c>
      <c r="O19" s="8">
        <v>33786.68916815806</v>
      </c>
      <c r="P19" s="8">
        <v>1649.4138308475101</v>
      </c>
      <c r="Q19" s="8">
        <v>3286.1662210682161</v>
      </c>
      <c r="R19" s="8">
        <v>2864.9486523778701</v>
      </c>
      <c r="S19" s="8">
        <v>3680.0787668293797</v>
      </c>
      <c r="T19" s="8">
        <v>77253.336824039347</v>
      </c>
      <c r="U19" s="8">
        <v>47844.10812297275</v>
      </c>
      <c r="V19" s="8">
        <v>5362.9097523621758</v>
      </c>
      <c r="W19" s="8">
        <v>6435.9330475195611</v>
      </c>
      <c r="X19" s="8">
        <v>48609.443315661549</v>
      </c>
      <c r="Y19" s="8">
        <v>26517.242376623013</v>
      </c>
      <c r="Z19" s="8">
        <v>2611.3453326282438</v>
      </c>
      <c r="AA19" s="8">
        <v>3551.0905599505522</v>
      </c>
      <c r="AB19" s="8">
        <v>2622.4834204755221</v>
      </c>
      <c r="AC19" s="8">
        <v>3530.3831813323914</v>
      </c>
      <c r="AD19" s="8">
        <v>59206.181821127495</v>
      </c>
      <c r="AE19" s="8">
        <v>40034.649165425515</v>
      </c>
      <c r="AF19" s="8">
        <v>6135.9439354716951</v>
      </c>
      <c r="AG19" s="8">
        <v>6558.0293882427704</v>
      </c>
      <c r="AH19" s="8">
        <v>60213.279543640521</v>
      </c>
      <c r="AI19" s="8">
        <v>31224.757886522591</v>
      </c>
      <c r="AJ19" s="8">
        <v>504.75828759804199</v>
      </c>
      <c r="AK19" s="8">
        <v>1981.6806837330682</v>
      </c>
      <c r="AL19" s="8">
        <v>2873.1775748324862</v>
      </c>
      <c r="AM19" s="8">
        <v>3118.2066337179917</v>
      </c>
      <c r="AN19" s="8">
        <v>69727.159341542749</v>
      </c>
      <c r="AO19" s="8">
        <v>42882.674592216419</v>
      </c>
      <c r="AP19" s="8">
        <v>282418.59506241325</v>
      </c>
      <c r="AQ19" s="8">
        <v>182050.03789712125</v>
      </c>
    </row>
    <row r="20" spans="1:43" x14ac:dyDescent="0.2">
      <c r="A20" s="9" t="s">
        <v>13</v>
      </c>
      <c r="B20" s="8">
        <v>13520.035565496408</v>
      </c>
      <c r="C20" s="8">
        <v>9520.3135637798932</v>
      </c>
      <c r="D20" s="8">
        <v>120545.99078585544</v>
      </c>
      <c r="E20" s="8">
        <v>58396.549121915639</v>
      </c>
      <c r="F20" s="8">
        <v>3914.353154529681</v>
      </c>
      <c r="G20" s="8">
        <v>3489.4232925794327</v>
      </c>
      <c r="H20" s="8">
        <v>7760.216734002016</v>
      </c>
      <c r="I20" s="8">
        <v>6520.1664081477311</v>
      </c>
      <c r="J20" s="8">
        <v>145740.59623988354</v>
      </c>
      <c r="K20" s="8">
        <v>77926.452386422709</v>
      </c>
      <c r="L20" s="8">
        <v>11686.90479549977</v>
      </c>
      <c r="M20" s="8">
        <v>9835.8997699610936</v>
      </c>
      <c r="N20" s="8">
        <v>100678.09237562702</v>
      </c>
      <c r="O20" s="8">
        <v>51659.721703249612</v>
      </c>
      <c r="P20" s="8">
        <v>3437.010336898988</v>
      </c>
      <c r="Q20" s="8">
        <v>3493.960940421618</v>
      </c>
      <c r="R20" s="8">
        <v>11599.234540804984</v>
      </c>
      <c r="S20" s="8">
        <v>8598.9629792281612</v>
      </c>
      <c r="T20" s="8">
        <v>127401.24204883077</v>
      </c>
      <c r="U20" s="8">
        <v>73588.545392860484</v>
      </c>
      <c r="V20" s="8">
        <v>9990.4355216494296</v>
      </c>
      <c r="W20" s="8">
        <v>7679.2799780233254</v>
      </c>
      <c r="X20" s="8">
        <v>111863.00389498073</v>
      </c>
      <c r="Y20" s="8">
        <v>57067.663473685505</v>
      </c>
      <c r="Z20" s="8">
        <v>2020.875884154503</v>
      </c>
      <c r="AA20" s="8">
        <v>2316.1960055830464</v>
      </c>
      <c r="AB20" s="8">
        <v>8521.2726686063506</v>
      </c>
      <c r="AC20" s="8">
        <v>7173.601212980795</v>
      </c>
      <c r="AD20" s="8">
        <v>132395.58796939102</v>
      </c>
      <c r="AE20" s="8">
        <v>74236.740670272673</v>
      </c>
      <c r="AF20" s="8">
        <v>9219.1592717211315</v>
      </c>
      <c r="AG20" s="8">
        <v>7490.4336783154577</v>
      </c>
      <c r="AH20" s="8">
        <v>122355.65374624501</v>
      </c>
      <c r="AI20" s="8">
        <v>62427.029622182803</v>
      </c>
      <c r="AJ20" s="8">
        <v>4670.7207399842409</v>
      </c>
      <c r="AK20" s="8">
        <v>4398.3446360834296</v>
      </c>
      <c r="AL20" s="8">
        <v>9615.43724698802</v>
      </c>
      <c r="AM20" s="8">
        <v>8518.6720599993077</v>
      </c>
      <c r="AN20" s="8">
        <v>145860.97100493842</v>
      </c>
      <c r="AO20" s="8">
        <v>82834.479996581009</v>
      </c>
      <c r="AP20" s="8">
        <v>551398.39726304379</v>
      </c>
      <c r="AQ20" s="8">
        <v>308586.21844613686</v>
      </c>
    </row>
    <row r="21" spans="1:43" x14ac:dyDescent="0.2">
      <c r="A21" s="9" t="s">
        <v>14</v>
      </c>
      <c r="B21" s="8">
        <v>10117.46344127564</v>
      </c>
      <c r="C21" s="8">
        <v>8522.5567298508395</v>
      </c>
      <c r="D21" s="8">
        <v>54157.522342355645</v>
      </c>
      <c r="E21" s="8">
        <v>32102.475783346912</v>
      </c>
      <c r="F21" s="8">
        <v>6222.8673356892305</v>
      </c>
      <c r="G21" s="8">
        <v>6638.2557407769928</v>
      </c>
      <c r="H21" s="8">
        <v>12441.340677557779</v>
      </c>
      <c r="I21" s="8">
        <v>11538.869338893146</v>
      </c>
      <c r="J21" s="8">
        <v>82939.193796878288</v>
      </c>
      <c r="K21" s="8">
        <v>58802.157592867894</v>
      </c>
      <c r="L21" s="8">
        <v>13731.522951259863</v>
      </c>
      <c r="M21" s="8">
        <v>11155.23332461694</v>
      </c>
      <c r="N21" s="8">
        <v>64781.592441070432</v>
      </c>
      <c r="O21" s="8">
        <v>37625.772487133712</v>
      </c>
      <c r="P21" s="8">
        <v>6124.7516387412379</v>
      </c>
      <c r="Q21" s="8">
        <v>6399.1178370169036</v>
      </c>
      <c r="R21" s="8">
        <v>16128.268353268466</v>
      </c>
      <c r="S21" s="8">
        <v>12005.24149915238</v>
      </c>
      <c r="T21" s="8">
        <v>100766.13538433998</v>
      </c>
      <c r="U21" s="8">
        <v>67185.365147919947</v>
      </c>
      <c r="V21" s="8">
        <v>8201.8540430444227</v>
      </c>
      <c r="W21" s="8">
        <v>7376.1885271563679</v>
      </c>
      <c r="X21" s="8">
        <v>60588.793555292417</v>
      </c>
      <c r="Y21" s="8">
        <v>35045.277768961125</v>
      </c>
      <c r="Z21" s="8">
        <v>4575.3380290901632</v>
      </c>
      <c r="AA21" s="8">
        <v>5798.5701799237313</v>
      </c>
      <c r="AB21" s="8">
        <v>13720.357417828607</v>
      </c>
      <c r="AC21" s="8">
        <v>13401.83439583819</v>
      </c>
      <c r="AD21" s="8">
        <v>87086.34304525562</v>
      </c>
      <c r="AE21" s="8">
        <v>61621.870871879408</v>
      </c>
      <c r="AF21" s="8">
        <v>13123.884272851774</v>
      </c>
      <c r="AG21" s="8">
        <v>8647.1987395361612</v>
      </c>
      <c r="AH21" s="8">
        <v>71960.754471503198</v>
      </c>
      <c r="AI21" s="8">
        <v>36951.344472162353</v>
      </c>
      <c r="AJ21" s="8">
        <v>3797.7501671457858</v>
      </c>
      <c r="AK21" s="8">
        <v>4727.5691001700634</v>
      </c>
      <c r="AL21" s="8">
        <v>17612.589161759868</v>
      </c>
      <c r="AM21" s="8">
        <v>13173.438150961714</v>
      </c>
      <c r="AN21" s="8">
        <v>106494.97807326063</v>
      </c>
      <c r="AO21" s="8">
        <v>63499.550462830295</v>
      </c>
      <c r="AP21" s="8">
        <v>377286.65029973455</v>
      </c>
      <c r="AQ21" s="8">
        <v>251108.94407549759</v>
      </c>
    </row>
    <row r="22" spans="1:43" x14ac:dyDescent="0.2">
      <c r="A22" s="9" t="s">
        <v>15</v>
      </c>
      <c r="B22" s="8">
        <v>19196.77342428052</v>
      </c>
      <c r="C22" s="8">
        <v>13653.979547244899</v>
      </c>
      <c r="D22" s="8">
        <v>80051.052583395474</v>
      </c>
      <c r="E22" s="8">
        <v>38104.593446226412</v>
      </c>
      <c r="F22" s="8">
        <v>5701.6270546816377</v>
      </c>
      <c r="G22" s="8">
        <v>5324.1033226769787</v>
      </c>
      <c r="H22" s="8">
        <v>4938.6580064445288</v>
      </c>
      <c r="I22" s="8">
        <v>5117.9030117815128</v>
      </c>
      <c r="J22" s="8">
        <v>109888.11106880216</v>
      </c>
      <c r="K22" s="8">
        <v>62200.579327929801</v>
      </c>
      <c r="L22" s="8">
        <v>15014.777204018963</v>
      </c>
      <c r="M22" s="8">
        <v>8810.8817918651257</v>
      </c>
      <c r="N22" s="8">
        <v>87906.939877358949</v>
      </c>
      <c r="O22" s="8">
        <v>42959.610896956081</v>
      </c>
      <c r="P22" s="8">
        <v>4262.6744129580711</v>
      </c>
      <c r="Q22" s="8">
        <v>4375.8349800022997</v>
      </c>
      <c r="R22" s="8">
        <v>8360.1304276997089</v>
      </c>
      <c r="S22" s="8">
        <v>6966.892635293264</v>
      </c>
      <c r="T22" s="8">
        <v>115544.5219220357</v>
      </c>
      <c r="U22" s="8">
        <v>63113.220304116767</v>
      </c>
      <c r="V22" s="8">
        <v>12528.060355659705</v>
      </c>
      <c r="W22" s="8">
        <v>7939.8802381257019</v>
      </c>
      <c r="X22" s="8">
        <v>98160.203476059411</v>
      </c>
      <c r="Y22" s="8">
        <v>49843.26697790093</v>
      </c>
      <c r="Z22" s="8">
        <v>5911.2036373028477</v>
      </c>
      <c r="AA22" s="8">
        <v>5643.4440139225535</v>
      </c>
      <c r="AB22" s="8">
        <v>7704.8280680328025</v>
      </c>
      <c r="AC22" s="8">
        <v>6306.6211650243895</v>
      </c>
      <c r="AD22" s="8">
        <v>124304.29553705477</v>
      </c>
      <c r="AE22" s="8">
        <v>69733.212394973583</v>
      </c>
      <c r="AF22" s="8">
        <v>14087.112799843626</v>
      </c>
      <c r="AG22" s="8">
        <v>10101.288398257033</v>
      </c>
      <c r="AH22" s="8">
        <v>99261.729389379616</v>
      </c>
      <c r="AI22" s="8">
        <v>45752.192954985541</v>
      </c>
      <c r="AJ22" s="8">
        <v>5955.9496949916665</v>
      </c>
      <c r="AK22" s="8">
        <v>5289.4014702962122</v>
      </c>
      <c r="AL22" s="8">
        <v>6670.9946111598256</v>
      </c>
      <c r="AM22" s="8">
        <v>5761.0874385573734</v>
      </c>
      <c r="AN22" s="8">
        <v>125975.78649537473</v>
      </c>
      <c r="AO22" s="8">
        <v>66903.970262096162</v>
      </c>
      <c r="AP22" s="8">
        <v>475712.71502326737</v>
      </c>
      <c r="AQ22" s="8">
        <v>261950.98228911631</v>
      </c>
    </row>
    <row r="23" spans="1:43" x14ac:dyDescent="0.2">
      <c r="A23" s="9" t="s">
        <v>16</v>
      </c>
      <c r="B23" s="8">
        <v>166.14059959754871</v>
      </c>
      <c r="C23" s="8">
        <v>614.41062291058824</v>
      </c>
      <c r="D23" s="8">
        <v>16367.642878833569</v>
      </c>
      <c r="E23" s="8">
        <v>10319.186243131564</v>
      </c>
      <c r="F23" s="8">
        <v>-7.2257301324023047</v>
      </c>
      <c r="G23" s="8">
        <v>896.42349139625844</v>
      </c>
      <c r="H23" s="8">
        <v>804.48030560640393</v>
      </c>
      <c r="I23" s="8">
        <v>1815.1829598756858</v>
      </c>
      <c r="J23" s="8">
        <v>17331.038053905118</v>
      </c>
      <c r="K23" s="8">
        <v>13645.203317314099</v>
      </c>
      <c r="L23" s="8">
        <v>611.11411963340106</v>
      </c>
      <c r="M23" s="8">
        <v>1480.7709118786111</v>
      </c>
      <c r="N23" s="8">
        <v>19822.187665606463</v>
      </c>
      <c r="O23" s="8">
        <v>9831.1252192087413</v>
      </c>
      <c r="P23" s="8">
        <v>-209.19748230554092</v>
      </c>
      <c r="Q23" s="8">
        <v>911.19939108031826</v>
      </c>
      <c r="R23" s="8">
        <v>235.51454772584202</v>
      </c>
      <c r="S23" s="8">
        <v>1068.2023339653579</v>
      </c>
      <c r="T23" s="8">
        <v>20459.618850660161</v>
      </c>
      <c r="U23" s="8">
        <v>13291.297856133027</v>
      </c>
      <c r="V23" s="8">
        <v>437.63429608621993</v>
      </c>
      <c r="W23" s="8">
        <v>1578.7132649445837</v>
      </c>
      <c r="X23" s="8">
        <v>13629.701238940841</v>
      </c>
      <c r="Y23" s="8">
        <v>8998.3201257148812</v>
      </c>
      <c r="Z23" s="8">
        <v>-54.333221559065009</v>
      </c>
      <c r="AA23" s="8">
        <v>216.7595405713451</v>
      </c>
      <c r="AB23" s="8">
        <v>1059.8678199242881</v>
      </c>
      <c r="AC23" s="8">
        <v>1732.7516441298267</v>
      </c>
      <c r="AD23" s="8">
        <v>15072.870133392284</v>
      </c>
      <c r="AE23" s="8">
        <v>12526.544575360636</v>
      </c>
      <c r="AF23" s="8">
        <v>507.04009406653699</v>
      </c>
      <c r="AG23" s="8">
        <v>1815.9352386005903</v>
      </c>
      <c r="AH23" s="8">
        <v>12345.680066422858</v>
      </c>
      <c r="AI23" s="8">
        <v>8024.5238173289599</v>
      </c>
      <c r="AJ23" s="8">
        <v>124.4639626952561</v>
      </c>
      <c r="AK23" s="8">
        <v>1009.8301937384003</v>
      </c>
      <c r="AL23" s="8">
        <v>125.61146575773847</v>
      </c>
      <c r="AM23" s="8">
        <v>423.3942368275255</v>
      </c>
      <c r="AN23" s="8">
        <v>13102.795588942388</v>
      </c>
      <c r="AO23" s="8">
        <v>11273.683486495476</v>
      </c>
      <c r="AP23" s="8">
        <v>65966.322626899942</v>
      </c>
      <c r="AQ23" s="8">
        <v>50736.729235303246</v>
      </c>
    </row>
    <row r="24" spans="1:43" x14ac:dyDescent="0.2">
      <c r="A24" s="9" t="s">
        <v>39</v>
      </c>
      <c r="B24" s="8">
        <v>54686.690754986616</v>
      </c>
      <c r="C24" s="8">
        <v>42897.548422483706</v>
      </c>
      <c r="D24" s="8">
        <v>330592.90507960576</v>
      </c>
      <c r="E24" s="8">
        <v>173467.13593650327</v>
      </c>
      <c r="F24" s="8">
        <v>16506.836220273592</v>
      </c>
      <c r="G24" s="8">
        <v>17419.135780616198</v>
      </c>
      <c r="H24" s="8">
        <v>30344.424180306905</v>
      </c>
      <c r="I24" s="8">
        <v>30079.178501437873</v>
      </c>
      <c r="J24" s="8">
        <v>432130.85623517283</v>
      </c>
      <c r="K24" s="8">
        <v>263862.99864104105</v>
      </c>
      <c r="L24" s="8">
        <v>49583.423615554777</v>
      </c>
      <c r="M24" s="8">
        <v>38373.959765238869</v>
      </c>
      <c r="N24" s="8">
        <v>337388.68215533404</v>
      </c>
      <c r="O24" s="8">
        <v>175862.9194747062</v>
      </c>
      <c r="P24" s="8">
        <v>15264.652737140266</v>
      </c>
      <c r="Q24" s="8">
        <v>18466.279369589356</v>
      </c>
      <c r="R24" s="8">
        <v>39188.096521876869</v>
      </c>
      <c r="S24" s="8">
        <v>32319.378214468543</v>
      </c>
      <c r="T24" s="8">
        <v>441424.85502990603</v>
      </c>
      <c r="U24" s="8">
        <v>265022.53682400298</v>
      </c>
      <c r="V24" s="8">
        <v>36520.893968801953</v>
      </c>
      <c r="W24" s="8">
        <v>31009.995055769537</v>
      </c>
      <c r="X24" s="8">
        <v>332851.14548093494</v>
      </c>
      <c r="Y24" s="8">
        <v>177471.77072288544</v>
      </c>
      <c r="Z24" s="8">
        <v>15064.429661616692</v>
      </c>
      <c r="AA24" s="8">
        <v>17526.060299951227</v>
      </c>
      <c r="AB24" s="8">
        <v>33628.809394867567</v>
      </c>
      <c r="AC24" s="8">
        <v>32145.191599305588</v>
      </c>
      <c r="AD24" s="8">
        <v>418065.27850622119</v>
      </c>
      <c r="AE24" s="8">
        <v>258153.01767791179</v>
      </c>
      <c r="AF24" s="8">
        <v>43073.14037395476</v>
      </c>
      <c r="AG24" s="8">
        <v>34612.885442952014</v>
      </c>
      <c r="AH24" s="8">
        <v>366137.09721719119</v>
      </c>
      <c r="AI24" s="8">
        <v>184379.84875318228</v>
      </c>
      <c r="AJ24" s="8">
        <v>15053.642852414991</v>
      </c>
      <c r="AK24" s="8">
        <v>17406.826084021173</v>
      </c>
      <c r="AL24" s="8">
        <v>36897.810060497941</v>
      </c>
      <c r="AM24" s="8">
        <v>30994.798520063912</v>
      </c>
      <c r="AN24" s="8">
        <v>461161.6905040589</v>
      </c>
      <c r="AO24" s="8">
        <v>267394.35880021931</v>
      </c>
      <c r="AP24" s="8">
        <v>1752782.680275359</v>
      </c>
      <c r="AQ24" s="8">
        <v>1054432.9119431754</v>
      </c>
    </row>
    <row r="27" spans="1:43" x14ac:dyDescent="0.2">
      <c r="B27" s="7" t="s">
        <v>38</v>
      </c>
    </row>
    <row r="28" spans="1:43" x14ac:dyDescent="0.2">
      <c r="B28">
        <v>2016</v>
      </c>
      <c r="J28" t="s">
        <v>65</v>
      </c>
      <c r="K28" t="s">
        <v>71</v>
      </c>
      <c r="L28">
        <v>2017</v>
      </c>
      <c r="T28" t="s">
        <v>66</v>
      </c>
      <c r="U28" t="s">
        <v>72</v>
      </c>
      <c r="V28">
        <v>2018</v>
      </c>
      <c r="AD28" t="s">
        <v>67</v>
      </c>
      <c r="AE28" t="s">
        <v>73</v>
      </c>
      <c r="AF28">
        <v>2019</v>
      </c>
      <c r="AN28" t="s">
        <v>68</v>
      </c>
      <c r="AO28" t="s">
        <v>74</v>
      </c>
      <c r="AP28" t="s">
        <v>69</v>
      </c>
      <c r="AQ28" t="s">
        <v>75</v>
      </c>
    </row>
    <row r="29" spans="1:43" x14ac:dyDescent="0.2">
      <c r="B29" t="s">
        <v>20</v>
      </c>
      <c r="D29" t="s">
        <v>17</v>
      </c>
      <c r="F29" t="s">
        <v>18</v>
      </c>
      <c r="H29" t="s">
        <v>19</v>
      </c>
      <c r="L29" t="s">
        <v>20</v>
      </c>
      <c r="N29" t="s">
        <v>17</v>
      </c>
      <c r="P29" t="s">
        <v>18</v>
      </c>
      <c r="R29" t="s">
        <v>19</v>
      </c>
      <c r="V29" t="s">
        <v>20</v>
      </c>
      <c r="X29" t="s">
        <v>17</v>
      </c>
      <c r="Z29" t="s">
        <v>18</v>
      </c>
      <c r="AB29" t="s">
        <v>19</v>
      </c>
      <c r="AF29" t="s">
        <v>20</v>
      </c>
      <c r="AH29" t="s">
        <v>17</v>
      </c>
      <c r="AJ29" t="s">
        <v>18</v>
      </c>
      <c r="AL29" t="s">
        <v>19</v>
      </c>
    </row>
    <row r="30" spans="1:43" x14ac:dyDescent="0.2">
      <c r="A30" s="7" t="s">
        <v>41</v>
      </c>
      <c r="B30" t="s">
        <v>70</v>
      </c>
      <c r="C30" t="s">
        <v>76</v>
      </c>
      <c r="D30" t="s">
        <v>70</v>
      </c>
      <c r="E30" t="s">
        <v>76</v>
      </c>
      <c r="F30" t="s">
        <v>70</v>
      </c>
      <c r="G30" t="s">
        <v>76</v>
      </c>
      <c r="H30" t="s">
        <v>70</v>
      </c>
      <c r="I30" t="s">
        <v>76</v>
      </c>
      <c r="L30" t="s">
        <v>70</v>
      </c>
      <c r="M30" t="s">
        <v>76</v>
      </c>
      <c r="N30" t="s">
        <v>70</v>
      </c>
      <c r="O30" t="s">
        <v>76</v>
      </c>
      <c r="P30" t="s">
        <v>70</v>
      </c>
      <c r="Q30" t="s">
        <v>76</v>
      </c>
      <c r="R30" t="s">
        <v>70</v>
      </c>
      <c r="S30" t="s">
        <v>76</v>
      </c>
      <c r="V30" t="s">
        <v>70</v>
      </c>
      <c r="W30" t="s">
        <v>76</v>
      </c>
      <c r="X30" t="s">
        <v>70</v>
      </c>
      <c r="Y30" t="s">
        <v>76</v>
      </c>
      <c r="Z30" t="s">
        <v>70</v>
      </c>
      <c r="AA30" t="s">
        <v>76</v>
      </c>
      <c r="AB30" t="s">
        <v>70</v>
      </c>
      <c r="AC30" t="s">
        <v>76</v>
      </c>
      <c r="AF30" t="s">
        <v>70</v>
      </c>
      <c r="AG30" t="s">
        <v>76</v>
      </c>
      <c r="AH30" t="s">
        <v>70</v>
      </c>
      <c r="AI30" t="s">
        <v>76</v>
      </c>
      <c r="AJ30" t="s">
        <v>70</v>
      </c>
      <c r="AK30" t="s">
        <v>76</v>
      </c>
      <c r="AL30" t="s">
        <v>70</v>
      </c>
      <c r="AM30" t="s">
        <v>76</v>
      </c>
    </row>
    <row r="31" spans="1:43" x14ac:dyDescent="0.2">
      <c r="A31" s="9" t="s">
        <v>12</v>
      </c>
      <c r="B31" s="8">
        <v>21501.722275663502</v>
      </c>
      <c r="C31" s="8">
        <v>6725.7120413025159</v>
      </c>
      <c r="D31" s="8">
        <v>83507.303510834419</v>
      </c>
      <c r="E31" s="8">
        <v>25651.668658117262</v>
      </c>
      <c r="F31" s="8">
        <v>2276.7855944945563</v>
      </c>
      <c r="G31" s="8">
        <v>309.0700668134624</v>
      </c>
      <c r="H31" s="8">
        <v>9156.2715433038229</v>
      </c>
      <c r="I31" s="8">
        <v>2534.9432172602001</v>
      </c>
      <c r="J31" s="8">
        <v>116442.08292429631</v>
      </c>
      <c r="K31" s="8">
        <v>35221.393983493443</v>
      </c>
      <c r="L31" s="8">
        <v>13552.895454857211</v>
      </c>
      <c r="M31" s="8">
        <v>4346.8260330829035</v>
      </c>
      <c r="N31" s="8">
        <v>82002.130204328831</v>
      </c>
      <c r="O31" s="8">
        <v>26987.31083184194</v>
      </c>
      <c r="P31" s="8">
        <v>4832.5861691524897</v>
      </c>
      <c r="Q31" s="8">
        <v>957.83377893178408</v>
      </c>
      <c r="R31" s="8">
        <v>6987.0513476221295</v>
      </c>
      <c r="S31" s="8">
        <v>1559.9212331706201</v>
      </c>
      <c r="T31" s="8">
        <v>107374.66317596065</v>
      </c>
      <c r="U31" s="8">
        <v>33851.89187702725</v>
      </c>
      <c r="V31" s="8">
        <v>11805.090247637825</v>
      </c>
      <c r="W31" s="8">
        <v>3056.0669524804389</v>
      </c>
      <c r="X31" s="8">
        <v>69060.556684338444</v>
      </c>
      <c r="Y31" s="8">
        <v>20002.757623376987</v>
      </c>
      <c r="Z31" s="8">
        <v>7734.6546673717567</v>
      </c>
      <c r="AA31" s="8">
        <v>1202.909440049448</v>
      </c>
      <c r="AB31" s="8">
        <v>6365.5165795244775</v>
      </c>
      <c r="AC31" s="8">
        <v>1653.6168186676086</v>
      </c>
      <c r="AD31" s="8">
        <v>94965.818178872505</v>
      </c>
      <c r="AE31" s="8">
        <v>25915.350834574481</v>
      </c>
      <c r="AF31" s="8">
        <v>13282.056064528304</v>
      </c>
      <c r="AG31" s="8">
        <v>2937.9706117572291</v>
      </c>
      <c r="AH31" s="8">
        <v>79728.720456359471</v>
      </c>
      <c r="AI31" s="8">
        <v>24251.242113477409</v>
      </c>
      <c r="AJ31" s="8">
        <v>3041.241712401958</v>
      </c>
      <c r="AK31" s="8">
        <v>114.31931626693165</v>
      </c>
      <c r="AL31" s="8">
        <v>6228.8224251675138</v>
      </c>
      <c r="AM31" s="8">
        <v>1477.7933662820083</v>
      </c>
      <c r="AN31" s="8">
        <v>102280.84065845724</v>
      </c>
      <c r="AO31" s="8">
        <v>28781.325407783574</v>
      </c>
      <c r="AP31" s="8">
        <v>421063.40493758675</v>
      </c>
      <c r="AQ31" s="8">
        <v>123769.96210287878</v>
      </c>
    </row>
    <row r="32" spans="1:43" x14ac:dyDescent="0.2">
      <c r="A32" s="9" t="s">
        <v>13</v>
      </c>
      <c r="B32" s="8">
        <v>18973.964434503592</v>
      </c>
      <c r="C32" s="8">
        <v>6667.6864362201068</v>
      </c>
      <c r="D32" s="8">
        <v>145618.00921414458</v>
      </c>
      <c r="E32" s="8">
        <v>50487.450878084361</v>
      </c>
      <c r="F32" s="8">
        <v>7101.646845470319</v>
      </c>
      <c r="G32" s="8">
        <v>1730.5767074205673</v>
      </c>
      <c r="H32" s="8">
        <v>12411.783265997983</v>
      </c>
      <c r="I32" s="8">
        <v>4063.8335918522689</v>
      </c>
      <c r="J32" s="8">
        <v>184105.40376011649</v>
      </c>
      <c r="K32" s="8">
        <v>62949.547613577306</v>
      </c>
      <c r="L32" s="8">
        <v>18633.09520450023</v>
      </c>
      <c r="M32" s="8">
        <v>6114.1002300389073</v>
      </c>
      <c r="N32" s="8">
        <v>119035.90762437298</v>
      </c>
      <c r="O32" s="8">
        <v>44410.278296750388</v>
      </c>
      <c r="P32" s="8">
        <v>6796.9896631010124</v>
      </c>
      <c r="Q32" s="8">
        <v>1690.0390595783817</v>
      </c>
      <c r="R32" s="8">
        <v>19248.765459195016</v>
      </c>
      <c r="S32" s="8">
        <v>5701.0370207718388</v>
      </c>
      <c r="T32" s="8">
        <v>163714.75795116922</v>
      </c>
      <c r="U32" s="8">
        <v>57915.454607139516</v>
      </c>
      <c r="V32" s="8">
        <v>17679.56447835057</v>
      </c>
      <c r="W32" s="8">
        <v>4578.7200219766746</v>
      </c>
      <c r="X32" s="8">
        <v>135860.99610501927</v>
      </c>
      <c r="Y32" s="8">
        <v>48366.336526314495</v>
      </c>
      <c r="Z32" s="8">
        <v>5639.1241158454968</v>
      </c>
      <c r="AA32" s="8">
        <v>1077.8039944169536</v>
      </c>
      <c r="AB32" s="8">
        <v>13310.727331393649</v>
      </c>
      <c r="AC32" s="8">
        <v>4540.398787019205</v>
      </c>
      <c r="AD32" s="8">
        <v>172490.412030609</v>
      </c>
      <c r="AE32" s="8">
        <v>58563.259329727327</v>
      </c>
      <c r="AF32" s="8">
        <v>16164.840728278868</v>
      </c>
      <c r="AG32" s="8">
        <v>4237.5663216845423</v>
      </c>
      <c r="AH32" s="8">
        <v>148844.34625375498</v>
      </c>
      <c r="AI32" s="8">
        <v>52582.970377817197</v>
      </c>
      <c r="AJ32" s="8">
        <v>8643.2792600157591</v>
      </c>
      <c r="AK32" s="8">
        <v>2129.65536391657</v>
      </c>
      <c r="AL32" s="8">
        <v>15442.56275301198</v>
      </c>
      <c r="AM32" s="8">
        <v>5427.3279400006932</v>
      </c>
      <c r="AN32" s="8">
        <v>189095.02899506156</v>
      </c>
      <c r="AO32" s="8">
        <v>64377.520003419006</v>
      </c>
      <c r="AP32" s="8">
        <v>709405.60273695621</v>
      </c>
      <c r="AQ32" s="8">
        <v>243805.78155386314</v>
      </c>
    </row>
    <row r="33" spans="1:43" x14ac:dyDescent="0.2">
      <c r="A33" s="9" t="s">
        <v>14</v>
      </c>
      <c r="B33" s="8">
        <v>17880.536558724361</v>
      </c>
      <c r="C33" s="8">
        <v>5039.4432701491605</v>
      </c>
      <c r="D33" s="8">
        <v>70122.477657644355</v>
      </c>
      <c r="E33" s="8">
        <v>25273.524216653088</v>
      </c>
      <c r="F33" s="8">
        <v>11319.13266431077</v>
      </c>
      <c r="G33" s="8">
        <v>3649.7442592230072</v>
      </c>
      <c r="H33" s="8">
        <v>22088.659322442221</v>
      </c>
      <c r="I33" s="8">
        <v>6735.130661106853</v>
      </c>
      <c r="J33" s="8">
        <v>121410.80620312171</v>
      </c>
      <c r="K33" s="8">
        <v>40697.842407132106</v>
      </c>
      <c r="L33" s="8">
        <v>23414.477048740137</v>
      </c>
      <c r="M33" s="8">
        <v>6454.766675383059</v>
      </c>
      <c r="N33" s="8">
        <v>83170.407558929568</v>
      </c>
      <c r="O33" s="8">
        <v>29918.227512866288</v>
      </c>
      <c r="P33" s="8">
        <v>12309.248361258762</v>
      </c>
      <c r="Q33" s="8">
        <v>3222.8821629830959</v>
      </c>
      <c r="R33" s="8">
        <v>25413.731646731532</v>
      </c>
      <c r="S33" s="8">
        <v>7588.7585008476199</v>
      </c>
      <c r="T33" s="8">
        <v>144307.86461566002</v>
      </c>
      <c r="U33" s="8">
        <v>47184.634852080053</v>
      </c>
      <c r="V33" s="8">
        <v>18150.145956955577</v>
      </c>
      <c r="W33" s="8">
        <v>3581.8114728436321</v>
      </c>
      <c r="X33" s="8">
        <v>82657.206444707583</v>
      </c>
      <c r="Y33" s="8">
        <v>27356.722231038872</v>
      </c>
      <c r="Z33" s="8">
        <v>9564.6619709098377</v>
      </c>
      <c r="AA33" s="8">
        <v>2845.4298200762687</v>
      </c>
      <c r="AB33" s="8">
        <v>23537.642582171393</v>
      </c>
      <c r="AC33" s="8">
        <v>7256.1656041618098</v>
      </c>
      <c r="AD33" s="8">
        <v>133909.65695474439</v>
      </c>
      <c r="AE33" s="8">
        <v>41040.129128120585</v>
      </c>
      <c r="AF33" s="8">
        <v>24318.115727148226</v>
      </c>
      <c r="AG33" s="8">
        <v>5000.8012604638379</v>
      </c>
      <c r="AH33" s="8">
        <v>93127.245528496802</v>
      </c>
      <c r="AI33" s="8">
        <v>29228.655527837647</v>
      </c>
      <c r="AJ33" s="8">
        <v>7404.2498328542142</v>
      </c>
      <c r="AK33" s="8">
        <v>2396.4308998299371</v>
      </c>
      <c r="AL33" s="8">
        <v>27271.410838240132</v>
      </c>
      <c r="AM33" s="8">
        <v>7778.5618490382858</v>
      </c>
      <c r="AN33" s="8">
        <v>152121.02192673937</v>
      </c>
      <c r="AO33" s="8">
        <v>44404.449537169705</v>
      </c>
      <c r="AP33" s="8">
        <v>551749.34970026556</v>
      </c>
      <c r="AQ33" s="8">
        <v>173327.05592450246</v>
      </c>
    </row>
    <row r="34" spans="1:43" x14ac:dyDescent="0.2">
      <c r="A34" s="9" t="s">
        <v>15</v>
      </c>
      <c r="B34" s="8">
        <v>30175.22657571948</v>
      </c>
      <c r="C34" s="8">
        <v>9378.0204527551014</v>
      </c>
      <c r="D34" s="8">
        <v>99520.947416604526</v>
      </c>
      <c r="E34" s="8">
        <v>31969.406553773588</v>
      </c>
      <c r="F34" s="8">
        <v>11444.372945318362</v>
      </c>
      <c r="G34" s="8">
        <v>2607.8966773230213</v>
      </c>
      <c r="H34" s="8">
        <v>9647.3419935554703</v>
      </c>
      <c r="I34" s="8">
        <v>2840.0969882184872</v>
      </c>
      <c r="J34" s="8">
        <v>150787.88893119787</v>
      </c>
      <c r="K34" s="8">
        <v>46795.420672070199</v>
      </c>
      <c r="L34" s="8">
        <v>24075.222795981037</v>
      </c>
      <c r="M34" s="8">
        <v>5579.1182081348743</v>
      </c>
      <c r="N34" s="8">
        <v>111287.06012264105</v>
      </c>
      <c r="O34" s="8">
        <v>35174.389103043919</v>
      </c>
      <c r="P34" s="8">
        <v>8999.3255870419289</v>
      </c>
      <c r="Q34" s="8">
        <v>1810.1650199977</v>
      </c>
      <c r="R34" s="8">
        <v>15639.869572300291</v>
      </c>
      <c r="S34" s="8">
        <v>3897.107364706736</v>
      </c>
      <c r="T34" s="8">
        <v>160001.4780779643</v>
      </c>
      <c r="U34" s="8">
        <v>46460.779695883233</v>
      </c>
      <c r="V34" s="8">
        <v>19199.939644340295</v>
      </c>
      <c r="W34" s="8">
        <v>4956.1197618742981</v>
      </c>
      <c r="X34" s="8">
        <v>118327.79652394059</v>
      </c>
      <c r="Y34" s="8">
        <v>41944.73302209907</v>
      </c>
      <c r="Z34" s="8">
        <v>11968.796362697152</v>
      </c>
      <c r="AA34" s="8">
        <v>2858.555986077447</v>
      </c>
      <c r="AB34" s="8">
        <v>13081.171931967197</v>
      </c>
      <c r="AC34" s="8">
        <v>3783.3788349756101</v>
      </c>
      <c r="AD34" s="8">
        <v>162577.70446294523</v>
      </c>
      <c r="AE34" s="8">
        <v>53542.787605026417</v>
      </c>
      <c r="AF34" s="8">
        <v>21208.887200156372</v>
      </c>
      <c r="AG34" s="8">
        <v>6624.7116017429671</v>
      </c>
      <c r="AH34" s="8">
        <v>123346.27061062038</v>
      </c>
      <c r="AI34" s="8">
        <v>38637.807045014459</v>
      </c>
      <c r="AJ34" s="8">
        <v>11734.050305008333</v>
      </c>
      <c r="AK34" s="8">
        <v>2662.5985297037878</v>
      </c>
      <c r="AL34" s="8">
        <v>11977.005388840174</v>
      </c>
      <c r="AM34" s="8">
        <v>3590.9125614426271</v>
      </c>
      <c r="AN34" s="8">
        <v>168266.21350462525</v>
      </c>
      <c r="AO34" s="8">
        <v>51516.029737903838</v>
      </c>
      <c r="AP34" s="8">
        <v>641633.28497673268</v>
      </c>
      <c r="AQ34" s="8">
        <v>198315.01771088369</v>
      </c>
    </row>
    <row r="35" spans="1:43" x14ac:dyDescent="0.2">
      <c r="A35" s="9" t="s">
        <v>16</v>
      </c>
      <c r="B35" s="8">
        <v>921.85940040245123</v>
      </c>
      <c r="C35" s="8">
        <v>77.589377089411812</v>
      </c>
      <c r="D35" s="8">
        <v>26396.357121166431</v>
      </c>
      <c r="E35" s="8">
        <v>6738.8137568684369</v>
      </c>
      <c r="F35" s="8">
        <v>1095.2257301324023</v>
      </c>
      <c r="G35" s="8">
        <v>23.576508603741615</v>
      </c>
      <c r="H35" s="8">
        <v>2431.5196943935962</v>
      </c>
      <c r="I35" s="8">
        <v>452.8170401243143</v>
      </c>
      <c r="J35" s="8">
        <v>30844.961946094882</v>
      </c>
      <c r="K35" s="8">
        <v>7292.7966826859047</v>
      </c>
      <c r="L35" s="8">
        <v>2698.8858803665989</v>
      </c>
      <c r="M35" s="8">
        <v>475.229088121389</v>
      </c>
      <c r="N35" s="8">
        <v>31775.812334393537</v>
      </c>
      <c r="O35" s="8">
        <v>6410.8747807912578</v>
      </c>
      <c r="P35" s="8">
        <v>2487.1974823055407</v>
      </c>
      <c r="Q35" s="8">
        <v>8.8006089196816788</v>
      </c>
      <c r="R35" s="8">
        <v>2030.485452274158</v>
      </c>
      <c r="S35" s="8">
        <v>99.797666034642077</v>
      </c>
      <c r="T35" s="8">
        <v>38992.381149339839</v>
      </c>
      <c r="U35" s="8">
        <v>6994.7021438669708</v>
      </c>
      <c r="V35" s="8">
        <v>1686.3657039137802</v>
      </c>
      <c r="W35" s="8">
        <v>325.28673505541633</v>
      </c>
      <c r="X35" s="8">
        <v>23144.298761059159</v>
      </c>
      <c r="Y35" s="8">
        <v>5595.6798742851188</v>
      </c>
      <c r="Z35" s="8">
        <v>232.33322155906501</v>
      </c>
      <c r="AA35" s="8">
        <v>-52.759540571345099</v>
      </c>
      <c r="AB35" s="8">
        <v>5596.1321800757123</v>
      </c>
      <c r="AC35" s="8">
        <v>415.24835587017321</v>
      </c>
      <c r="AD35" s="8">
        <v>30659.129866607713</v>
      </c>
      <c r="AE35" s="8">
        <v>6283.4554246393627</v>
      </c>
      <c r="AF35" s="8">
        <v>4230.9599059334632</v>
      </c>
      <c r="AG35" s="8">
        <v>442.06476139940969</v>
      </c>
      <c r="AH35" s="8">
        <v>25912.319933577142</v>
      </c>
      <c r="AI35" s="8">
        <v>4057.4761826710401</v>
      </c>
      <c r="AJ35" s="8">
        <v>1929.5360373047438</v>
      </c>
      <c r="AK35" s="8">
        <v>112.16980626159972</v>
      </c>
      <c r="AL35" s="8">
        <v>786.38853424226158</v>
      </c>
      <c r="AM35" s="8">
        <v>76.605763172474497</v>
      </c>
      <c r="AN35" s="8">
        <v>32859.20441105761</v>
      </c>
      <c r="AO35" s="8">
        <v>4688.3165135045238</v>
      </c>
      <c r="AP35" s="8">
        <v>133355.67737310001</v>
      </c>
      <c r="AQ35" s="8">
        <v>25259.270764696765</v>
      </c>
    </row>
    <row r="36" spans="1:43" x14ac:dyDescent="0.2">
      <c r="A36" s="9" t="s">
        <v>39</v>
      </c>
      <c r="B36" s="8">
        <v>89453.309245013384</v>
      </c>
      <c r="C36" s="8">
        <v>27888.451577516294</v>
      </c>
      <c r="D36" s="8">
        <v>425165.09492039436</v>
      </c>
      <c r="E36" s="8">
        <v>140120.86406349673</v>
      </c>
      <c r="F36" s="8">
        <v>33237.163779726405</v>
      </c>
      <c r="G36" s="8">
        <v>8320.8642193838004</v>
      </c>
      <c r="H36" s="8">
        <v>55735.575819693091</v>
      </c>
      <c r="I36" s="8">
        <v>16626.821498562123</v>
      </c>
      <c r="J36" s="8">
        <v>603591.14376482728</v>
      </c>
      <c r="K36" s="8">
        <v>192957.00135895898</v>
      </c>
      <c r="L36" s="8">
        <v>82374.576384445216</v>
      </c>
      <c r="M36" s="8">
        <v>22970.040234761134</v>
      </c>
      <c r="N36" s="8">
        <v>427271.31784466596</v>
      </c>
      <c r="O36" s="8">
        <v>142901.0805252938</v>
      </c>
      <c r="P36" s="8">
        <v>35425.347262859737</v>
      </c>
      <c r="Q36" s="8">
        <v>7689.7206304106439</v>
      </c>
      <c r="R36" s="8">
        <v>69319.903478123117</v>
      </c>
      <c r="S36" s="8">
        <v>18846.621785531457</v>
      </c>
      <c r="T36" s="8">
        <v>614391.14497009397</v>
      </c>
      <c r="U36" s="8">
        <v>192407.46317599702</v>
      </c>
      <c r="V36" s="8">
        <v>68521.10603119804</v>
      </c>
      <c r="W36" s="8">
        <v>16498.004944230459</v>
      </c>
      <c r="X36" s="8">
        <v>429050.85451906506</v>
      </c>
      <c r="Y36" s="8">
        <v>143266.22927711456</v>
      </c>
      <c r="Z36" s="8">
        <v>35139.57033838331</v>
      </c>
      <c r="AA36" s="8">
        <v>7931.9397000487716</v>
      </c>
      <c r="AB36" s="8">
        <v>61891.190605132433</v>
      </c>
      <c r="AC36" s="8">
        <v>17648.808400694405</v>
      </c>
      <c r="AD36" s="8">
        <v>594602.72149377887</v>
      </c>
      <c r="AE36" s="8">
        <v>185344.98232208818</v>
      </c>
      <c r="AF36" s="8">
        <v>79204.859626045232</v>
      </c>
      <c r="AG36" s="8">
        <v>19243.114557047986</v>
      </c>
      <c r="AH36" s="8">
        <v>470958.90278280881</v>
      </c>
      <c r="AI36" s="8">
        <v>148758.15124681772</v>
      </c>
      <c r="AJ36" s="8">
        <v>32752.357147585011</v>
      </c>
      <c r="AK36" s="8">
        <v>7415.1739159788267</v>
      </c>
      <c r="AL36" s="8">
        <v>61706.189939502059</v>
      </c>
      <c r="AM36" s="8">
        <v>18351.201479936091</v>
      </c>
      <c r="AN36" s="8">
        <v>644622.30949594104</v>
      </c>
      <c r="AO36" s="8">
        <v>193767.64119978066</v>
      </c>
      <c r="AP36" s="8">
        <v>2457207.3197246413</v>
      </c>
      <c r="AQ36" s="8">
        <v>764477.08805682475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E531-1675-E14F-85AB-D90403563F3E}">
  <dimension ref="A1:AM34"/>
  <sheetViews>
    <sheetView tabSelected="1" workbookViewId="0">
      <selection activeCell="F24" sqref="F24"/>
    </sheetView>
  </sheetViews>
  <sheetFormatPr baseColWidth="10" defaultRowHeight="15" x14ac:dyDescent="0.2"/>
  <cols>
    <col min="8" max="9" width="11.1640625" bestFit="1" customWidth="1"/>
    <col min="10" max="13" width="11" bestFit="1" customWidth="1"/>
    <col min="14" max="15" width="11.1640625" bestFit="1" customWidth="1"/>
  </cols>
  <sheetData>
    <row r="1" spans="1:39" ht="16" thickBot="1" x14ac:dyDescent="0.25">
      <c r="A1" t="s">
        <v>77</v>
      </c>
    </row>
    <row r="2" spans="1:39" x14ac:dyDescent="0.2">
      <c r="H2" s="10">
        <v>2016</v>
      </c>
      <c r="I2" s="11"/>
      <c r="J2" s="11"/>
      <c r="K2" s="11"/>
      <c r="L2" s="11"/>
      <c r="M2" s="11"/>
      <c r="N2" s="11"/>
      <c r="O2" s="12"/>
      <c r="P2" s="10">
        <v>2017</v>
      </c>
      <c r="Q2" s="11"/>
      <c r="R2" s="11"/>
      <c r="S2" s="11"/>
      <c r="T2" s="11"/>
      <c r="U2" s="11"/>
      <c r="V2" s="11"/>
      <c r="W2" s="12"/>
      <c r="X2" s="10">
        <v>2018</v>
      </c>
      <c r="Y2" s="11"/>
      <c r="Z2" s="11"/>
      <c r="AA2" s="11"/>
      <c r="AB2" s="11"/>
      <c r="AC2" s="11"/>
      <c r="AD2" s="11"/>
      <c r="AE2" s="12"/>
      <c r="AF2" s="10">
        <v>2019</v>
      </c>
      <c r="AG2" s="11"/>
      <c r="AH2" s="11"/>
      <c r="AI2" s="11"/>
      <c r="AJ2" s="11"/>
      <c r="AK2" s="11"/>
      <c r="AL2" s="11"/>
      <c r="AM2" s="12"/>
    </row>
    <row r="3" spans="1:39" x14ac:dyDescent="0.2">
      <c r="H3" s="13" t="s">
        <v>17</v>
      </c>
      <c r="I3" s="14"/>
      <c r="J3" s="14" t="s">
        <v>18</v>
      </c>
      <c r="K3" s="14"/>
      <c r="L3" s="14" t="s">
        <v>19</v>
      </c>
      <c r="M3" s="14"/>
      <c r="N3" s="15" t="s">
        <v>80</v>
      </c>
      <c r="O3" s="16"/>
      <c r="P3" s="13" t="s">
        <v>17</v>
      </c>
      <c r="Q3" s="14"/>
      <c r="R3" s="14" t="s">
        <v>18</v>
      </c>
      <c r="S3" s="14"/>
      <c r="T3" s="14" t="s">
        <v>19</v>
      </c>
      <c r="U3" s="14"/>
      <c r="V3" s="15" t="s">
        <v>80</v>
      </c>
      <c r="W3" s="16"/>
      <c r="X3" s="13" t="s">
        <v>17</v>
      </c>
      <c r="Y3" s="14"/>
      <c r="Z3" s="14" t="s">
        <v>18</v>
      </c>
      <c r="AA3" s="14"/>
      <c r="AB3" s="14" t="s">
        <v>19</v>
      </c>
      <c r="AC3" s="14"/>
      <c r="AD3" s="15" t="s">
        <v>80</v>
      </c>
      <c r="AE3" s="16"/>
      <c r="AF3" s="13" t="s">
        <v>17</v>
      </c>
      <c r="AG3" s="14"/>
      <c r="AH3" s="14" t="s">
        <v>18</v>
      </c>
      <c r="AI3" s="14"/>
      <c r="AJ3" s="14" t="s">
        <v>19</v>
      </c>
      <c r="AK3" s="14"/>
      <c r="AL3" s="15" t="s">
        <v>80</v>
      </c>
      <c r="AM3" s="16"/>
    </row>
    <row r="4" spans="1:39" x14ac:dyDescent="0.2">
      <c r="A4" t="s">
        <v>41</v>
      </c>
      <c r="B4">
        <v>2016</v>
      </c>
      <c r="C4">
        <v>2017</v>
      </c>
      <c r="D4">
        <v>2018</v>
      </c>
      <c r="E4">
        <v>2019</v>
      </c>
      <c r="F4" t="s">
        <v>81</v>
      </c>
      <c r="H4" s="13" t="s">
        <v>29</v>
      </c>
      <c r="I4" s="14" t="s">
        <v>25</v>
      </c>
      <c r="J4" s="14" t="s">
        <v>29</v>
      </c>
      <c r="K4" s="14" t="s">
        <v>25</v>
      </c>
      <c r="L4" s="14" t="s">
        <v>29</v>
      </c>
      <c r="M4" s="14" t="s">
        <v>25</v>
      </c>
      <c r="N4" s="15" t="s">
        <v>29</v>
      </c>
      <c r="O4" s="16" t="s">
        <v>25</v>
      </c>
      <c r="P4" s="13" t="s">
        <v>29</v>
      </c>
      <c r="Q4" s="14" t="s">
        <v>25</v>
      </c>
      <c r="R4" s="14" t="s">
        <v>29</v>
      </c>
      <c r="S4" s="14" t="s">
        <v>25</v>
      </c>
      <c r="T4" s="14" t="s">
        <v>29</v>
      </c>
      <c r="U4" s="14" t="s">
        <v>25</v>
      </c>
      <c r="V4" s="15" t="s">
        <v>29</v>
      </c>
      <c r="W4" s="16" t="s">
        <v>25</v>
      </c>
      <c r="X4" s="13" t="s">
        <v>29</v>
      </c>
      <c r="Y4" s="14" t="s">
        <v>25</v>
      </c>
      <c r="Z4" s="14" t="s">
        <v>29</v>
      </c>
      <c r="AA4" s="14" t="s">
        <v>25</v>
      </c>
      <c r="AB4" s="14" t="s">
        <v>29</v>
      </c>
      <c r="AC4" s="14" t="s">
        <v>25</v>
      </c>
      <c r="AD4" s="15" t="s">
        <v>29</v>
      </c>
      <c r="AE4" s="16" t="s">
        <v>25</v>
      </c>
      <c r="AF4" s="13" t="s">
        <v>29</v>
      </c>
      <c r="AG4" s="14" t="s">
        <v>25</v>
      </c>
      <c r="AH4" s="14" t="s">
        <v>29</v>
      </c>
      <c r="AI4" s="14" t="s">
        <v>25</v>
      </c>
      <c r="AJ4" s="14" t="s">
        <v>29</v>
      </c>
      <c r="AK4" s="14" t="s">
        <v>25</v>
      </c>
      <c r="AL4" s="15" t="s">
        <v>29</v>
      </c>
      <c r="AM4" s="16" t="s">
        <v>25</v>
      </c>
    </row>
    <row r="5" spans="1:39" x14ac:dyDescent="0.2">
      <c r="A5" t="s">
        <v>12</v>
      </c>
      <c r="B5" s="3">
        <f>N5/O5</f>
        <v>2.3047775947281712</v>
      </c>
      <c r="C5" s="3">
        <f>V5/W5</f>
        <v>2.3134162657633293</v>
      </c>
      <c r="D5" s="3">
        <f>AD5/AE5</f>
        <v>2.4266534414963337</v>
      </c>
      <c r="E5" s="3">
        <f>AL5/AM5</f>
        <v>2.4544781881353752</v>
      </c>
      <c r="F5" s="3">
        <f>AVERAGE(C5:E5)</f>
        <v>2.3981826317983459</v>
      </c>
      <c r="H5" s="17">
        <v>71489</v>
      </c>
      <c r="I5" s="18">
        <v>30098</v>
      </c>
      <c r="J5" s="18">
        <v>1476</v>
      </c>
      <c r="K5" s="18">
        <v>690</v>
      </c>
      <c r="L5" s="18">
        <v>6778</v>
      </c>
      <c r="M5" s="18">
        <v>3811</v>
      </c>
      <c r="N5" s="19">
        <f>SUMIF(H$4:M$4,N$4,$H5:$M5)</f>
        <v>79743</v>
      </c>
      <c r="O5" s="20">
        <f>SUMIF(H$4:M$4,O$4,$H5:$M5)</f>
        <v>34599</v>
      </c>
      <c r="P5" s="17">
        <v>73101</v>
      </c>
      <c r="Q5" s="18">
        <v>30387</v>
      </c>
      <c r="R5" s="18">
        <v>3241</v>
      </c>
      <c r="S5" s="18">
        <v>2122</v>
      </c>
      <c r="T5" s="18">
        <v>4926</v>
      </c>
      <c r="U5" s="18">
        <v>2620</v>
      </c>
      <c r="V5" s="19">
        <f>SUMIF(P$4:U$4,V$4,$P5:$U5)</f>
        <v>81268</v>
      </c>
      <c r="W5" s="20">
        <f>SUMIF(P$4:U$4,W$4,$P5:$U5)</f>
        <v>35129</v>
      </c>
      <c r="X5" s="17">
        <v>58835</v>
      </c>
      <c r="Y5" s="18">
        <v>23260</v>
      </c>
      <c r="Z5" s="18">
        <v>5173</v>
      </c>
      <c r="AA5" s="18">
        <v>2377</v>
      </c>
      <c r="AB5" s="18">
        <v>4494</v>
      </c>
      <c r="AC5" s="18">
        <v>2592</v>
      </c>
      <c r="AD5" s="19">
        <f>SUMIF(X$4:AC$4,AD$4,$X5:$AC5)</f>
        <v>68502</v>
      </c>
      <c r="AE5" s="20">
        <f>SUMIF(X$4:AC$4,AE$4,$X5:$AC5)</f>
        <v>28229</v>
      </c>
      <c r="AF5" s="17">
        <v>69971</v>
      </c>
      <c r="AG5" s="18">
        <v>27738</v>
      </c>
      <c r="AH5" s="18">
        <v>1773</v>
      </c>
      <c r="AI5" s="18">
        <v>1048</v>
      </c>
      <c r="AJ5" s="18">
        <v>4551</v>
      </c>
      <c r="AK5" s="18">
        <v>2298</v>
      </c>
      <c r="AL5" s="19">
        <f>SUMIF(AF$4:AK$4,AL$4,$AF5:$AK5)</f>
        <v>76295</v>
      </c>
      <c r="AM5" s="20">
        <f>SUMIF(AF$4:AK$4,AM$4,$AF5:$AK5)</f>
        <v>31084</v>
      </c>
    </row>
    <row r="6" spans="1:39" x14ac:dyDescent="0.2">
      <c r="A6" t="s">
        <v>13</v>
      </c>
      <c r="B6" s="3">
        <f t="shared" ref="B6:B10" si="0">N6/O6</f>
        <v>2.3847683818811753</v>
      </c>
      <c r="C6" s="3">
        <f t="shared" ref="C6:C10" si="1">V6/W6</f>
        <v>2.2569188431382732</v>
      </c>
      <c r="D6" s="3">
        <f t="shared" ref="D6:D10" si="2">AD6/AE6</f>
        <v>2.2997461465713194</v>
      </c>
      <c r="E6" s="3">
        <f t="shared" ref="E6:E10" si="3">AL6/AM6</f>
        <v>2.2849340143485577</v>
      </c>
      <c r="F6" s="3">
        <f t="shared" ref="F6:F10" si="4">AVERAGE(C6:E6)</f>
        <v>2.2805330013527167</v>
      </c>
      <c r="H6" s="17">
        <v>133082</v>
      </c>
      <c r="I6" s="18">
        <v>54442</v>
      </c>
      <c r="J6" s="18">
        <v>5508</v>
      </c>
      <c r="K6" s="18">
        <v>2610</v>
      </c>
      <c r="L6" s="18">
        <v>10086</v>
      </c>
      <c r="M6" s="18">
        <v>5292</v>
      </c>
      <c r="N6" s="19">
        <f t="shared" ref="N6:N10" si="5">SUMIF(H$4:M$4,N$4,$H6:$M6)</f>
        <v>148676</v>
      </c>
      <c r="O6" s="20">
        <f t="shared" ref="O6:O10" si="6">SUMIF(H$4:M$4,O$4,$H6:$M6)</f>
        <v>62344</v>
      </c>
      <c r="P6" s="17">
        <v>109857</v>
      </c>
      <c r="Q6" s="18">
        <v>48035</v>
      </c>
      <c r="R6" s="18">
        <v>5117</v>
      </c>
      <c r="S6" s="18">
        <v>2592</v>
      </c>
      <c r="T6" s="18">
        <v>15424</v>
      </c>
      <c r="U6" s="18">
        <v>7150</v>
      </c>
      <c r="V6" s="19">
        <f t="shared" ref="V6:V10" si="7">SUMIF(P$4:U$4,V$4,$P6:$U6)</f>
        <v>130398</v>
      </c>
      <c r="W6" s="20">
        <f t="shared" ref="W6:W10" si="8">SUMIF(P$4:U$4,W$4,$P6:$U6)</f>
        <v>57777</v>
      </c>
      <c r="X6" s="17">
        <v>123862</v>
      </c>
      <c r="Y6" s="18">
        <v>52717</v>
      </c>
      <c r="Z6" s="18">
        <v>3830</v>
      </c>
      <c r="AA6" s="18">
        <v>1697</v>
      </c>
      <c r="AB6" s="18">
        <v>10916</v>
      </c>
      <c r="AC6" s="18">
        <v>5857</v>
      </c>
      <c r="AD6" s="19">
        <f t="shared" ref="AD6:AD10" si="9">SUMIF(X$4:AC$4,AD$4,$X6:$AC6)</f>
        <v>138608</v>
      </c>
      <c r="AE6" s="20">
        <f t="shared" ref="AE6:AE10" si="10">SUMIF(X$4:AC$4,AE$4,$X6:$AC6)</f>
        <v>60271</v>
      </c>
      <c r="AF6" s="17">
        <v>135600</v>
      </c>
      <c r="AG6" s="18">
        <v>57505</v>
      </c>
      <c r="AH6" s="18">
        <v>6657</v>
      </c>
      <c r="AI6" s="18">
        <v>3264</v>
      </c>
      <c r="AJ6" s="18">
        <v>12529</v>
      </c>
      <c r="AK6" s="18">
        <v>6973</v>
      </c>
      <c r="AL6" s="19">
        <f t="shared" ref="AL6:AL10" si="11">SUMIF(AF$4:AK$4,AL$4,$AF6:$AK6)</f>
        <v>154786</v>
      </c>
      <c r="AM6" s="20">
        <f t="shared" ref="AM6:AM10" si="12">SUMIF(AF$4:AK$4,AM$4,$AF6:$AK6)</f>
        <v>67742</v>
      </c>
    </row>
    <row r="7" spans="1:39" x14ac:dyDescent="0.2">
      <c r="A7" t="s">
        <v>14</v>
      </c>
      <c r="B7" s="3">
        <f t="shared" si="0"/>
        <v>2.0520840606018291</v>
      </c>
      <c r="C7" s="3">
        <f t="shared" si="1"/>
        <v>2.1489045059942127</v>
      </c>
      <c r="D7" s="3">
        <f t="shared" si="2"/>
        <v>2.1225246445084185</v>
      </c>
      <c r="E7" s="3">
        <f t="shared" si="3"/>
        <v>2.3465243591919878</v>
      </c>
      <c r="F7" s="3">
        <f t="shared" si="4"/>
        <v>2.2059845032315395</v>
      </c>
      <c r="H7" s="17">
        <v>62140</v>
      </c>
      <c r="I7" s="18">
        <v>28688</v>
      </c>
      <c r="J7" s="18">
        <v>8771</v>
      </c>
      <c r="K7" s="18">
        <v>5144</v>
      </c>
      <c r="L7" s="18">
        <v>17265</v>
      </c>
      <c r="M7" s="18">
        <v>9137</v>
      </c>
      <c r="N7" s="19">
        <f t="shared" si="5"/>
        <v>88176</v>
      </c>
      <c r="O7" s="20">
        <f t="shared" si="6"/>
        <v>42969</v>
      </c>
      <c r="P7" s="17">
        <v>73976</v>
      </c>
      <c r="Q7" s="18">
        <v>33772</v>
      </c>
      <c r="R7" s="18">
        <v>9217</v>
      </c>
      <c r="S7" s="18">
        <v>4811</v>
      </c>
      <c r="T7" s="18">
        <v>20771</v>
      </c>
      <c r="U7" s="18">
        <v>9797</v>
      </c>
      <c r="V7" s="19">
        <f t="shared" si="7"/>
        <v>103964</v>
      </c>
      <c r="W7" s="20">
        <f t="shared" si="8"/>
        <v>48380</v>
      </c>
      <c r="X7" s="17">
        <v>71623</v>
      </c>
      <c r="Y7" s="18">
        <v>31201</v>
      </c>
      <c r="Z7" s="18">
        <v>7070</v>
      </c>
      <c r="AA7" s="18">
        <v>4322</v>
      </c>
      <c r="AB7" s="18">
        <v>18629</v>
      </c>
      <c r="AC7" s="18">
        <v>10329</v>
      </c>
      <c r="AD7" s="19">
        <f t="shared" si="9"/>
        <v>97322</v>
      </c>
      <c r="AE7" s="20">
        <f t="shared" si="10"/>
        <v>45852</v>
      </c>
      <c r="AF7" s="17">
        <v>82544</v>
      </c>
      <c r="AG7" s="18">
        <v>33090</v>
      </c>
      <c r="AH7" s="18">
        <v>5601</v>
      </c>
      <c r="AI7" s="18">
        <v>3562</v>
      </c>
      <c r="AJ7" s="18">
        <v>22442</v>
      </c>
      <c r="AK7" s="18">
        <v>10476</v>
      </c>
      <c r="AL7" s="19">
        <f t="shared" si="11"/>
        <v>110587</v>
      </c>
      <c r="AM7" s="20">
        <f t="shared" si="12"/>
        <v>47128</v>
      </c>
    </row>
    <row r="8" spans="1:39" x14ac:dyDescent="0.2">
      <c r="A8" t="s">
        <v>15</v>
      </c>
      <c r="B8" s="3">
        <f t="shared" si="0"/>
        <v>2.4580522079009817</v>
      </c>
      <c r="C8" s="3">
        <f t="shared" si="1"/>
        <v>2.4841990250462263</v>
      </c>
      <c r="D8" s="3">
        <f t="shared" si="2"/>
        <v>2.3115963036782028</v>
      </c>
      <c r="E8" s="3">
        <f t="shared" si="3"/>
        <v>2.5463252502605855</v>
      </c>
      <c r="F8" s="3">
        <f t="shared" si="4"/>
        <v>2.447373526328338</v>
      </c>
      <c r="H8" s="17">
        <v>89786</v>
      </c>
      <c r="I8" s="18">
        <v>35037</v>
      </c>
      <c r="J8" s="18">
        <v>8573</v>
      </c>
      <c r="K8" s="18">
        <v>3966</v>
      </c>
      <c r="L8" s="18">
        <v>7293</v>
      </c>
      <c r="M8" s="18">
        <v>3979</v>
      </c>
      <c r="N8" s="19">
        <f t="shared" si="5"/>
        <v>105652</v>
      </c>
      <c r="O8" s="20">
        <f t="shared" si="6"/>
        <v>42982</v>
      </c>
      <c r="P8" s="17">
        <v>99597</v>
      </c>
      <c r="Q8" s="18">
        <v>39067</v>
      </c>
      <c r="R8" s="18">
        <v>6631</v>
      </c>
      <c r="S8" s="18">
        <v>3093</v>
      </c>
      <c r="T8" s="18">
        <v>12000</v>
      </c>
      <c r="U8" s="18">
        <v>5432</v>
      </c>
      <c r="V8" s="19">
        <f t="shared" si="7"/>
        <v>118228</v>
      </c>
      <c r="W8" s="20">
        <f t="shared" si="8"/>
        <v>47592</v>
      </c>
      <c r="X8" s="17">
        <v>108244</v>
      </c>
      <c r="Y8" s="18">
        <v>45894</v>
      </c>
      <c r="Z8" s="18">
        <v>8940</v>
      </c>
      <c r="AA8" s="18">
        <v>4251</v>
      </c>
      <c r="AB8" s="18">
        <v>10393</v>
      </c>
      <c r="AC8" s="18">
        <v>5045</v>
      </c>
      <c r="AD8" s="19">
        <f t="shared" si="9"/>
        <v>127577</v>
      </c>
      <c r="AE8" s="20">
        <f t="shared" si="10"/>
        <v>55190</v>
      </c>
      <c r="AF8" s="17">
        <v>111304</v>
      </c>
      <c r="AG8" s="18">
        <v>42195</v>
      </c>
      <c r="AH8" s="18">
        <v>8845</v>
      </c>
      <c r="AI8" s="18">
        <v>3976</v>
      </c>
      <c r="AJ8" s="18">
        <v>9324</v>
      </c>
      <c r="AK8" s="18">
        <v>4676</v>
      </c>
      <c r="AL8" s="19">
        <f t="shared" si="11"/>
        <v>129473</v>
      </c>
      <c r="AM8" s="20">
        <f t="shared" si="12"/>
        <v>50847</v>
      </c>
    </row>
    <row r="9" spans="1:39" x14ac:dyDescent="0.2">
      <c r="A9" t="s">
        <v>16</v>
      </c>
      <c r="B9" s="3">
        <f t="shared" si="0"/>
        <v>2.3257927491850241</v>
      </c>
      <c r="C9" s="3">
        <f t="shared" si="1"/>
        <v>3.062847790507365</v>
      </c>
      <c r="D9" s="3">
        <f t="shared" si="2"/>
        <v>2.5794392523364484</v>
      </c>
      <c r="E9" s="3">
        <f t="shared" si="3"/>
        <v>3.0081727962638647</v>
      </c>
      <c r="F9" s="3">
        <f t="shared" si="4"/>
        <v>2.8834866130358932</v>
      </c>
      <c r="H9" s="17">
        <v>21382</v>
      </c>
      <c r="I9" s="18">
        <v>8529</v>
      </c>
      <c r="J9" s="18">
        <v>544</v>
      </c>
      <c r="K9" s="18">
        <v>460</v>
      </c>
      <c r="L9" s="18">
        <v>1618</v>
      </c>
      <c r="M9" s="18">
        <v>1134</v>
      </c>
      <c r="N9" s="19">
        <f t="shared" si="5"/>
        <v>23544</v>
      </c>
      <c r="O9" s="20">
        <f t="shared" si="6"/>
        <v>10123</v>
      </c>
      <c r="P9" s="17">
        <v>25799</v>
      </c>
      <c r="Q9" s="18">
        <v>8121</v>
      </c>
      <c r="R9" s="18">
        <v>1139</v>
      </c>
      <c r="S9" s="18">
        <v>460</v>
      </c>
      <c r="T9" s="18">
        <v>1133</v>
      </c>
      <c r="U9" s="18">
        <v>584</v>
      </c>
      <c r="V9" s="19">
        <f t="shared" si="7"/>
        <v>28071</v>
      </c>
      <c r="W9" s="20">
        <f t="shared" si="8"/>
        <v>9165</v>
      </c>
      <c r="X9" s="17">
        <v>18387</v>
      </c>
      <c r="Y9" s="18">
        <v>7297</v>
      </c>
      <c r="Z9" s="18">
        <v>89</v>
      </c>
      <c r="AA9" s="18">
        <v>82</v>
      </c>
      <c r="AB9" s="18">
        <v>3328</v>
      </c>
      <c r="AC9" s="18">
        <v>1074</v>
      </c>
      <c r="AD9" s="19">
        <f t="shared" si="9"/>
        <v>21804</v>
      </c>
      <c r="AE9" s="20">
        <f t="shared" si="10"/>
        <v>8453</v>
      </c>
      <c r="AF9" s="17">
        <v>19129</v>
      </c>
      <c r="AG9" s="18">
        <v>6041</v>
      </c>
      <c r="AH9" s="18">
        <v>1027</v>
      </c>
      <c r="AI9" s="18">
        <v>561</v>
      </c>
      <c r="AJ9" s="18">
        <v>456</v>
      </c>
      <c r="AK9" s="18">
        <v>250</v>
      </c>
      <c r="AL9" s="19">
        <f t="shared" si="11"/>
        <v>20612</v>
      </c>
      <c r="AM9" s="20">
        <f t="shared" si="12"/>
        <v>6852</v>
      </c>
    </row>
    <row r="10" spans="1:39" ht="16" thickBot="1" x14ac:dyDescent="0.25">
      <c r="A10" t="s">
        <v>17</v>
      </c>
      <c r="B10" s="3">
        <f t="shared" si="0"/>
        <v>2.3095944916768989</v>
      </c>
      <c r="C10" s="3">
        <f t="shared" si="1"/>
        <v>2.3324682013502116</v>
      </c>
      <c r="D10" s="3">
        <f t="shared" si="2"/>
        <v>2.292042728351726</v>
      </c>
      <c r="E10" s="3">
        <f t="shared" si="3"/>
        <v>2.4146612129455494</v>
      </c>
      <c r="F10" s="3">
        <f t="shared" si="4"/>
        <v>2.3463907142158291</v>
      </c>
      <c r="H10" s="21">
        <v>377879</v>
      </c>
      <c r="I10" s="22">
        <v>156794</v>
      </c>
      <c r="J10" s="22">
        <v>24872</v>
      </c>
      <c r="K10" s="22">
        <v>12870</v>
      </c>
      <c r="L10" s="22">
        <v>43040</v>
      </c>
      <c r="M10" s="22">
        <v>23353</v>
      </c>
      <c r="N10" s="23">
        <f t="shared" si="5"/>
        <v>445791</v>
      </c>
      <c r="O10" s="24">
        <f t="shared" si="6"/>
        <v>193017</v>
      </c>
      <c r="P10" s="21">
        <v>382330</v>
      </c>
      <c r="Q10" s="22">
        <v>159382</v>
      </c>
      <c r="R10" s="22">
        <v>25345</v>
      </c>
      <c r="S10" s="22">
        <v>13078</v>
      </c>
      <c r="T10" s="22">
        <v>54254</v>
      </c>
      <c r="U10" s="22">
        <v>25583</v>
      </c>
      <c r="V10" s="23">
        <f t="shared" si="7"/>
        <v>461929</v>
      </c>
      <c r="W10" s="24">
        <f t="shared" si="8"/>
        <v>198043</v>
      </c>
      <c r="X10" s="21">
        <v>380951</v>
      </c>
      <c r="Y10" s="22">
        <v>160369</v>
      </c>
      <c r="Z10" s="22">
        <v>25102</v>
      </c>
      <c r="AA10" s="22">
        <v>12729</v>
      </c>
      <c r="AB10" s="22">
        <v>47760</v>
      </c>
      <c r="AC10" s="22">
        <v>24897</v>
      </c>
      <c r="AD10" s="23">
        <f t="shared" si="9"/>
        <v>453813</v>
      </c>
      <c r="AE10" s="24">
        <f t="shared" si="10"/>
        <v>197995</v>
      </c>
      <c r="AF10" s="21">
        <v>418548</v>
      </c>
      <c r="AG10" s="22">
        <v>166569</v>
      </c>
      <c r="AH10" s="22">
        <v>23903</v>
      </c>
      <c r="AI10" s="22">
        <v>12411</v>
      </c>
      <c r="AJ10" s="22">
        <v>49302</v>
      </c>
      <c r="AK10" s="22">
        <v>24673</v>
      </c>
      <c r="AL10" s="23">
        <f t="shared" si="11"/>
        <v>491753</v>
      </c>
      <c r="AM10" s="24">
        <f t="shared" si="12"/>
        <v>203653</v>
      </c>
    </row>
    <row r="13" spans="1:39" ht="16" thickBot="1" x14ac:dyDescent="0.25">
      <c r="A13" t="s">
        <v>78</v>
      </c>
    </row>
    <row r="14" spans="1:39" x14ac:dyDescent="0.2">
      <c r="H14" s="10">
        <v>2016</v>
      </c>
      <c r="I14" s="11"/>
      <c r="J14" s="11"/>
      <c r="K14" s="11"/>
      <c r="L14" s="11"/>
      <c r="M14" s="11"/>
      <c r="N14" s="11"/>
      <c r="O14" s="12"/>
      <c r="P14" s="10">
        <v>2017</v>
      </c>
      <c r="Q14" s="11"/>
      <c r="R14" s="11"/>
      <c r="S14" s="11"/>
      <c r="T14" s="11"/>
      <c r="U14" s="11"/>
      <c r="V14" s="11"/>
      <c r="W14" s="12"/>
      <c r="X14" s="10">
        <v>2018</v>
      </c>
      <c r="Y14" s="11"/>
      <c r="Z14" s="11"/>
      <c r="AA14" s="11"/>
      <c r="AB14" s="11"/>
      <c r="AC14" s="11"/>
      <c r="AD14" s="11"/>
      <c r="AE14" s="12"/>
      <c r="AF14" s="10"/>
      <c r="AG14" s="11"/>
      <c r="AH14" s="11"/>
      <c r="AI14" s="11"/>
      <c r="AJ14" s="11"/>
      <c r="AK14" s="11"/>
      <c r="AL14" s="11"/>
      <c r="AM14" s="12"/>
    </row>
    <row r="15" spans="1:39" x14ac:dyDescent="0.2">
      <c r="H15" s="13" t="s">
        <v>17</v>
      </c>
      <c r="I15" s="14"/>
      <c r="J15" s="14" t="s">
        <v>18</v>
      </c>
      <c r="K15" s="14"/>
      <c r="L15" s="14" t="s">
        <v>19</v>
      </c>
      <c r="M15" s="14"/>
      <c r="N15" s="15" t="s">
        <v>80</v>
      </c>
      <c r="O15" s="16"/>
      <c r="P15" s="13" t="s">
        <v>17</v>
      </c>
      <c r="Q15" s="14"/>
      <c r="R15" s="14" t="s">
        <v>18</v>
      </c>
      <c r="S15" s="14"/>
      <c r="T15" s="14" t="s">
        <v>19</v>
      </c>
      <c r="U15" s="14"/>
      <c r="V15" s="15" t="s">
        <v>80</v>
      </c>
      <c r="W15" s="16"/>
      <c r="X15" s="13" t="s">
        <v>17</v>
      </c>
      <c r="Y15" s="14"/>
      <c r="Z15" s="14" t="s">
        <v>18</v>
      </c>
      <c r="AA15" s="14"/>
      <c r="AB15" s="14" t="s">
        <v>19</v>
      </c>
      <c r="AC15" s="14"/>
      <c r="AD15" s="15" t="s">
        <v>80</v>
      </c>
      <c r="AE15" s="16"/>
      <c r="AF15" s="13" t="s">
        <v>17</v>
      </c>
      <c r="AG15" s="14"/>
      <c r="AH15" s="14" t="s">
        <v>18</v>
      </c>
      <c r="AI15" s="14"/>
      <c r="AJ15" s="14" t="s">
        <v>19</v>
      </c>
      <c r="AK15" s="14"/>
      <c r="AL15" s="15" t="s">
        <v>80</v>
      </c>
      <c r="AM15" s="16"/>
    </row>
    <row r="16" spans="1:39" x14ac:dyDescent="0.2">
      <c r="A16" t="s">
        <v>41</v>
      </c>
      <c r="H16" s="13" t="s">
        <v>32</v>
      </c>
      <c r="I16" s="14" t="s">
        <v>35</v>
      </c>
      <c r="J16" s="14" t="s">
        <v>32</v>
      </c>
      <c r="K16" s="14" t="s">
        <v>35</v>
      </c>
      <c r="L16" s="14" t="s">
        <v>32</v>
      </c>
      <c r="M16" s="14" t="s">
        <v>35</v>
      </c>
      <c r="N16" s="15" t="s">
        <v>29</v>
      </c>
      <c r="O16" s="16" t="s">
        <v>25</v>
      </c>
      <c r="P16" s="13" t="s">
        <v>32</v>
      </c>
      <c r="Q16" s="14" t="s">
        <v>35</v>
      </c>
      <c r="R16" s="14" t="s">
        <v>32</v>
      </c>
      <c r="S16" s="14" t="s">
        <v>35</v>
      </c>
      <c r="T16" s="14" t="s">
        <v>32</v>
      </c>
      <c r="U16" s="14" t="s">
        <v>35</v>
      </c>
      <c r="V16" s="15" t="s">
        <v>29</v>
      </c>
      <c r="W16" s="16" t="s">
        <v>25</v>
      </c>
      <c r="X16" s="13" t="s">
        <v>32</v>
      </c>
      <c r="Y16" s="14" t="s">
        <v>35</v>
      </c>
      <c r="Z16" s="14" t="s">
        <v>32</v>
      </c>
      <c r="AA16" s="14" t="s">
        <v>35</v>
      </c>
      <c r="AB16" s="14" t="s">
        <v>32</v>
      </c>
      <c r="AC16" s="14" t="s">
        <v>35</v>
      </c>
      <c r="AD16" s="15" t="s">
        <v>29</v>
      </c>
      <c r="AE16" s="16" t="s">
        <v>25</v>
      </c>
      <c r="AF16" s="13" t="s">
        <v>32</v>
      </c>
      <c r="AG16" s="14" t="s">
        <v>35</v>
      </c>
      <c r="AH16" s="14" t="s">
        <v>32</v>
      </c>
      <c r="AI16" s="14" t="s">
        <v>35</v>
      </c>
      <c r="AJ16" s="14" t="s">
        <v>32</v>
      </c>
      <c r="AK16" s="14" t="s">
        <v>35</v>
      </c>
      <c r="AL16" s="15" t="s">
        <v>29</v>
      </c>
      <c r="AM16" s="16" t="s">
        <v>25</v>
      </c>
    </row>
    <row r="17" spans="1:39" x14ac:dyDescent="0.2">
      <c r="A17" t="s">
        <v>12</v>
      </c>
      <c r="B17" s="3">
        <f>N17/O17</f>
        <v>1.5857976260637958</v>
      </c>
      <c r="C17" s="3">
        <f>V17/W17</f>
        <v>1.6861174220184587</v>
      </c>
      <c r="D17" s="3">
        <f>AD17/AE17</f>
        <v>1.6025395696614229</v>
      </c>
      <c r="E17" s="3">
        <f>AL17/AM17</f>
        <v>1.7506355547036323</v>
      </c>
      <c r="F17" s="3">
        <f>AVERAGE(C17:E17)</f>
        <v>1.679764182127838</v>
      </c>
      <c r="H17" s="17">
        <v>59470.696489165581</v>
      </c>
      <c r="I17" s="18">
        <v>34544.331341882738</v>
      </c>
      <c r="J17" s="18">
        <v>675.21440550544366</v>
      </c>
      <c r="K17" s="18">
        <v>1070.9299331865377</v>
      </c>
      <c r="L17" s="18">
        <v>4399.7284566961771</v>
      </c>
      <c r="M17" s="18">
        <v>5087.0567827397999</v>
      </c>
      <c r="N17" s="19">
        <f>SUMIF(H$4:M$4,N$4,$H17:$M17)</f>
        <v>64545.639351367201</v>
      </c>
      <c r="O17" s="20">
        <f>SUMIF(H$4:M$4,O$4,$H17:$M17)</f>
        <v>40702.318057809076</v>
      </c>
      <c r="P17" s="17">
        <v>64199.869795671169</v>
      </c>
      <c r="Q17" s="18">
        <v>33786.68916815806</v>
      </c>
      <c r="R17" s="18">
        <v>1649.4138308475101</v>
      </c>
      <c r="S17" s="18">
        <v>3286.1662210682161</v>
      </c>
      <c r="T17" s="18">
        <v>2864.9486523778701</v>
      </c>
      <c r="U17" s="18">
        <v>3680.0787668293797</v>
      </c>
      <c r="V17" s="19">
        <f>SUMIF(P$4:U$4,V$4,$P17:$U17)</f>
        <v>68714.232278896554</v>
      </c>
      <c r="W17" s="20">
        <f>SUMIF(P$4:U$4,W$4,$P17:$U17)</f>
        <v>40752.934156055657</v>
      </c>
      <c r="X17" s="17">
        <v>48609.443315661549</v>
      </c>
      <c r="Y17" s="18">
        <v>26517.242376623013</v>
      </c>
      <c r="Z17" s="18">
        <v>2611.3453326282438</v>
      </c>
      <c r="AA17" s="18">
        <v>3551.0905599505522</v>
      </c>
      <c r="AB17" s="18">
        <v>2622.4834204755221</v>
      </c>
      <c r="AC17" s="18">
        <v>3530.3831813323914</v>
      </c>
      <c r="AD17" s="19">
        <f>SUMIF(X$4:AC$4,AD$4,$X17:$AC17)</f>
        <v>53843.27206876532</v>
      </c>
      <c r="AE17" s="20">
        <f>SUMIF(X$4:AC$4,AE$4,$X17:$AC17)</f>
        <v>33598.716117905955</v>
      </c>
      <c r="AF17" s="17">
        <v>60213.279543640521</v>
      </c>
      <c r="AG17" s="18">
        <v>31224.757886522591</v>
      </c>
      <c r="AH17" s="18">
        <v>504.75828759804199</v>
      </c>
      <c r="AI17" s="18">
        <v>1981.6806837330682</v>
      </c>
      <c r="AJ17" s="18">
        <v>2873.1775748324862</v>
      </c>
      <c r="AK17" s="18">
        <v>3118.2066337179917</v>
      </c>
      <c r="AL17" s="19">
        <f>SUMIF(AF$4:AK$4,AL$4,$AF17:$AK17)</f>
        <v>63591.215406071053</v>
      </c>
      <c r="AM17" s="20">
        <f>SUMIF(AF$4:AK$4,AM$4,$AF17:$AK17)</f>
        <v>36324.645203973654</v>
      </c>
    </row>
    <row r="18" spans="1:39" x14ac:dyDescent="0.2">
      <c r="A18" t="s">
        <v>13</v>
      </c>
      <c r="B18" s="3">
        <f t="shared" ref="B18:B22" si="13">N18/O18</f>
        <v>1.9328756592620517</v>
      </c>
      <c r="C18" s="3">
        <f t="shared" ref="C18:C22" si="14">V18/W18</f>
        <v>1.8150515342969145</v>
      </c>
      <c r="D18" s="3">
        <f t="shared" ref="D18:D22" si="15">AD18/AE18</f>
        <v>1.8390898807531539</v>
      </c>
      <c r="E18" s="3">
        <f t="shared" ref="E18:E22" si="16">AL18/AM18</f>
        <v>1.813571455347911</v>
      </c>
      <c r="F18" s="3">
        <f t="shared" ref="F18:F22" si="17">AVERAGE(C18:E18)</f>
        <v>1.8225709567993265</v>
      </c>
      <c r="H18" s="17">
        <v>120545.99078585544</v>
      </c>
      <c r="I18" s="18">
        <v>58396.549121915639</v>
      </c>
      <c r="J18" s="18">
        <v>3914.353154529681</v>
      </c>
      <c r="K18" s="18">
        <v>3489.4232925794327</v>
      </c>
      <c r="L18" s="18">
        <v>7760.216734002016</v>
      </c>
      <c r="M18" s="18">
        <v>6520.1664081477311</v>
      </c>
      <c r="N18" s="19">
        <f t="shared" ref="N18:N22" si="18">SUMIF(H$4:M$4,N$4,$H18:$M18)</f>
        <v>132220.56067438715</v>
      </c>
      <c r="O18" s="20">
        <f t="shared" ref="O18:O22" si="19">SUMIF(H$4:M$4,O$4,$H18:$M18)</f>
        <v>68406.13882264281</v>
      </c>
      <c r="P18" s="17">
        <v>100678.09237562702</v>
      </c>
      <c r="Q18" s="18">
        <v>51659.721703249612</v>
      </c>
      <c r="R18" s="18">
        <v>3437.010336898988</v>
      </c>
      <c r="S18" s="18">
        <v>3493.960940421618</v>
      </c>
      <c r="T18" s="18">
        <v>11599.234540804984</v>
      </c>
      <c r="U18" s="18">
        <v>8598.9629792281612</v>
      </c>
      <c r="V18" s="19">
        <f t="shared" ref="V18:V22" si="20">SUMIF(P$4:U$4,V$4,$P18:$U18)</f>
        <v>115714.337253331</v>
      </c>
      <c r="W18" s="20">
        <f t="shared" ref="W18:W22" si="21">SUMIF(P$4:U$4,W$4,$P18:$U18)</f>
        <v>63752.645622899392</v>
      </c>
      <c r="X18" s="17">
        <v>111863.00389498073</v>
      </c>
      <c r="Y18" s="18">
        <v>57067.663473685505</v>
      </c>
      <c r="Z18" s="18">
        <v>2020.875884154503</v>
      </c>
      <c r="AA18" s="18">
        <v>2316.1960055830464</v>
      </c>
      <c r="AB18" s="18">
        <v>8521.2726686063506</v>
      </c>
      <c r="AC18" s="18">
        <v>7173.601212980795</v>
      </c>
      <c r="AD18" s="19">
        <f t="shared" ref="AD18:AD22" si="22">SUMIF(X$4:AC$4,AD$4,$X18:$AC18)</f>
        <v>122405.1524477416</v>
      </c>
      <c r="AE18" s="20">
        <f t="shared" ref="AE18:AE22" si="23">SUMIF(X$4:AC$4,AE$4,$X18:$AC18)</f>
        <v>66557.460692249355</v>
      </c>
      <c r="AF18" s="17">
        <v>122355.65374624501</v>
      </c>
      <c r="AG18" s="18">
        <v>62427.029622182803</v>
      </c>
      <c r="AH18" s="18">
        <v>4670.7207399842409</v>
      </c>
      <c r="AI18" s="18">
        <v>4398.3446360834296</v>
      </c>
      <c r="AJ18" s="18">
        <v>9615.43724698802</v>
      </c>
      <c r="AK18" s="18">
        <v>8518.6720599993077</v>
      </c>
      <c r="AL18" s="19">
        <f t="shared" ref="AL18:AL22" si="24">SUMIF(AF$4:AK$4,AL$4,$AF18:$AK18)</f>
        <v>136641.81173321727</v>
      </c>
      <c r="AM18" s="20">
        <f t="shared" ref="AM18:AM22" si="25">SUMIF(AF$4:AK$4,AM$4,$AF18:$AK18)</f>
        <v>75344.046318265551</v>
      </c>
    </row>
    <row r="19" spans="1:39" x14ac:dyDescent="0.2">
      <c r="A19" t="s">
        <v>14</v>
      </c>
      <c r="B19" s="3">
        <f t="shared" si="13"/>
        <v>1.4483354900529128</v>
      </c>
      <c r="C19" s="3">
        <f t="shared" si="14"/>
        <v>1.5533536973918436</v>
      </c>
      <c r="D19" s="3">
        <f t="shared" si="15"/>
        <v>1.4542077008251513</v>
      </c>
      <c r="E19" s="3">
        <f t="shared" si="16"/>
        <v>1.7022259003848139</v>
      </c>
      <c r="F19" s="3">
        <f t="shared" si="17"/>
        <v>1.5699290995339361</v>
      </c>
      <c r="H19" s="17">
        <v>54157.522342355645</v>
      </c>
      <c r="I19" s="18">
        <v>32102.475783346912</v>
      </c>
      <c r="J19" s="18">
        <v>6222.8673356892305</v>
      </c>
      <c r="K19" s="18">
        <v>6638.2557407769928</v>
      </c>
      <c r="L19" s="18">
        <v>12441.340677557779</v>
      </c>
      <c r="M19" s="18">
        <v>11538.869338893146</v>
      </c>
      <c r="N19" s="19">
        <f t="shared" si="18"/>
        <v>72821.73035560266</v>
      </c>
      <c r="O19" s="20">
        <f t="shared" si="19"/>
        <v>50279.600863017055</v>
      </c>
      <c r="P19" s="17">
        <v>64781.592441070432</v>
      </c>
      <c r="Q19" s="18">
        <v>37625.772487133712</v>
      </c>
      <c r="R19" s="18">
        <v>6124.7516387412379</v>
      </c>
      <c r="S19" s="18">
        <v>6399.1178370169036</v>
      </c>
      <c r="T19" s="18">
        <v>16128.268353268466</v>
      </c>
      <c r="U19" s="18">
        <v>12005.24149915238</v>
      </c>
      <c r="V19" s="19">
        <f t="shared" si="20"/>
        <v>87034.612433080125</v>
      </c>
      <c r="W19" s="20">
        <f t="shared" si="21"/>
        <v>56030.131823303003</v>
      </c>
      <c r="X19" s="17">
        <v>60588.793555292417</v>
      </c>
      <c r="Y19" s="18">
        <v>35045.277768961125</v>
      </c>
      <c r="Z19" s="18">
        <v>4575.3380290901632</v>
      </c>
      <c r="AA19" s="18">
        <v>5798.5701799237313</v>
      </c>
      <c r="AB19" s="18">
        <v>13720.357417828607</v>
      </c>
      <c r="AC19" s="18">
        <v>13401.83439583819</v>
      </c>
      <c r="AD19" s="19">
        <f t="shared" si="22"/>
        <v>78884.489002211194</v>
      </c>
      <c r="AE19" s="20">
        <f t="shared" si="23"/>
        <v>54245.682344723042</v>
      </c>
      <c r="AF19" s="17">
        <v>71960.754471503198</v>
      </c>
      <c r="AG19" s="18">
        <v>36951.344472162353</v>
      </c>
      <c r="AH19" s="18">
        <v>3797.7501671457858</v>
      </c>
      <c r="AI19" s="18">
        <v>4727.5691001700634</v>
      </c>
      <c r="AJ19" s="18">
        <v>17612.589161759868</v>
      </c>
      <c r="AK19" s="18">
        <v>13173.438150961714</v>
      </c>
      <c r="AL19" s="19">
        <f t="shared" si="24"/>
        <v>93371.093800408853</v>
      </c>
      <c r="AM19" s="20">
        <f t="shared" si="25"/>
        <v>54852.35172329413</v>
      </c>
    </row>
    <row r="20" spans="1:39" x14ac:dyDescent="0.2">
      <c r="A20" t="s">
        <v>15</v>
      </c>
      <c r="B20" s="3">
        <f t="shared" si="13"/>
        <v>1.8681295508692812</v>
      </c>
      <c r="C20" s="3">
        <f t="shared" si="14"/>
        <v>1.8512967852265756</v>
      </c>
      <c r="D20" s="3">
        <f t="shared" si="15"/>
        <v>1.8088721109532875</v>
      </c>
      <c r="E20" s="3">
        <f t="shared" si="16"/>
        <v>1.969778010899869</v>
      </c>
      <c r="F20" s="3">
        <f t="shared" si="17"/>
        <v>1.8766489690265775</v>
      </c>
      <c r="H20" s="17">
        <v>80051.052583395474</v>
      </c>
      <c r="I20" s="18">
        <v>38104.593446226412</v>
      </c>
      <c r="J20" s="18">
        <v>5701.6270546816377</v>
      </c>
      <c r="K20" s="18">
        <v>5324.1033226769787</v>
      </c>
      <c r="L20" s="18">
        <v>4938.6580064445288</v>
      </c>
      <c r="M20" s="18">
        <v>5117.9030117815128</v>
      </c>
      <c r="N20" s="19">
        <f t="shared" si="18"/>
        <v>90691.337644521642</v>
      </c>
      <c r="O20" s="20">
        <f t="shared" si="19"/>
        <v>48546.599780684905</v>
      </c>
      <c r="P20" s="17">
        <v>87906.939877358949</v>
      </c>
      <c r="Q20" s="18">
        <v>42959.610896956081</v>
      </c>
      <c r="R20" s="18">
        <v>4262.6744129580711</v>
      </c>
      <c r="S20" s="18">
        <v>4375.8349800022997</v>
      </c>
      <c r="T20" s="18">
        <v>8360.1304276997089</v>
      </c>
      <c r="U20" s="18">
        <v>6966.892635293264</v>
      </c>
      <c r="V20" s="19">
        <f t="shared" si="20"/>
        <v>100529.74471801674</v>
      </c>
      <c r="W20" s="20">
        <f t="shared" si="21"/>
        <v>54302.338512251641</v>
      </c>
      <c r="X20" s="17">
        <v>98160.203476059411</v>
      </c>
      <c r="Y20" s="18">
        <v>49843.26697790093</v>
      </c>
      <c r="Z20" s="18">
        <v>5911.2036373028477</v>
      </c>
      <c r="AA20" s="18">
        <v>5643.4440139225535</v>
      </c>
      <c r="AB20" s="18">
        <v>7704.8280680328025</v>
      </c>
      <c r="AC20" s="18">
        <v>6306.6211650243895</v>
      </c>
      <c r="AD20" s="19">
        <f t="shared" si="22"/>
        <v>111776.23518139507</v>
      </c>
      <c r="AE20" s="20">
        <f t="shared" si="23"/>
        <v>61793.332156847871</v>
      </c>
      <c r="AF20" s="17">
        <v>99261.729389379616</v>
      </c>
      <c r="AG20" s="18">
        <v>45752.192954985541</v>
      </c>
      <c r="AH20" s="18">
        <v>5955.9496949916665</v>
      </c>
      <c r="AI20" s="18">
        <v>5289.4014702962122</v>
      </c>
      <c r="AJ20" s="18">
        <v>6670.9946111598256</v>
      </c>
      <c r="AK20" s="18">
        <v>5761.0874385573734</v>
      </c>
      <c r="AL20" s="19">
        <f t="shared" si="24"/>
        <v>111888.67369553111</v>
      </c>
      <c r="AM20" s="20">
        <f t="shared" si="25"/>
        <v>56802.681863839127</v>
      </c>
    </row>
    <row r="21" spans="1:39" x14ac:dyDescent="0.2">
      <c r="A21" t="s">
        <v>16</v>
      </c>
      <c r="B21" s="3">
        <f t="shared" si="13"/>
        <v>1.3172565826850722</v>
      </c>
      <c r="C21" s="3">
        <f t="shared" si="14"/>
        <v>1.6805774056239431</v>
      </c>
      <c r="D21" s="3">
        <f t="shared" si="15"/>
        <v>1.3368159795613326</v>
      </c>
      <c r="E21" s="3">
        <f t="shared" si="16"/>
        <v>1.3317922157295132</v>
      </c>
      <c r="F21" s="3">
        <f t="shared" si="17"/>
        <v>1.449728533638263</v>
      </c>
      <c r="H21" s="17">
        <v>16367.642878833569</v>
      </c>
      <c r="I21" s="18">
        <v>10319.186243131564</v>
      </c>
      <c r="J21" s="18">
        <v>-7.2257301324023047</v>
      </c>
      <c r="K21" s="18">
        <v>896.42349139625844</v>
      </c>
      <c r="L21" s="18">
        <v>804.48030560640393</v>
      </c>
      <c r="M21" s="18">
        <v>1815.1829598756858</v>
      </c>
      <c r="N21" s="19">
        <f t="shared" si="18"/>
        <v>17164.897454307571</v>
      </c>
      <c r="O21" s="20">
        <f t="shared" si="19"/>
        <v>13030.79269440351</v>
      </c>
      <c r="P21" s="17">
        <v>19822.187665606463</v>
      </c>
      <c r="Q21" s="18">
        <v>9831.1252192087413</v>
      </c>
      <c r="R21" s="18">
        <v>-209.19748230554092</v>
      </c>
      <c r="S21" s="18">
        <v>911.19939108031826</v>
      </c>
      <c r="T21" s="18">
        <v>235.51454772584202</v>
      </c>
      <c r="U21" s="18">
        <v>1068.2023339653579</v>
      </c>
      <c r="V21" s="19">
        <f t="shared" si="20"/>
        <v>19848.504731026762</v>
      </c>
      <c r="W21" s="20">
        <f t="shared" si="21"/>
        <v>11810.526944254416</v>
      </c>
      <c r="X21" s="17">
        <v>13629.701238940841</v>
      </c>
      <c r="Y21" s="18">
        <v>8998.3201257148812</v>
      </c>
      <c r="Z21" s="18">
        <v>-54.333221559065009</v>
      </c>
      <c r="AA21" s="18">
        <v>216.7595405713451</v>
      </c>
      <c r="AB21" s="18">
        <v>1059.8678199242881</v>
      </c>
      <c r="AC21" s="18">
        <v>1732.7516441298267</v>
      </c>
      <c r="AD21" s="19">
        <f t="shared" si="22"/>
        <v>14635.235837306063</v>
      </c>
      <c r="AE21" s="20">
        <f t="shared" si="23"/>
        <v>10947.831310416053</v>
      </c>
      <c r="AF21" s="17">
        <v>12345.680066422858</v>
      </c>
      <c r="AG21" s="18">
        <v>8024.5238173289599</v>
      </c>
      <c r="AH21" s="18">
        <v>124.4639626952561</v>
      </c>
      <c r="AI21" s="18">
        <v>1009.8301937384003</v>
      </c>
      <c r="AJ21" s="18">
        <v>125.61146575773847</v>
      </c>
      <c r="AK21" s="18">
        <v>423.3942368275255</v>
      </c>
      <c r="AL21" s="19">
        <f t="shared" si="24"/>
        <v>12595.755494875852</v>
      </c>
      <c r="AM21" s="20">
        <f t="shared" si="25"/>
        <v>9457.7482478948859</v>
      </c>
    </row>
    <row r="22" spans="1:39" ht="16" thickBot="1" x14ac:dyDescent="0.25">
      <c r="A22" t="s">
        <v>17</v>
      </c>
      <c r="B22" s="3">
        <f t="shared" si="13"/>
        <v>1.708159194601941</v>
      </c>
      <c r="C22" s="3">
        <f t="shared" si="14"/>
        <v>1.728850171923898</v>
      </c>
      <c r="D22" s="3">
        <f t="shared" si="15"/>
        <v>1.6797539283085405</v>
      </c>
      <c r="E22" s="3">
        <f t="shared" si="16"/>
        <v>1.7960559493857653</v>
      </c>
      <c r="F22" s="3">
        <f t="shared" si="17"/>
        <v>1.7348866832060681</v>
      </c>
      <c r="H22" s="21">
        <v>330592.90507960576</v>
      </c>
      <c r="I22" s="22">
        <v>173467.13593650327</v>
      </c>
      <c r="J22" s="22">
        <v>16506.836220273592</v>
      </c>
      <c r="K22" s="22">
        <v>17419.135780616198</v>
      </c>
      <c r="L22" s="22">
        <v>30344.424180306905</v>
      </c>
      <c r="M22" s="22">
        <v>30079.178501437873</v>
      </c>
      <c r="N22" s="23">
        <f t="shared" si="18"/>
        <v>377444.16548018623</v>
      </c>
      <c r="O22" s="24">
        <f t="shared" si="19"/>
        <v>220965.45021855735</v>
      </c>
      <c r="P22" s="21">
        <v>337388.68215533404</v>
      </c>
      <c r="Q22" s="22">
        <v>175862.9194747062</v>
      </c>
      <c r="R22" s="22">
        <v>15264.652737140266</v>
      </c>
      <c r="S22" s="22">
        <v>18466.279369589356</v>
      </c>
      <c r="T22" s="22">
        <v>39188.096521876869</v>
      </c>
      <c r="U22" s="22">
        <v>32319.378214468543</v>
      </c>
      <c r="V22" s="23">
        <f t="shared" si="20"/>
        <v>391841.43141435116</v>
      </c>
      <c r="W22" s="24">
        <f t="shared" si="21"/>
        <v>226648.57705876409</v>
      </c>
      <c r="X22" s="21">
        <v>332851.14548093494</v>
      </c>
      <c r="Y22" s="22">
        <v>177471.77072288544</v>
      </c>
      <c r="Z22" s="22">
        <v>15064.429661616692</v>
      </c>
      <c r="AA22" s="22">
        <v>17526.060299951227</v>
      </c>
      <c r="AB22" s="22">
        <v>33628.809394867567</v>
      </c>
      <c r="AC22" s="22">
        <v>32145.191599305588</v>
      </c>
      <c r="AD22" s="23">
        <f t="shared" si="22"/>
        <v>381544.38453741919</v>
      </c>
      <c r="AE22" s="24">
        <f t="shared" si="23"/>
        <v>227143.02262214228</v>
      </c>
      <c r="AF22" s="21">
        <v>366137.09721719119</v>
      </c>
      <c r="AG22" s="22">
        <v>184379.84875318228</v>
      </c>
      <c r="AH22" s="22">
        <v>15053.642852414991</v>
      </c>
      <c r="AI22" s="22">
        <v>17406.826084021173</v>
      </c>
      <c r="AJ22" s="22">
        <v>36897.810060497941</v>
      </c>
      <c r="AK22" s="22">
        <v>30994.798520063912</v>
      </c>
      <c r="AL22" s="23">
        <f t="shared" si="24"/>
        <v>418088.55013010412</v>
      </c>
      <c r="AM22" s="24">
        <f t="shared" si="25"/>
        <v>232781.47335726739</v>
      </c>
    </row>
    <row r="25" spans="1:39" ht="16" thickBot="1" x14ac:dyDescent="0.25">
      <c r="A25" t="s">
        <v>79</v>
      </c>
    </row>
    <row r="26" spans="1:39" x14ac:dyDescent="0.2">
      <c r="H26" s="10">
        <v>2016</v>
      </c>
      <c r="I26" s="11"/>
      <c r="J26" s="11"/>
      <c r="K26" s="11"/>
      <c r="L26" s="11"/>
      <c r="M26" s="11"/>
      <c r="N26" s="11"/>
      <c r="O26" s="12"/>
      <c r="P26" s="10">
        <v>2017</v>
      </c>
      <c r="Q26" s="11"/>
      <c r="R26" s="11"/>
      <c r="S26" s="11"/>
      <c r="T26" s="11"/>
      <c r="U26" s="11"/>
      <c r="V26" s="11"/>
      <c r="W26" s="12"/>
      <c r="X26" s="10">
        <v>2018</v>
      </c>
      <c r="Y26" s="11"/>
      <c r="Z26" s="11"/>
      <c r="AA26" s="11"/>
      <c r="AB26" s="11"/>
      <c r="AC26" s="11"/>
      <c r="AD26" s="11"/>
      <c r="AE26" s="12"/>
      <c r="AF26" s="10"/>
      <c r="AG26" s="11"/>
      <c r="AH26" s="11"/>
      <c r="AI26" s="11"/>
      <c r="AJ26" s="11"/>
      <c r="AK26" s="11"/>
      <c r="AL26" s="11"/>
      <c r="AM26" s="12"/>
    </row>
    <row r="27" spans="1:39" x14ac:dyDescent="0.2">
      <c r="H27" s="13" t="s">
        <v>17</v>
      </c>
      <c r="I27" s="14"/>
      <c r="J27" s="14" t="s">
        <v>18</v>
      </c>
      <c r="K27" s="14"/>
      <c r="L27" s="14" t="s">
        <v>19</v>
      </c>
      <c r="M27" s="14"/>
      <c r="N27" s="15" t="s">
        <v>80</v>
      </c>
      <c r="O27" s="16"/>
      <c r="P27" s="13" t="s">
        <v>17</v>
      </c>
      <c r="Q27" s="14"/>
      <c r="R27" s="14" t="s">
        <v>18</v>
      </c>
      <c r="S27" s="14"/>
      <c r="T27" s="14" t="s">
        <v>19</v>
      </c>
      <c r="U27" s="14"/>
      <c r="V27" s="15" t="s">
        <v>80</v>
      </c>
      <c r="W27" s="16"/>
      <c r="X27" s="13" t="s">
        <v>17</v>
      </c>
      <c r="Y27" s="14"/>
      <c r="Z27" s="14" t="s">
        <v>18</v>
      </c>
      <c r="AA27" s="14"/>
      <c r="AB27" s="14" t="s">
        <v>19</v>
      </c>
      <c r="AC27" s="14"/>
      <c r="AD27" s="15" t="s">
        <v>80</v>
      </c>
      <c r="AE27" s="16"/>
      <c r="AF27" s="13" t="s">
        <v>17</v>
      </c>
      <c r="AG27" s="14"/>
      <c r="AH27" s="14" t="s">
        <v>18</v>
      </c>
      <c r="AI27" s="14"/>
      <c r="AJ27" s="14" t="s">
        <v>19</v>
      </c>
      <c r="AK27" s="14"/>
      <c r="AL27" s="15" t="s">
        <v>80</v>
      </c>
      <c r="AM27" s="16"/>
    </row>
    <row r="28" spans="1:39" x14ac:dyDescent="0.2">
      <c r="A28" t="s">
        <v>41</v>
      </c>
      <c r="H28" s="13" t="s">
        <v>33</v>
      </c>
      <c r="I28" s="14" t="s">
        <v>34</v>
      </c>
      <c r="J28" s="14" t="s">
        <v>33</v>
      </c>
      <c r="K28" s="14" t="s">
        <v>34</v>
      </c>
      <c r="L28" s="14" t="s">
        <v>33</v>
      </c>
      <c r="M28" s="14" t="s">
        <v>34</v>
      </c>
      <c r="N28" s="15" t="s">
        <v>29</v>
      </c>
      <c r="O28" s="16" t="s">
        <v>25</v>
      </c>
      <c r="P28" s="13" t="s">
        <v>33</v>
      </c>
      <c r="Q28" s="14" t="s">
        <v>34</v>
      </c>
      <c r="R28" s="14" t="s">
        <v>33</v>
      </c>
      <c r="S28" s="14" t="s">
        <v>34</v>
      </c>
      <c r="T28" s="14" t="s">
        <v>33</v>
      </c>
      <c r="U28" s="14" t="s">
        <v>34</v>
      </c>
      <c r="V28" s="15" t="s">
        <v>29</v>
      </c>
      <c r="W28" s="16" t="s">
        <v>25</v>
      </c>
      <c r="X28" s="13" t="s">
        <v>33</v>
      </c>
      <c r="Y28" s="14" t="s">
        <v>34</v>
      </c>
      <c r="Z28" s="14" t="s">
        <v>33</v>
      </c>
      <c r="AA28" s="14" t="s">
        <v>34</v>
      </c>
      <c r="AB28" s="14" t="s">
        <v>33</v>
      </c>
      <c r="AC28" s="14" t="s">
        <v>34</v>
      </c>
      <c r="AD28" s="15" t="s">
        <v>29</v>
      </c>
      <c r="AE28" s="16" t="s">
        <v>25</v>
      </c>
      <c r="AF28" s="13" t="s">
        <v>33</v>
      </c>
      <c r="AG28" s="14" t="s">
        <v>34</v>
      </c>
      <c r="AH28" s="14" t="s">
        <v>33</v>
      </c>
      <c r="AI28" s="14" t="s">
        <v>34</v>
      </c>
      <c r="AJ28" s="14" t="s">
        <v>33</v>
      </c>
      <c r="AK28" s="14" t="s">
        <v>34</v>
      </c>
      <c r="AL28" s="15" t="s">
        <v>29</v>
      </c>
      <c r="AM28" s="16" t="s">
        <v>25</v>
      </c>
    </row>
    <row r="29" spans="1:39" x14ac:dyDescent="0.2">
      <c r="A29" t="s">
        <v>12</v>
      </c>
      <c r="B29" s="3">
        <f>N29/O29</f>
        <v>3.3317455199436159</v>
      </c>
      <c r="C29" s="3">
        <f>V29/W29</f>
        <v>3.1798528502643402</v>
      </c>
      <c r="D29" s="3">
        <f>AD29/AE29</f>
        <v>3.6379410816265989</v>
      </c>
      <c r="E29" s="3">
        <f>AL29/AM29</f>
        <v>3.4437783057334848</v>
      </c>
      <c r="F29" s="3">
        <f>AVERAGE(C29:E29)</f>
        <v>3.4205240792081413</v>
      </c>
      <c r="H29" s="17">
        <v>83507.303510834419</v>
      </c>
      <c r="I29" s="18">
        <v>25651.668658117262</v>
      </c>
      <c r="J29" s="18">
        <v>2276.7855944945563</v>
      </c>
      <c r="K29" s="18">
        <v>309.0700668134624</v>
      </c>
      <c r="L29" s="18">
        <v>9156.2715433038229</v>
      </c>
      <c r="M29" s="18">
        <v>2534.9432172602001</v>
      </c>
      <c r="N29" s="19">
        <f>SUMIF(H$4:M$4,N$4,$H29:$M29)</f>
        <v>94940.360648632806</v>
      </c>
      <c r="O29" s="20">
        <f>SUMIF(H$4:M$4,O$4,$H29:$M29)</f>
        <v>28495.681942190924</v>
      </c>
      <c r="P29" s="17">
        <v>82002.130204328831</v>
      </c>
      <c r="Q29" s="18">
        <v>26987.31083184194</v>
      </c>
      <c r="R29" s="18">
        <v>4832.5861691524897</v>
      </c>
      <c r="S29" s="18">
        <v>957.83377893178408</v>
      </c>
      <c r="T29" s="18">
        <v>6987.0513476221295</v>
      </c>
      <c r="U29" s="18">
        <v>1559.9212331706201</v>
      </c>
      <c r="V29" s="19">
        <f>SUMIF(P$4:U$4,V$4,$P29:$U29)</f>
        <v>93821.767721103446</v>
      </c>
      <c r="W29" s="20">
        <f>SUMIF(P$4:U$4,W$4,$P29:$U29)</f>
        <v>29505.065843944343</v>
      </c>
      <c r="X29" s="17">
        <v>69060.556684338444</v>
      </c>
      <c r="Y29" s="18">
        <v>20002.757623376987</v>
      </c>
      <c r="Z29" s="18">
        <v>7734.6546673717567</v>
      </c>
      <c r="AA29" s="18">
        <v>1202.909440049448</v>
      </c>
      <c r="AB29" s="18">
        <v>6365.5165795244775</v>
      </c>
      <c r="AC29" s="18">
        <v>1653.6168186676086</v>
      </c>
      <c r="AD29" s="19">
        <f>SUMIF(X$4:AC$4,AD$4,$X29:$AC29)</f>
        <v>83160.72793123468</v>
      </c>
      <c r="AE29" s="20">
        <f>SUMIF(X$4:AC$4,AE$4,$X29:$AC29)</f>
        <v>22859.283882094041</v>
      </c>
      <c r="AF29" s="17">
        <v>79728.720456359471</v>
      </c>
      <c r="AG29" s="18">
        <v>24251.242113477409</v>
      </c>
      <c r="AH29" s="18">
        <v>3041.241712401958</v>
      </c>
      <c r="AI29" s="18">
        <v>114.31931626693165</v>
      </c>
      <c r="AJ29" s="18">
        <v>6228.8224251675138</v>
      </c>
      <c r="AK29" s="18">
        <v>1477.7933662820083</v>
      </c>
      <c r="AL29" s="19">
        <f>SUMIF(AF$4:AK$4,AL$4,$AF29:$AK29)</f>
        <v>88998.78459392894</v>
      </c>
      <c r="AM29" s="20">
        <f>SUMIF(AF$4:AK$4,AM$4,$AF29:$AK29)</f>
        <v>25843.354796026346</v>
      </c>
    </row>
    <row r="30" spans="1:39" x14ac:dyDescent="0.2">
      <c r="A30" t="s">
        <v>13</v>
      </c>
      <c r="B30" s="3">
        <f t="shared" ref="B30:B34" si="26">N30/O30</f>
        <v>2.9340081488287217</v>
      </c>
      <c r="C30" s="3">
        <f t="shared" ref="C30:C34" si="27">V30/W30</f>
        <v>2.8007310714409437</v>
      </c>
      <c r="D30" s="3">
        <f t="shared" ref="D30:D34" si="28">AD30/AE30</f>
        <v>2.8676885926491917</v>
      </c>
      <c r="E30" s="3">
        <f t="shared" ref="E30:E34" si="29">AL30/AM30</f>
        <v>2.8754626114603172</v>
      </c>
      <c r="F30" s="3">
        <f t="shared" ref="F30:F34" si="30">AVERAGE(C30:E30)</f>
        <v>2.8479607585168178</v>
      </c>
      <c r="H30" s="17">
        <v>145618.00921414458</v>
      </c>
      <c r="I30" s="18">
        <v>50487.450878084361</v>
      </c>
      <c r="J30" s="18">
        <v>7101.646845470319</v>
      </c>
      <c r="K30" s="18">
        <v>1730.5767074205673</v>
      </c>
      <c r="L30" s="18">
        <v>12411.783265997983</v>
      </c>
      <c r="M30" s="18">
        <v>4063.8335918522689</v>
      </c>
      <c r="N30" s="19">
        <f t="shared" ref="N30:N34" si="31">SUMIF(H$4:M$4,N$4,$H30:$M30)</f>
        <v>165131.43932561288</v>
      </c>
      <c r="O30" s="20">
        <f t="shared" ref="O30:O34" si="32">SUMIF(H$4:M$4,O$4,$H30:$M30)</f>
        <v>56281.861177357197</v>
      </c>
      <c r="P30" s="17">
        <v>119035.90762437298</v>
      </c>
      <c r="Q30" s="18">
        <v>44410.278296750388</v>
      </c>
      <c r="R30" s="18">
        <v>6796.9896631010124</v>
      </c>
      <c r="S30" s="18">
        <v>1690.0390595783817</v>
      </c>
      <c r="T30" s="18">
        <v>19248.765459195016</v>
      </c>
      <c r="U30" s="18">
        <v>5701.0370207718388</v>
      </c>
      <c r="V30" s="19">
        <f t="shared" ref="V30:V34" si="33">SUMIF(P$4:U$4,V$4,$P30:$U30)</f>
        <v>145081.662746669</v>
      </c>
      <c r="W30" s="20">
        <f t="shared" ref="W30:W34" si="34">SUMIF(P$4:U$4,W$4,$P30:$U30)</f>
        <v>51801.354377100608</v>
      </c>
      <c r="X30" s="17">
        <v>135860.99610501927</v>
      </c>
      <c r="Y30" s="18">
        <v>48366.336526314495</v>
      </c>
      <c r="Z30" s="18">
        <v>5639.1241158454968</v>
      </c>
      <c r="AA30" s="18">
        <v>1077.8039944169536</v>
      </c>
      <c r="AB30" s="18">
        <v>13310.727331393649</v>
      </c>
      <c r="AC30" s="18">
        <v>4540.398787019205</v>
      </c>
      <c r="AD30" s="19">
        <f t="shared" ref="AD30:AD34" si="35">SUMIF(X$4:AC$4,AD$4,$X30:$AC30)</f>
        <v>154810.84755225843</v>
      </c>
      <c r="AE30" s="20">
        <f t="shared" ref="AE30:AE34" si="36">SUMIF(X$4:AC$4,AE$4,$X30:$AC30)</f>
        <v>53984.539307750652</v>
      </c>
      <c r="AF30" s="17">
        <v>148844.34625375498</v>
      </c>
      <c r="AG30" s="18">
        <v>52582.970377817197</v>
      </c>
      <c r="AH30" s="18">
        <v>8643.2792600157591</v>
      </c>
      <c r="AI30" s="18">
        <v>2129.65536391657</v>
      </c>
      <c r="AJ30" s="18">
        <v>15442.56275301198</v>
      </c>
      <c r="AK30" s="18">
        <v>5427.3279400006932</v>
      </c>
      <c r="AL30" s="19">
        <f t="shared" ref="AL30:AL34" si="37">SUMIF(AF$4:AK$4,AL$4,$AF30:$AK30)</f>
        <v>172930.1882667827</v>
      </c>
      <c r="AM30" s="20">
        <f t="shared" ref="AM30:AM34" si="38">SUMIF(AF$4:AK$4,AM$4,$AF30:$AK30)</f>
        <v>60139.953681734463</v>
      </c>
    </row>
    <row r="31" spans="1:39" x14ac:dyDescent="0.2">
      <c r="A31" t="s">
        <v>14</v>
      </c>
      <c r="B31" s="3">
        <f t="shared" si="26"/>
        <v>2.9033908461981799</v>
      </c>
      <c r="C31" s="3">
        <f t="shared" si="27"/>
        <v>2.9681752723198667</v>
      </c>
      <c r="D31" s="3">
        <f t="shared" si="28"/>
        <v>3.0903553134207873</v>
      </c>
      <c r="E31" s="3">
        <f t="shared" si="29"/>
        <v>3.2434282557319443</v>
      </c>
      <c r="F31" s="3">
        <f t="shared" si="30"/>
        <v>3.1006529471575326</v>
      </c>
      <c r="H31" s="17">
        <v>70122.477657644355</v>
      </c>
      <c r="I31" s="18">
        <v>25273.524216653088</v>
      </c>
      <c r="J31" s="18">
        <v>11319.13266431077</v>
      </c>
      <c r="K31" s="18">
        <v>3649.7442592230072</v>
      </c>
      <c r="L31" s="18">
        <v>22088.659322442221</v>
      </c>
      <c r="M31" s="18">
        <v>6735.130661106853</v>
      </c>
      <c r="N31" s="19">
        <f t="shared" si="31"/>
        <v>103530.26964439735</v>
      </c>
      <c r="O31" s="20">
        <f t="shared" si="32"/>
        <v>35658.399136982945</v>
      </c>
      <c r="P31" s="17">
        <v>83170.407558929568</v>
      </c>
      <c r="Q31" s="18">
        <v>29918.227512866288</v>
      </c>
      <c r="R31" s="18">
        <v>12309.248361258762</v>
      </c>
      <c r="S31" s="18">
        <v>3222.8821629830959</v>
      </c>
      <c r="T31" s="18">
        <v>25413.731646731532</v>
      </c>
      <c r="U31" s="18">
        <v>7588.7585008476199</v>
      </c>
      <c r="V31" s="19">
        <f t="shared" si="33"/>
        <v>120893.38756691988</v>
      </c>
      <c r="W31" s="20">
        <f t="shared" si="34"/>
        <v>40729.868176696997</v>
      </c>
      <c r="X31" s="17">
        <v>82657.206444707583</v>
      </c>
      <c r="Y31" s="18">
        <v>27356.722231038872</v>
      </c>
      <c r="Z31" s="18">
        <v>9564.6619709098377</v>
      </c>
      <c r="AA31" s="18">
        <v>2845.4298200762687</v>
      </c>
      <c r="AB31" s="18">
        <v>23537.642582171393</v>
      </c>
      <c r="AC31" s="18">
        <v>7256.1656041618098</v>
      </c>
      <c r="AD31" s="19">
        <f t="shared" si="35"/>
        <v>115759.51099778881</v>
      </c>
      <c r="AE31" s="20">
        <f t="shared" si="36"/>
        <v>37458.317655276951</v>
      </c>
      <c r="AF31" s="17">
        <v>93127.245528496802</v>
      </c>
      <c r="AG31" s="18">
        <v>29228.655527837647</v>
      </c>
      <c r="AH31" s="18">
        <v>7404.2498328542142</v>
      </c>
      <c r="AI31" s="18">
        <v>2396.4308998299371</v>
      </c>
      <c r="AJ31" s="18">
        <v>27271.410838240132</v>
      </c>
      <c r="AK31" s="18">
        <v>7778.5618490382858</v>
      </c>
      <c r="AL31" s="19">
        <f t="shared" si="37"/>
        <v>127802.90619959115</v>
      </c>
      <c r="AM31" s="20">
        <f t="shared" si="38"/>
        <v>39403.64827670587</v>
      </c>
    </row>
    <row r="32" spans="1:39" x14ac:dyDescent="0.2">
      <c r="A32" t="s">
        <v>15</v>
      </c>
      <c r="B32" s="3">
        <f t="shared" si="26"/>
        <v>3.2234378029614508</v>
      </c>
      <c r="C32" s="3">
        <f t="shared" si="27"/>
        <v>3.324871111775102</v>
      </c>
      <c r="D32" s="3">
        <f t="shared" si="28"/>
        <v>2.9509692922646638</v>
      </c>
      <c r="E32" s="3">
        <f t="shared" si="29"/>
        <v>3.2758522674345629</v>
      </c>
      <c r="F32" s="3">
        <f t="shared" si="30"/>
        <v>3.1838975571581094</v>
      </c>
      <c r="H32" s="17">
        <v>99520.947416604526</v>
      </c>
      <c r="I32" s="18">
        <v>31969.406553773588</v>
      </c>
      <c r="J32" s="18">
        <v>11444.372945318362</v>
      </c>
      <c r="K32" s="18">
        <v>2607.8966773230213</v>
      </c>
      <c r="L32" s="18">
        <v>9647.3419935554703</v>
      </c>
      <c r="M32" s="18">
        <v>2840.0969882184872</v>
      </c>
      <c r="N32" s="19">
        <f t="shared" si="31"/>
        <v>120612.66235547836</v>
      </c>
      <c r="O32" s="20">
        <f t="shared" si="32"/>
        <v>37417.400219315095</v>
      </c>
      <c r="P32" s="17">
        <v>111287.06012264105</v>
      </c>
      <c r="Q32" s="18">
        <v>35174.389103043919</v>
      </c>
      <c r="R32" s="18">
        <v>8999.3255870419289</v>
      </c>
      <c r="S32" s="18">
        <v>1810.1650199977</v>
      </c>
      <c r="T32" s="18">
        <v>15639.869572300291</v>
      </c>
      <c r="U32" s="18">
        <v>3897.107364706736</v>
      </c>
      <c r="V32" s="19">
        <f t="shared" si="33"/>
        <v>135926.25528198326</v>
      </c>
      <c r="W32" s="20">
        <f t="shared" si="34"/>
        <v>40881.661487748359</v>
      </c>
      <c r="X32" s="17">
        <v>118327.79652394059</v>
      </c>
      <c r="Y32" s="18">
        <v>41944.73302209907</v>
      </c>
      <c r="Z32" s="18">
        <v>11968.796362697152</v>
      </c>
      <c r="AA32" s="18">
        <v>2858.555986077447</v>
      </c>
      <c r="AB32" s="18">
        <v>13081.171931967197</v>
      </c>
      <c r="AC32" s="18">
        <v>3783.3788349756101</v>
      </c>
      <c r="AD32" s="19">
        <f t="shared" si="35"/>
        <v>143377.76481860492</v>
      </c>
      <c r="AE32" s="20">
        <f t="shared" si="36"/>
        <v>48586.667843152121</v>
      </c>
      <c r="AF32" s="17">
        <v>123346.27061062038</v>
      </c>
      <c r="AG32" s="18">
        <v>38637.807045014459</v>
      </c>
      <c r="AH32" s="18">
        <v>11734.050305008333</v>
      </c>
      <c r="AI32" s="18">
        <v>2662.5985297037878</v>
      </c>
      <c r="AJ32" s="18">
        <v>11977.005388840174</v>
      </c>
      <c r="AK32" s="18">
        <v>3590.9125614426271</v>
      </c>
      <c r="AL32" s="19">
        <f t="shared" si="37"/>
        <v>147057.32630446891</v>
      </c>
      <c r="AM32" s="20">
        <f t="shared" si="38"/>
        <v>44891.318136160873</v>
      </c>
    </row>
    <row r="33" spans="1:39" x14ac:dyDescent="0.2">
      <c r="A33" t="s">
        <v>16</v>
      </c>
      <c r="B33" s="3">
        <f t="shared" si="26"/>
        <v>4.1472269996293107</v>
      </c>
      <c r="C33" s="3">
        <f t="shared" si="27"/>
        <v>5.5669369224538707</v>
      </c>
      <c r="D33" s="3">
        <f t="shared" si="28"/>
        <v>4.8626961860519389</v>
      </c>
      <c r="E33" s="3">
        <f t="shared" si="29"/>
        <v>6.742003577845205</v>
      </c>
      <c r="F33" s="3">
        <f t="shared" si="30"/>
        <v>5.7238788954503379</v>
      </c>
      <c r="H33" s="17">
        <v>26396.357121166431</v>
      </c>
      <c r="I33" s="18">
        <v>6738.8137568684369</v>
      </c>
      <c r="J33" s="18">
        <v>1095.2257301324023</v>
      </c>
      <c r="K33" s="18">
        <v>23.576508603741615</v>
      </c>
      <c r="L33" s="18">
        <v>2431.5196943935962</v>
      </c>
      <c r="M33" s="18">
        <v>452.8170401243143</v>
      </c>
      <c r="N33" s="19">
        <f t="shared" si="31"/>
        <v>29923.102545692429</v>
      </c>
      <c r="O33" s="20">
        <f t="shared" si="32"/>
        <v>7215.2073055964929</v>
      </c>
      <c r="P33" s="17">
        <v>31775.812334393537</v>
      </c>
      <c r="Q33" s="18">
        <v>6410.8747807912578</v>
      </c>
      <c r="R33" s="18">
        <v>2487.1974823055407</v>
      </c>
      <c r="S33" s="18">
        <v>8.8006089196816788</v>
      </c>
      <c r="T33" s="18">
        <v>2030.485452274158</v>
      </c>
      <c r="U33" s="18">
        <v>99.797666034642077</v>
      </c>
      <c r="V33" s="19">
        <f t="shared" si="33"/>
        <v>36293.495268973238</v>
      </c>
      <c r="W33" s="20">
        <f t="shared" si="34"/>
        <v>6519.4730557455814</v>
      </c>
      <c r="X33" s="17">
        <v>23144.298761059159</v>
      </c>
      <c r="Y33" s="18">
        <v>5595.6798742851188</v>
      </c>
      <c r="Z33" s="18">
        <v>232.33322155906501</v>
      </c>
      <c r="AA33" s="18">
        <v>-52.759540571345099</v>
      </c>
      <c r="AB33" s="18">
        <v>5596.1321800757123</v>
      </c>
      <c r="AC33" s="18">
        <v>415.24835587017321</v>
      </c>
      <c r="AD33" s="19">
        <f t="shared" si="35"/>
        <v>28972.764162693937</v>
      </c>
      <c r="AE33" s="20">
        <f t="shared" si="36"/>
        <v>5958.1686895839466</v>
      </c>
      <c r="AF33" s="17">
        <v>25912.319933577142</v>
      </c>
      <c r="AG33" s="18">
        <v>4057.4761826710401</v>
      </c>
      <c r="AH33" s="18">
        <v>1929.5360373047438</v>
      </c>
      <c r="AI33" s="18">
        <v>112.16980626159972</v>
      </c>
      <c r="AJ33" s="18">
        <v>786.38853424226158</v>
      </c>
      <c r="AK33" s="18">
        <v>76.605763172474497</v>
      </c>
      <c r="AL33" s="19">
        <f t="shared" si="37"/>
        <v>28628.244505124148</v>
      </c>
      <c r="AM33" s="20">
        <f t="shared" si="38"/>
        <v>4246.2517521051141</v>
      </c>
    </row>
    <row r="34" spans="1:39" ht="16" thickBot="1" x14ac:dyDescent="0.25">
      <c r="A34" t="s">
        <v>17</v>
      </c>
      <c r="B34" s="3">
        <f t="shared" si="26"/>
        <v>3.1146928666941882</v>
      </c>
      <c r="C34" s="3">
        <f t="shared" si="27"/>
        <v>3.1399000253336133</v>
      </c>
      <c r="D34" s="3">
        <f t="shared" si="28"/>
        <v>3.1157301340685426</v>
      </c>
      <c r="E34" s="3">
        <f t="shared" si="29"/>
        <v>3.2397592518749887</v>
      </c>
      <c r="F34" s="3">
        <f t="shared" si="30"/>
        <v>3.1651298037590485</v>
      </c>
      <c r="H34" s="21">
        <v>425165.09492039436</v>
      </c>
      <c r="I34" s="22">
        <v>140120.86406349673</v>
      </c>
      <c r="J34" s="22">
        <v>33237.163779726405</v>
      </c>
      <c r="K34" s="22">
        <v>8320.8642193838004</v>
      </c>
      <c r="L34" s="22">
        <v>55735.575819693091</v>
      </c>
      <c r="M34" s="22">
        <v>16626.821498562123</v>
      </c>
      <c r="N34" s="23">
        <f t="shared" si="31"/>
        <v>514137.83451981388</v>
      </c>
      <c r="O34" s="24">
        <f t="shared" si="32"/>
        <v>165068.54978144265</v>
      </c>
      <c r="P34" s="21">
        <v>427271.31784466596</v>
      </c>
      <c r="Q34" s="22">
        <v>142901.0805252938</v>
      </c>
      <c r="R34" s="22">
        <v>35425.347262859737</v>
      </c>
      <c r="S34" s="22">
        <v>7689.7206304106439</v>
      </c>
      <c r="T34" s="22">
        <v>69319.903478123117</v>
      </c>
      <c r="U34" s="22">
        <v>18846.621785531457</v>
      </c>
      <c r="V34" s="23">
        <f t="shared" si="33"/>
        <v>532016.56858564878</v>
      </c>
      <c r="W34" s="24">
        <f t="shared" si="34"/>
        <v>169437.42294123591</v>
      </c>
      <c r="X34" s="21">
        <v>429050.85451906506</v>
      </c>
      <c r="Y34" s="22">
        <v>143266.22927711456</v>
      </c>
      <c r="Z34" s="22">
        <v>35139.57033838331</v>
      </c>
      <c r="AA34" s="22">
        <v>7931.9397000487716</v>
      </c>
      <c r="AB34" s="22">
        <v>61891.190605132433</v>
      </c>
      <c r="AC34" s="22">
        <v>17648.808400694405</v>
      </c>
      <c r="AD34" s="23">
        <f t="shared" si="35"/>
        <v>526081.61546258081</v>
      </c>
      <c r="AE34" s="24">
        <f t="shared" si="36"/>
        <v>168846.97737785772</v>
      </c>
      <c r="AF34" s="21">
        <v>470958.90278280881</v>
      </c>
      <c r="AG34" s="22">
        <v>148758.15124681772</v>
      </c>
      <c r="AH34" s="22">
        <v>32752.357147585011</v>
      </c>
      <c r="AI34" s="22">
        <v>7415.1739159788267</v>
      </c>
      <c r="AJ34" s="22">
        <v>61706.189939502059</v>
      </c>
      <c r="AK34" s="22">
        <v>18351.201479936091</v>
      </c>
      <c r="AL34" s="23">
        <f t="shared" si="37"/>
        <v>565417.44986989594</v>
      </c>
      <c r="AM34" s="24">
        <f t="shared" si="38"/>
        <v>174524.52664273261</v>
      </c>
    </row>
  </sheetData>
  <mergeCells count="12">
    <mergeCell ref="X2:AE2"/>
    <mergeCell ref="X14:AE14"/>
    <mergeCell ref="X26:AE26"/>
    <mergeCell ref="AF2:AM2"/>
    <mergeCell ref="AF14:AM14"/>
    <mergeCell ref="AF26:AM26"/>
    <mergeCell ref="H2:O2"/>
    <mergeCell ref="H14:O14"/>
    <mergeCell ref="H26:O26"/>
    <mergeCell ref="P2:W2"/>
    <mergeCell ref="P14:W14"/>
    <mergeCell ref="P26:W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BD1B-3025-8F44-B177-95CF688A661A}">
  <dimension ref="A1:R81"/>
  <sheetViews>
    <sheetView workbookViewId="0">
      <selection sqref="A1:R81"/>
    </sheetView>
  </sheetViews>
  <sheetFormatPr baseColWidth="10" defaultColWidth="8.83203125" defaultRowHeight="15" x14ac:dyDescent="0.2"/>
  <cols>
    <col min="4" max="6" width="11.1640625" bestFit="1" customWidth="1"/>
    <col min="7" max="7" width="9.1640625" bestFit="1" customWidth="1"/>
    <col min="8" max="8" width="10.1640625" bestFit="1" customWidth="1"/>
    <col min="10" max="11" width="10.1640625" bestFit="1" customWidth="1"/>
    <col min="17" max="17" width="9" bestFit="1" customWidth="1"/>
    <col min="18" max="18" width="9.6640625" bestFit="1" customWidth="1"/>
  </cols>
  <sheetData>
    <row r="1" spans="1:18" x14ac:dyDescent="0.2">
      <c r="A1" s="1" t="s">
        <v>0</v>
      </c>
      <c r="B1" s="1" t="s">
        <v>31</v>
      </c>
      <c r="C1" s="1" t="s">
        <v>30</v>
      </c>
      <c r="D1" s="1" t="s">
        <v>29</v>
      </c>
      <c r="E1" s="1" t="s">
        <v>32</v>
      </c>
      <c r="F1" s="1" t="s">
        <v>33</v>
      </c>
      <c r="G1" s="1" t="s">
        <v>28</v>
      </c>
      <c r="H1" s="1" t="s">
        <v>27</v>
      </c>
      <c r="I1" s="1" t="s">
        <v>26</v>
      </c>
      <c r="J1" s="1" t="s">
        <v>25</v>
      </c>
      <c r="K1" s="1" t="s">
        <v>34</v>
      </c>
      <c r="L1" s="1" t="s">
        <v>35</v>
      </c>
      <c r="M1" s="1" t="s">
        <v>24</v>
      </c>
      <c r="N1" s="1" t="s">
        <v>23</v>
      </c>
      <c r="O1" s="1" t="s">
        <v>22</v>
      </c>
      <c r="P1" s="1" t="s">
        <v>21</v>
      </c>
      <c r="Q1" s="2" t="s">
        <v>36</v>
      </c>
      <c r="R1" s="2" t="s">
        <v>37</v>
      </c>
    </row>
    <row r="2" spans="1:18" x14ac:dyDescent="0.2">
      <c r="A2">
        <v>2016</v>
      </c>
      <c r="B2" t="s">
        <v>12</v>
      </c>
      <c r="C2" t="s">
        <v>17</v>
      </c>
      <c r="D2" s="4">
        <v>71489</v>
      </c>
      <c r="E2" s="4">
        <f>D2-H2</f>
        <v>59470.696489165581</v>
      </c>
      <c r="F2" s="4">
        <f>D2+H2</f>
        <v>83507.303510834419</v>
      </c>
      <c r="G2" s="6">
        <v>7305.9595810543597</v>
      </c>
      <c r="H2" s="6">
        <v>12018.303510834419</v>
      </c>
      <c r="I2" s="5">
        <v>6.2125820968689078</v>
      </c>
      <c r="J2" s="4">
        <v>30098</v>
      </c>
      <c r="K2" s="4">
        <f>J2-N2</f>
        <v>25651.668658117262</v>
      </c>
      <c r="L2" s="4">
        <f>J2+N2</f>
        <v>34544.331341882738</v>
      </c>
      <c r="M2" s="6">
        <v>2702.936985946953</v>
      </c>
      <c r="N2" s="6">
        <v>4446.3313418827374</v>
      </c>
      <c r="O2" s="5">
        <v>5.4592424340809949</v>
      </c>
      <c r="P2" s="3">
        <v>2.3752076549936869</v>
      </c>
      <c r="Q2" s="3">
        <f>E2/L2</f>
        <v>1.7215761364893249</v>
      </c>
      <c r="R2" s="3">
        <f>F2/K2</f>
        <v>3.2554335791488254</v>
      </c>
    </row>
    <row r="3" spans="1:18" x14ac:dyDescent="0.2">
      <c r="A3">
        <v>2016</v>
      </c>
      <c r="B3" t="s">
        <v>12</v>
      </c>
      <c r="C3" t="s">
        <v>18</v>
      </c>
      <c r="D3" s="4">
        <v>1476</v>
      </c>
      <c r="E3" s="4">
        <f t="shared" ref="E3:E66" si="0">D3-H3</f>
        <v>675.21440550544366</v>
      </c>
      <c r="F3" s="4">
        <f t="shared" ref="F3:F66" si="1">D3+H3</f>
        <v>2276.7855944945563</v>
      </c>
      <c r="G3" s="6">
        <v>486.79975349213152</v>
      </c>
      <c r="H3" s="6">
        <v>800.78559449455634</v>
      </c>
      <c r="I3" s="5">
        <v>20.049248090713071</v>
      </c>
      <c r="J3" s="4">
        <v>690</v>
      </c>
      <c r="K3" s="4">
        <f t="shared" ref="K3:K66" si="2">J3-N3</f>
        <v>309.0700668134624</v>
      </c>
      <c r="L3" s="4">
        <f t="shared" ref="L3:L66" si="3">J3+N3</f>
        <v>1070.9299331865377</v>
      </c>
      <c r="M3" s="6">
        <v>231.5683484416642</v>
      </c>
      <c r="N3" s="6">
        <v>380.9299331865376</v>
      </c>
      <c r="O3" s="5">
        <v>20.40159891120781</v>
      </c>
      <c r="P3" s="3">
        <v>2.1391304347826088</v>
      </c>
      <c r="Q3" s="3">
        <f t="shared" ref="Q3:Q66" si="4">E3/L3</f>
        <v>0.63049354078315112</v>
      </c>
      <c r="R3" s="3">
        <f t="shared" ref="R3:R66" si="5">F3/K3</f>
        <v>7.366567775289278</v>
      </c>
    </row>
    <row r="4" spans="1:18" x14ac:dyDescent="0.2">
      <c r="A4">
        <v>2016</v>
      </c>
      <c r="B4" t="s">
        <v>12</v>
      </c>
      <c r="C4" t="s">
        <v>19</v>
      </c>
      <c r="D4" s="4">
        <v>6778</v>
      </c>
      <c r="E4" s="4">
        <f t="shared" si="0"/>
        <v>4399.7284566961771</v>
      </c>
      <c r="F4" s="4">
        <f t="shared" si="1"/>
        <v>9156.2715433038229</v>
      </c>
      <c r="G4" s="6">
        <v>1445.7577770843909</v>
      </c>
      <c r="H4" s="6">
        <v>2378.2715433038229</v>
      </c>
      <c r="I4" s="5">
        <v>12.966658419151459</v>
      </c>
      <c r="J4" s="4">
        <v>3811</v>
      </c>
      <c r="K4" s="4">
        <f t="shared" si="2"/>
        <v>2534.9432172602001</v>
      </c>
      <c r="L4" s="4">
        <f t="shared" si="3"/>
        <v>5087.0567827397999</v>
      </c>
      <c r="M4" s="6">
        <v>775.71840896036497</v>
      </c>
      <c r="N4" s="6">
        <v>1276.0567827397999</v>
      </c>
      <c r="O4" s="5">
        <v>12.373690444320349</v>
      </c>
      <c r="P4" s="3">
        <v>1.778535817370769</v>
      </c>
      <c r="Q4" s="3">
        <f t="shared" si="4"/>
        <v>0.86488683822525769</v>
      </c>
      <c r="R4" s="3">
        <f t="shared" si="5"/>
        <v>3.6120223447056308</v>
      </c>
    </row>
    <row r="5" spans="1:18" x14ac:dyDescent="0.2">
      <c r="A5">
        <v>2016</v>
      </c>
      <c r="B5" t="s">
        <v>12</v>
      </c>
      <c r="C5" t="s">
        <v>20</v>
      </c>
      <c r="D5" s="4">
        <v>16594</v>
      </c>
      <c r="E5" s="4">
        <f t="shared" si="0"/>
        <v>11686.277724336498</v>
      </c>
      <c r="F5" s="4">
        <f t="shared" si="1"/>
        <v>21501.722275663502</v>
      </c>
      <c r="G5" s="6">
        <v>2983.417796755929</v>
      </c>
      <c r="H5" s="6">
        <v>4907.7222756635028</v>
      </c>
      <c r="I5" s="5">
        <v>10.929419308022229</v>
      </c>
      <c r="J5" s="4">
        <v>8656</v>
      </c>
      <c r="K5" s="4">
        <f t="shared" si="2"/>
        <v>6725.7120413025159</v>
      </c>
      <c r="L5" s="4">
        <f t="shared" si="3"/>
        <v>10586.287958697485</v>
      </c>
      <c r="M5" s="6">
        <v>1173.427330515188</v>
      </c>
      <c r="N5" s="6">
        <v>1930.2879586974841</v>
      </c>
      <c r="O5" s="5">
        <v>8.2408697343318114</v>
      </c>
      <c r="P5" s="3">
        <v>1.9170517560073941</v>
      </c>
      <c r="Q5" s="3">
        <f t="shared" si="4"/>
        <v>1.1039070323734472</v>
      </c>
      <c r="R5" s="3">
        <f t="shared" si="5"/>
        <v>3.1969436311905248</v>
      </c>
    </row>
    <row r="6" spans="1:18" x14ac:dyDescent="0.2">
      <c r="A6">
        <v>2016</v>
      </c>
      <c r="B6" t="s">
        <v>13</v>
      </c>
      <c r="C6" t="s">
        <v>17</v>
      </c>
      <c r="D6" s="4">
        <v>133082</v>
      </c>
      <c r="E6" s="4">
        <f t="shared" si="0"/>
        <v>120545.99078585544</v>
      </c>
      <c r="F6" s="4">
        <f t="shared" si="1"/>
        <v>145618.00921414458</v>
      </c>
      <c r="G6" s="6">
        <v>7620.6742943128074</v>
      </c>
      <c r="H6" s="6">
        <v>12536.009214144569</v>
      </c>
      <c r="I6" s="5">
        <v>3.4810333105469802</v>
      </c>
      <c r="J6" s="4">
        <v>54442</v>
      </c>
      <c r="K6" s="4">
        <f t="shared" si="2"/>
        <v>50487.450878084361</v>
      </c>
      <c r="L6" s="4">
        <f t="shared" si="3"/>
        <v>58396.549121915639</v>
      </c>
      <c r="M6" s="6">
        <v>2403.9812291280482</v>
      </c>
      <c r="N6" s="6">
        <v>3954.5491219156388</v>
      </c>
      <c r="O6" s="5">
        <v>2.684300292838957</v>
      </c>
      <c r="P6" s="3">
        <v>2.4444730171558722</v>
      </c>
      <c r="Q6" s="3">
        <f t="shared" si="4"/>
        <v>2.0642656560782244</v>
      </c>
      <c r="R6" s="3">
        <f t="shared" si="5"/>
        <v>2.8842416616711102</v>
      </c>
    </row>
    <row r="7" spans="1:18" x14ac:dyDescent="0.2">
      <c r="A7">
        <v>2016</v>
      </c>
      <c r="B7" t="s">
        <v>13</v>
      </c>
      <c r="C7" t="s">
        <v>18</v>
      </c>
      <c r="D7" s="4">
        <v>5508</v>
      </c>
      <c r="E7" s="4">
        <f t="shared" si="0"/>
        <v>3914.353154529681</v>
      </c>
      <c r="F7" s="4">
        <f t="shared" si="1"/>
        <v>7101.646845470319</v>
      </c>
      <c r="G7" s="6">
        <v>968.78227688165305</v>
      </c>
      <c r="H7" s="6">
        <v>1593.646845470319</v>
      </c>
      <c r="I7" s="5">
        <v>10.69218221279303</v>
      </c>
      <c r="J7" s="4">
        <v>2610</v>
      </c>
      <c r="K7" s="4">
        <f t="shared" si="2"/>
        <v>1730.5767074205673</v>
      </c>
      <c r="L7" s="4">
        <f t="shared" si="3"/>
        <v>3489.4232925794327</v>
      </c>
      <c r="M7" s="6">
        <v>534.60382527625075</v>
      </c>
      <c r="N7" s="6">
        <v>879.42329257943254</v>
      </c>
      <c r="O7" s="5">
        <v>12.45161409300797</v>
      </c>
      <c r="P7" s="3">
        <v>2.1103448275862071</v>
      </c>
      <c r="Q7" s="3">
        <f t="shared" si="4"/>
        <v>1.1217765304810967</v>
      </c>
      <c r="R7" s="3">
        <f t="shared" si="5"/>
        <v>4.1036302031681435</v>
      </c>
    </row>
    <row r="8" spans="1:18" x14ac:dyDescent="0.2">
      <c r="A8">
        <v>2016</v>
      </c>
      <c r="B8" t="s">
        <v>13</v>
      </c>
      <c r="C8" t="s">
        <v>19</v>
      </c>
      <c r="D8" s="4">
        <v>10086</v>
      </c>
      <c r="E8" s="4">
        <f t="shared" si="0"/>
        <v>7760.216734002016</v>
      </c>
      <c r="F8" s="4">
        <f t="shared" si="1"/>
        <v>12411.783265997983</v>
      </c>
      <c r="G8" s="6">
        <v>1413.8500097252179</v>
      </c>
      <c r="H8" s="6">
        <v>2325.783265997984</v>
      </c>
      <c r="I8" s="5">
        <v>8.5215475767078992</v>
      </c>
      <c r="J8" s="4">
        <v>5292</v>
      </c>
      <c r="K8" s="4">
        <f t="shared" si="2"/>
        <v>4063.8335918522689</v>
      </c>
      <c r="L8" s="4">
        <f t="shared" si="3"/>
        <v>6520.1664081477311</v>
      </c>
      <c r="M8" s="6">
        <v>746.60571923874249</v>
      </c>
      <c r="N8" s="6">
        <v>1228.1664081477311</v>
      </c>
      <c r="O8" s="5">
        <v>8.576410791982191</v>
      </c>
      <c r="P8" s="3">
        <v>1.905895691609977</v>
      </c>
      <c r="Q8" s="3">
        <f t="shared" si="4"/>
        <v>1.1901869136813277</v>
      </c>
      <c r="R8" s="3">
        <f t="shared" si="5"/>
        <v>3.0542055882610026</v>
      </c>
    </row>
    <row r="9" spans="1:18" x14ac:dyDescent="0.2">
      <c r="A9">
        <v>2016</v>
      </c>
      <c r="B9" t="s">
        <v>13</v>
      </c>
      <c r="C9" t="s">
        <v>20</v>
      </c>
      <c r="D9" s="4">
        <v>16247</v>
      </c>
      <c r="E9" s="4">
        <f t="shared" si="0"/>
        <v>13520.035565496408</v>
      </c>
      <c r="F9" s="4">
        <f t="shared" si="1"/>
        <v>18973.964434503592</v>
      </c>
      <c r="G9" s="6">
        <v>1657.729139515862</v>
      </c>
      <c r="H9" s="6">
        <v>2726.9644345035931</v>
      </c>
      <c r="I9" s="5">
        <v>6.2026101971628407</v>
      </c>
      <c r="J9" s="4">
        <v>8094</v>
      </c>
      <c r="K9" s="4">
        <f t="shared" si="2"/>
        <v>6667.6864362201068</v>
      </c>
      <c r="L9" s="4">
        <f t="shared" si="3"/>
        <v>9520.3135637798932</v>
      </c>
      <c r="M9" s="6">
        <v>867.05991719142457</v>
      </c>
      <c r="N9" s="6">
        <v>1426.313563779893</v>
      </c>
      <c r="O9" s="5">
        <v>6.5120842050543244</v>
      </c>
      <c r="P9" s="3">
        <v>2.007289350135903</v>
      </c>
      <c r="Q9" s="3">
        <f t="shared" si="4"/>
        <v>1.4201250279122621</v>
      </c>
      <c r="R9" s="3">
        <f t="shared" si="5"/>
        <v>2.8456593776566197</v>
      </c>
    </row>
    <row r="10" spans="1:18" x14ac:dyDescent="0.2">
      <c r="A10">
        <v>2016</v>
      </c>
      <c r="B10" t="s">
        <v>14</v>
      </c>
      <c r="C10" t="s">
        <v>17</v>
      </c>
      <c r="D10" s="4">
        <v>62140</v>
      </c>
      <c r="E10" s="4">
        <f t="shared" si="0"/>
        <v>54157.522342355645</v>
      </c>
      <c r="F10" s="4">
        <f t="shared" si="1"/>
        <v>70122.477657644355</v>
      </c>
      <c r="G10" s="6">
        <v>4852.570004647022</v>
      </c>
      <c r="H10" s="6">
        <v>7982.477657644351</v>
      </c>
      <c r="I10" s="5">
        <v>4.747168619782002</v>
      </c>
      <c r="J10" s="4">
        <v>28688</v>
      </c>
      <c r="K10" s="4">
        <f t="shared" si="2"/>
        <v>25273.524216653088</v>
      </c>
      <c r="L10" s="4">
        <f t="shared" si="3"/>
        <v>32102.475783346912</v>
      </c>
      <c r="M10" s="6">
        <v>2075.669169207848</v>
      </c>
      <c r="N10" s="6">
        <v>3414.4757833469112</v>
      </c>
      <c r="O10" s="5">
        <v>4.3983720234376689</v>
      </c>
      <c r="P10" s="3">
        <v>2.16606246514222</v>
      </c>
      <c r="Q10" s="3">
        <f t="shared" si="4"/>
        <v>1.6870201135841909</v>
      </c>
      <c r="R10" s="3">
        <f t="shared" si="5"/>
        <v>2.7745429191643818</v>
      </c>
    </row>
    <row r="11" spans="1:18" x14ac:dyDescent="0.2">
      <c r="A11">
        <v>2016</v>
      </c>
      <c r="B11" t="s">
        <v>14</v>
      </c>
      <c r="C11" t="s">
        <v>18</v>
      </c>
      <c r="D11" s="4">
        <v>8771</v>
      </c>
      <c r="E11" s="4">
        <f t="shared" si="0"/>
        <v>6222.8673356892305</v>
      </c>
      <c r="F11" s="4">
        <f t="shared" si="1"/>
        <v>11319.13266431077</v>
      </c>
      <c r="G11" s="6">
        <v>1549.0168172101939</v>
      </c>
      <c r="H11" s="6">
        <v>2548.13266431077</v>
      </c>
      <c r="I11" s="5">
        <v>10.735965803375899</v>
      </c>
      <c r="J11" s="4">
        <v>5144</v>
      </c>
      <c r="K11" s="4">
        <f t="shared" si="2"/>
        <v>3649.7442592230072</v>
      </c>
      <c r="L11" s="4">
        <f t="shared" si="3"/>
        <v>6638.2557407769928</v>
      </c>
      <c r="M11" s="6">
        <v>908.36215244802008</v>
      </c>
      <c r="N11" s="6">
        <v>1494.255740776993</v>
      </c>
      <c r="O11" s="5">
        <v>10.73475578060691</v>
      </c>
      <c r="P11" s="3">
        <v>1.705093312597201</v>
      </c>
      <c r="Q11" s="3">
        <f t="shared" si="4"/>
        <v>0.93742506747124177</v>
      </c>
      <c r="R11" s="3">
        <f t="shared" si="5"/>
        <v>3.1013495358495327</v>
      </c>
    </row>
    <row r="12" spans="1:18" x14ac:dyDescent="0.2">
      <c r="A12">
        <v>2016</v>
      </c>
      <c r="B12" t="s">
        <v>14</v>
      </c>
      <c r="C12" t="s">
        <v>19</v>
      </c>
      <c r="D12" s="4">
        <v>17265</v>
      </c>
      <c r="E12" s="4">
        <f t="shared" si="0"/>
        <v>12441.340677557779</v>
      </c>
      <c r="F12" s="4">
        <f t="shared" si="1"/>
        <v>22088.659322442221</v>
      </c>
      <c r="G12" s="6">
        <v>2932.3156975332649</v>
      </c>
      <c r="H12" s="6">
        <v>4823.6593224422213</v>
      </c>
      <c r="I12" s="5">
        <v>10.324718992544311</v>
      </c>
      <c r="J12" s="4">
        <v>9137</v>
      </c>
      <c r="K12" s="4">
        <f t="shared" si="2"/>
        <v>6735.130661106853</v>
      </c>
      <c r="L12" s="4">
        <f t="shared" si="3"/>
        <v>11538.869338893146</v>
      </c>
      <c r="M12" s="6">
        <v>1460.102941576381</v>
      </c>
      <c r="N12" s="6">
        <v>2401.869338893147</v>
      </c>
      <c r="O12" s="5">
        <v>9.7143545188448908</v>
      </c>
      <c r="P12" s="3">
        <v>1.889569880704826</v>
      </c>
      <c r="Q12" s="3">
        <f t="shared" si="4"/>
        <v>1.0782114184812497</v>
      </c>
      <c r="R12" s="3">
        <f t="shared" si="5"/>
        <v>3.279618530639191</v>
      </c>
    </row>
    <row r="13" spans="1:18" x14ac:dyDescent="0.2">
      <c r="A13">
        <v>2016</v>
      </c>
      <c r="B13" t="s">
        <v>14</v>
      </c>
      <c r="C13" t="s">
        <v>20</v>
      </c>
      <c r="D13" s="4">
        <v>13999</v>
      </c>
      <c r="E13" s="4">
        <f t="shared" si="0"/>
        <v>10117.46344127564</v>
      </c>
      <c r="F13" s="4">
        <f t="shared" si="1"/>
        <v>17880.536558724361</v>
      </c>
      <c r="G13" s="6">
        <v>2359.5966922336538</v>
      </c>
      <c r="H13" s="6">
        <v>3881.53655872436</v>
      </c>
      <c r="I13" s="5">
        <v>10.246483920513009</v>
      </c>
      <c r="J13" s="4">
        <v>6781</v>
      </c>
      <c r="K13" s="4">
        <f t="shared" si="2"/>
        <v>5039.4432701491605</v>
      </c>
      <c r="L13" s="4">
        <f t="shared" si="3"/>
        <v>8522.5567298508395</v>
      </c>
      <c r="M13" s="6">
        <v>1058.6971002132759</v>
      </c>
      <c r="N13" s="6">
        <v>1741.5567298508399</v>
      </c>
      <c r="O13" s="5">
        <v>9.491002261488509</v>
      </c>
      <c r="P13" s="3">
        <v>2.0644447721574992</v>
      </c>
      <c r="Q13" s="3">
        <f t="shared" si="4"/>
        <v>1.1871394655360323</v>
      </c>
      <c r="R13" s="3">
        <f t="shared" si="5"/>
        <v>3.5481174407972098</v>
      </c>
    </row>
    <row r="14" spans="1:18" x14ac:dyDescent="0.2">
      <c r="A14">
        <v>2016</v>
      </c>
      <c r="B14" t="s">
        <v>15</v>
      </c>
      <c r="C14" t="s">
        <v>17</v>
      </c>
      <c r="D14" s="4">
        <v>89786</v>
      </c>
      <c r="E14" s="4">
        <f t="shared" si="0"/>
        <v>80051.052583395474</v>
      </c>
      <c r="F14" s="4">
        <f t="shared" si="1"/>
        <v>99520.947416604526</v>
      </c>
      <c r="G14" s="6">
        <v>5917.9011651091296</v>
      </c>
      <c r="H14" s="6">
        <v>9734.9474166045202</v>
      </c>
      <c r="I14" s="5">
        <v>4.0067586339264727</v>
      </c>
      <c r="J14" s="4">
        <v>35037</v>
      </c>
      <c r="K14" s="4">
        <f t="shared" si="2"/>
        <v>31969.406553773588</v>
      </c>
      <c r="L14" s="4">
        <f t="shared" si="3"/>
        <v>38104.593446226412</v>
      </c>
      <c r="M14" s="6">
        <v>1864.7984475540511</v>
      </c>
      <c r="N14" s="6">
        <v>3067.593446226414</v>
      </c>
      <c r="O14" s="5">
        <v>3.2354827112494129</v>
      </c>
      <c r="P14" s="3">
        <v>2.5626052458829238</v>
      </c>
      <c r="Q14" s="3">
        <f t="shared" si="4"/>
        <v>2.1008242141820599</v>
      </c>
      <c r="R14" s="3">
        <f t="shared" si="5"/>
        <v>3.1130057809864891</v>
      </c>
    </row>
    <row r="15" spans="1:18" x14ac:dyDescent="0.2">
      <c r="A15">
        <v>2016</v>
      </c>
      <c r="B15" t="s">
        <v>15</v>
      </c>
      <c r="C15" t="s">
        <v>18</v>
      </c>
      <c r="D15" s="4">
        <v>8573</v>
      </c>
      <c r="E15" s="4">
        <f t="shared" si="0"/>
        <v>5701.6270546816377</v>
      </c>
      <c r="F15" s="4">
        <f t="shared" si="1"/>
        <v>11444.372945318362</v>
      </c>
      <c r="G15" s="6">
        <v>1745.5154682786399</v>
      </c>
      <c r="H15" s="6">
        <v>2871.3729453183628</v>
      </c>
      <c r="I15" s="5">
        <v>12.377273161471029</v>
      </c>
      <c r="J15" s="4">
        <v>3966</v>
      </c>
      <c r="K15" s="4">
        <f t="shared" si="2"/>
        <v>2607.8966773230213</v>
      </c>
      <c r="L15" s="4">
        <f t="shared" si="3"/>
        <v>5324.1033226769787</v>
      </c>
      <c r="M15" s="6">
        <v>825.59472503159805</v>
      </c>
      <c r="N15" s="6">
        <v>1358.1033226769789</v>
      </c>
      <c r="O15" s="5">
        <v>12.65459636441053</v>
      </c>
      <c r="P15" s="3">
        <v>2.161623802319717</v>
      </c>
      <c r="Q15" s="3">
        <f t="shared" si="4"/>
        <v>1.0709084157695945</v>
      </c>
      <c r="R15" s="3">
        <f t="shared" si="5"/>
        <v>4.3883536663215859</v>
      </c>
    </row>
    <row r="16" spans="1:18" x14ac:dyDescent="0.2">
      <c r="A16">
        <v>2016</v>
      </c>
      <c r="B16" t="s">
        <v>15</v>
      </c>
      <c r="C16" t="s">
        <v>19</v>
      </c>
      <c r="D16" s="4">
        <v>7293</v>
      </c>
      <c r="E16" s="4">
        <f t="shared" si="0"/>
        <v>4938.6580064445288</v>
      </c>
      <c r="F16" s="4">
        <f t="shared" si="1"/>
        <v>9647.3419935554703</v>
      </c>
      <c r="G16" s="6">
        <v>1431.2109383315931</v>
      </c>
      <c r="H16" s="6">
        <v>2354.3419935554712</v>
      </c>
      <c r="I16" s="5">
        <v>11.929755170416509</v>
      </c>
      <c r="J16" s="4">
        <v>3979</v>
      </c>
      <c r="K16" s="4">
        <f t="shared" si="2"/>
        <v>2840.0969882184872</v>
      </c>
      <c r="L16" s="4">
        <f t="shared" si="3"/>
        <v>5117.9030117815128</v>
      </c>
      <c r="M16" s="6">
        <v>692.34225640213526</v>
      </c>
      <c r="N16" s="6">
        <v>1138.903011781513</v>
      </c>
      <c r="O16" s="5">
        <v>10.5774504049319</v>
      </c>
      <c r="P16" s="3">
        <v>1.8328725810505151</v>
      </c>
      <c r="Q16" s="3">
        <f t="shared" si="4"/>
        <v>0.96497686553958562</v>
      </c>
      <c r="R16" s="3">
        <f t="shared" si="5"/>
        <v>3.3968354015990756</v>
      </c>
    </row>
    <row r="17" spans="1:18" x14ac:dyDescent="0.2">
      <c r="A17">
        <v>2016</v>
      </c>
      <c r="B17" t="s">
        <v>15</v>
      </c>
      <c r="C17" t="s">
        <v>20</v>
      </c>
      <c r="D17" s="4">
        <v>24686</v>
      </c>
      <c r="E17" s="4">
        <f t="shared" si="0"/>
        <v>19196.77342428052</v>
      </c>
      <c r="F17" s="4">
        <f t="shared" si="1"/>
        <v>30175.22657571948</v>
      </c>
      <c r="G17" s="6">
        <v>3336.9158515012032</v>
      </c>
      <c r="H17" s="6">
        <v>5489.2265757194791</v>
      </c>
      <c r="I17" s="5">
        <v>8.2172902635859053</v>
      </c>
      <c r="J17" s="4">
        <v>11516</v>
      </c>
      <c r="K17" s="4">
        <f t="shared" si="2"/>
        <v>9378.0204527551014</v>
      </c>
      <c r="L17" s="4">
        <f t="shared" si="3"/>
        <v>13653.979547244899</v>
      </c>
      <c r="M17" s="6">
        <v>1299.683615346443</v>
      </c>
      <c r="N17" s="6">
        <v>2137.9795472448982</v>
      </c>
      <c r="O17" s="5">
        <v>6.8607261647674154</v>
      </c>
      <c r="P17" s="3">
        <v>2.1436262591177488</v>
      </c>
      <c r="Q17" s="3">
        <f t="shared" si="4"/>
        <v>1.4059471348888937</v>
      </c>
      <c r="R17" s="3">
        <f t="shared" si="5"/>
        <v>3.2176541656885078</v>
      </c>
    </row>
    <row r="18" spans="1:18" x14ac:dyDescent="0.2">
      <c r="A18">
        <v>2016</v>
      </c>
      <c r="B18" t="s">
        <v>16</v>
      </c>
      <c r="C18" t="s">
        <v>17</v>
      </c>
      <c r="D18" s="4">
        <v>21382</v>
      </c>
      <c r="E18" s="4">
        <f t="shared" si="0"/>
        <v>16367.642878833569</v>
      </c>
      <c r="F18" s="4">
        <f t="shared" si="1"/>
        <v>26396.357121166431</v>
      </c>
      <c r="G18" s="6">
        <v>3048.2414110434229</v>
      </c>
      <c r="H18" s="6">
        <v>5014.3571211664312</v>
      </c>
      <c r="I18" s="5">
        <v>8.6663281845833549</v>
      </c>
      <c r="J18" s="4">
        <v>8529</v>
      </c>
      <c r="K18" s="4">
        <f t="shared" si="2"/>
        <v>6738.8137568684369</v>
      </c>
      <c r="L18" s="4">
        <f t="shared" si="3"/>
        <v>10319.186243131564</v>
      </c>
      <c r="M18" s="6">
        <v>1088.2591143656921</v>
      </c>
      <c r="N18" s="6">
        <v>1790.1862431315631</v>
      </c>
      <c r="O18" s="5">
        <v>7.7565446432585397</v>
      </c>
      <c r="P18" s="3">
        <v>2.5069761988509791</v>
      </c>
      <c r="Q18" s="3">
        <f t="shared" si="4"/>
        <v>1.5861369775865659</v>
      </c>
      <c r="R18" s="3">
        <f t="shared" si="5"/>
        <v>3.9170628649979133</v>
      </c>
    </row>
    <row r="19" spans="1:18" x14ac:dyDescent="0.2">
      <c r="A19">
        <v>2016</v>
      </c>
      <c r="B19" t="s">
        <v>16</v>
      </c>
      <c r="C19" t="s">
        <v>18</v>
      </c>
      <c r="D19" s="4">
        <v>544</v>
      </c>
      <c r="E19" s="4">
        <f t="shared" si="0"/>
        <v>-7.2257301324023047</v>
      </c>
      <c r="F19" s="4">
        <f t="shared" si="1"/>
        <v>1095.2257301324023</v>
      </c>
      <c r="G19" s="6">
        <v>335.091629259819</v>
      </c>
      <c r="H19" s="6">
        <v>551.2257301324023</v>
      </c>
      <c r="I19" s="5">
        <v>37.445426119682971</v>
      </c>
      <c r="J19" s="4">
        <v>460</v>
      </c>
      <c r="K19" s="4">
        <f t="shared" si="2"/>
        <v>23.576508603741615</v>
      </c>
      <c r="L19" s="4">
        <f t="shared" si="3"/>
        <v>896.42349139625844</v>
      </c>
      <c r="M19" s="6">
        <v>265.30303428343967</v>
      </c>
      <c r="N19" s="6">
        <v>436.42349139625838</v>
      </c>
      <c r="O19" s="5">
        <v>35.060530498670502</v>
      </c>
      <c r="P19" s="3">
        <v>1.182608695652174</v>
      </c>
      <c r="Q19" s="3">
        <f t="shared" si="4"/>
        <v>-8.0606211257891001E-3</v>
      </c>
      <c r="R19" s="3">
        <f t="shared" si="5"/>
        <v>46.454110256112685</v>
      </c>
    </row>
    <row r="20" spans="1:18" x14ac:dyDescent="0.2">
      <c r="A20">
        <v>2016</v>
      </c>
      <c r="B20" t="s">
        <v>16</v>
      </c>
      <c r="C20" t="s">
        <v>19</v>
      </c>
      <c r="D20" s="4">
        <v>1618</v>
      </c>
      <c r="E20" s="4">
        <f t="shared" si="0"/>
        <v>804.48030560640393</v>
      </c>
      <c r="F20" s="4">
        <f t="shared" si="1"/>
        <v>2431.5196943935962</v>
      </c>
      <c r="G20" s="6">
        <v>494.54084765568149</v>
      </c>
      <c r="H20" s="6">
        <v>813.51969439359607</v>
      </c>
      <c r="I20" s="5">
        <v>18.580515088825241</v>
      </c>
      <c r="J20" s="4">
        <v>1134</v>
      </c>
      <c r="K20" s="4">
        <f t="shared" si="2"/>
        <v>452.8170401243143</v>
      </c>
      <c r="L20" s="4">
        <f t="shared" si="3"/>
        <v>1815.1829598756858</v>
      </c>
      <c r="M20" s="6">
        <v>414.09298472686061</v>
      </c>
      <c r="N20" s="6">
        <v>681.1829598756857</v>
      </c>
      <c r="O20" s="5">
        <v>22.198259099878339</v>
      </c>
      <c r="P20" s="3">
        <v>1.426807760141094</v>
      </c>
      <c r="Q20" s="3">
        <f t="shared" si="4"/>
        <v>0.44319516180424007</v>
      </c>
      <c r="R20" s="3">
        <f t="shared" si="5"/>
        <v>5.3697619102983802</v>
      </c>
    </row>
    <row r="21" spans="1:18" x14ac:dyDescent="0.2">
      <c r="A21">
        <v>2016</v>
      </c>
      <c r="B21" t="s">
        <v>16</v>
      </c>
      <c r="C21" t="s">
        <v>20</v>
      </c>
      <c r="D21" s="4">
        <v>544</v>
      </c>
      <c r="E21" s="4">
        <f t="shared" si="0"/>
        <v>166.14059959754871</v>
      </c>
      <c r="F21" s="4">
        <f t="shared" si="1"/>
        <v>921.85940040245123</v>
      </c>
      <c r="G21" s="6">
        <v>229.7017631625844</v>
      </c>
      <c r="H21" s="6">
        <v>377.85940040245129</v>
      </c>
      <c r="I21" s="5">
        <v>25.668443049636188</v>
      </c>
      <c r="J21" s="4">
        <v>346</v>
      </c>
      <c r="K21" s="4">
        <f t="shared" si="2"/>
        <v>77.589377089411812</v>
      </c>
      <c r="L21" s="4">
        <f t="shared" si="3"/>
        <v>614.41062291058824</v>
      </c>
      <c r="M21" s="6">
        <v>163.16755192133019</v>
      </c>
      <c r="N21" s="6">
        <v>268.41062291058819</v>
      </c>
      <c r="O21" s="5">
        <v>28.667630395370491</v>
      </c>
      <c r="P21" s="3">
        <v>1.5722543352601159</v>
      </c>
      <c r="Q21" s="3">
        <f t="shared" si="4"/>
        <v>0.27040645685861819</v>
      </c>
      <c r="R21" s="3">
        <f t="shared" si="5"/>
        <v>11.88125791163559</v>
      </c>
    </row>
    <row r="22" spans="1:18" x14ac:dyDescent="0.2">
      <c r="A22">
        <v>2017</v>
      </c>
      <c r="B22" t="s">
        <v>12</v>
      </c>
      <c r="C22" t="s">
        <v>17</v>
      </c>
      <c r="D22" s="4">
        <v>73101</v>
      </c>
      <c r="E22" s="4">
        <f t="shared" si="0"/>
        <v>64199.869795671169</v>
      </c>
      <c r="F22" s="4">
        <f t="shared" si="1"/>
        <v>82002.130204328831</v>
      </c>
      <c r="G22" s="6">
        <v>5411.0214008077992</v>
      </c>
      <c r="H22" s="6">
        <v>8901.1302043288306</v>
      </c>
      <c r="I22" s="5">
        <v>4.4997670507069181</v>
      </c>
      <c r="J22" s="4">
        <v>30387</v>
      </c>
      <c r="K22" s="4">
        <f t="shared" si="2"/>
        <v>26987.31083184194</v>
      </c>
      <c r="L22" s="4">
        <f t="shared" si="3"/>
        <v>33786.68916815806</v>
      </c>
      <c r="M22" s="6">
        <v>2066.6803453848402</v>
      </c>
      <c r="N22" s="6">
        <v>3399.689168158061</v>
      </c>
      <c r="O22" s="5">
        <v>4.1344674877161411</v>
      </c>
      <c r="P22" s="3">
        <v>2.4056668970283339</v>
      </c>
      <c r="Q22" s="3">
        <f t="shared" si="4"/>
        <v>1.9001527339996285</v>
      </c>
      <c r="R22" s="3">
        <f t="shared" si="5"/>
        <v>3.038543955538382</v>
      </c>
    </row>
    <row r="23" spans="1:18" x14ac:dyDescent="0.2">
      <c r="A23">
        <v>2017</v>
      </c>
      <c r="B23" t="s">
        <v>12</v>
      </c>
      <c r="C23" t="s">
        <v>18</v>
      </c>
      <c r="D23" s="4">
        <v>3241</v>
      </c>
      <c r="E23" s="4">
        <f t="shared" si="0"/>
        <v>1649.4138308475101</v>
      </c>
      <c r="F23" s="4">
        <f t="shared" si="1"/>
        <v>4832.5861691524897</v>
      </c>
      <c r="G23" s="6">
        <v>967.52958611093641</v>
      </c>
      <c r="H23" s="6">
        <v>1591.5861691524899</v>
      </c>
      <c r="I23" s="5">
        <v>18.14760512601999</v>
      </c>
      <c r="J23" s="4">
        <v>2122</v>
      </c>
      <c r="K23" s="4">
        <f t="shared" si="2"/>
        <v>957.83377893178408</v>
      </c>
      <c r="L23" s="4">
        <f t="shared" si="3"/>
        <v>3286.1662210682161</v>
      </c>
      <c r="M23" s="6">
        <v>707.69983043660534</v>
      </c>
      <c r="N23" s="6">
        <v>1164.1662210682159</v>
      </c>
      <c r="O23" s="5">
        <v>20.27392379261995</v>
      </c>
      <c r="P23" s="3">
        <v>1.5273327049952869</v>
      </c>
      <c r="Q23" s="3">
        <f t="shared" si="4"/>
        <v>0.50192647598676376</v>
      </c>
      <c r="R23" s="3">
        <f t="shared" si="5"/>
        <v>5.0453286107136357</v>
      </c>
    </row>
    <row r="24" spans="1:18" x14ac:dyDescent="0.2">
      <c r="A24">
        <v>2017</v>
      </c>
      <c r="B24" t="s">
        <v>12</v>
      </c>
      <c r="C24" t="s">
        <v>19</v>
      </c>
      <c r="D24" s="4">
        <v>4926</v>
      </c>
      <c r="E24" s="4">
        <f t="shared" si="0"/>
        <v>2864.9486523778701</v>
      </c>
      <c r="F24" s="4">
        <f t="shared" si="1"/>
        <v>6987.0513476221295</v>
      </c>
      <c r="G24" s="6">
        <v>1252.918752353879</v>
      </c>
      <c r="H24" s="6">
        <v>2061.0513476221299</v>
      </c>
      <c r="I24" s="5">
        <v>15.46189072255866</v>
      </c>
      <c r="J24" s="4">
        <v>2620</v>
      </c>
      <c r="K24" s="4">
        <f t="shared" si="2"/>
        <v>1559.9212331706201</v>
      </c>
      <c r="L24" s="4">
        <f t="shared" si="3"/>
        <v>3680.0787668293797</v>
      </c>
      <c r="M24" s="6">
        <v>644.42478226710057</v>
      </c>
      <c r="N24" s="6">
        <v>1060.0787668293799</v>
      </c>
      <c r="O24" s="5">
        <v>14.952198015431931</v>
      </c>
      <c r="P24" s="3">
        <v>1.8801526717557251</v>
      </c>
      <c r="Q24" s="3">
        <f t="shared" si="4"/>
        <v>0.77850199245767893</v>
      </c>
      <c r="R24" s="3">
        <f t="shared" si="5"/>
        <v>4.4791052259866921</v>
      </c>
    </row>
    <row r="25" spans="1:18" x14ac:dyDescent="0.2">
      <c r="A25">
        <v>2017</v>
      </c>
      <c r="B25" t="s">
        <v>12</v>
      </c>
      <c r="C25" t="s">
        <v>20</v>
      </c>
      <c r="D25" s="4">
        <v>11046</v>
      </c>
      <c r="E25" s="4">
        <f t="shared" si="0"/>
        <v>8539.104545142789</v>
      </c>
      <c r="F25" s="4">
        <f t="shared" si="1"/>
        <v>13552.895454857211</v>
      </c>
      <c r="G25" s="6">
        <v>1523.948604776421</v>
      </c>
      <c r="H25" s="6">
        <v>2506.8954548572119</v>
      </c>
      <c r="I25" s="5">
        <v>8.3868597293133433</v>
      </c>
      <c r="J25" s="4">
        <v>5719</v>
      </c>
      <c r="K25" s="4">
        <f t="shared" si="2"/>
        <v>4346.8260330829035</v>
      </c>
      <c r="L25" s="4">
        <f t="shared" si="3"/>
        <v>7091.1739669170965</v>
      </c>
      <c r="M25" s="6">
        <v>834.14830815628943</v>
      </c>
      <c r="N25" s="6">
        <v>1372.1739669170961</v>
      </c>
      <c r="O25" s="5">
        <v>8.8666032242154422</v>
      </c>
      <c r="P25" s="3">
        <v>1.9314565483476129</v>
      </c>
      <c r="Q25" s="3">
        <f t="shared" si="4"/>
        <v>1.2041877106641037</v>
      </c>
      <c r="R25" s="3">
        <f t="shared" si="5"/>
        <v>3.1178831063651007</v>
      </c>
    </row>
    <row r="26" spans="1:18" x14ac:dyDescent="0.2">
      <c r="A26">
        <v>2017</v>
      </c>
      <c r="B26" t="s">
        <v>13</v>
      </c>
      <c r="C26" t="s">
        <v>17</v>
      </c>
      <c r="D26" s="4">
        <v>109857</v>
      </c>
      <c r="E26" s="4">
        <f t="shared" si="0"/>
        <v>100678.09237562702</v>
      </c>
      <c r="F26" s="4">
        <f t="shared" si="1"/>
        <v>119035.90762437298</v>
      </c>
      <c r="G26" s="6">
        <v>5579.883054330081</v>
      </c>
      <c r="H26" s="6">
        <v>9178.9076243729833</v>
      </c>
      <c r="I26" s="5">
        <v>3.087674133505407</v>
      </c>
      <c r="J26" s="4">
        <v>48035</v>
      </c>
      <c r="K26" s="4">
        <f t="shared" si="2"/>
        <v>44410.278296750388</v>
      </c>
      <c r="L26" s="4">
        <f t="shared" si="3"/>
        <v>51659.721703249612</v>
      </c>
      <c r="M26" s="6">
        <v>2203.4782390575128</v>
      </c>
      <c r="N26" s="6">
        <v>3624.7217032496101</v>
      </c>
      <c r="O26" s="5">
        <v>2.788592587228238</v>
      </c>
      <c r="P26" s="3">
        <v>2.287019881336525</v>
      </c>
      <c r="Q26" s="3">
        <f t="shared" si="4"/>
        <v>1.948870204023843</v>
      </c>
      <c r="R26" s="3">
        <f t="shared" si="5"/>
        <v>2.6803684234755885</v>
      </c>
    </row>
    <row r="27" spans="1:18" x14ac:dyDescent="0.2">
      <c r="A27">
        <v>2017</v>
      </c>
      <c r="B27" t="s">
        <v>13</v>
      </c>
      <c r="C27" t="s">
        <v>18</v>
      </c>
      <c r="D27" s="4">
        <v>5117</v>
      </c>
      <c r="E27" s="4">
        <f t="shared" si="0"/>
        <v>3437.010336898988</v>
      </c>
      <c r="F27" s="4">
        <f t="shared" si="1"/>
        <v>6796.9896631010124</v>
      </c>
      <c r="G27" s="6">
        <v>1021.270311915509</v>
      </c>
      <c r="H27" s="6">
        <v>1679.989663101012</v>
      </c>
      <c r="I27" s="5">
        <v>12.13275388630079</v>
      </c>
      <c r="J27" s="4">
        <v>2592</v>
      </c>
      <c r="K27" s="4">
        <f t="shared" si="2"/>
        <v>1690.0390595783817</v>
      </c>
      <c r="L27" s="4">
        <f t="shared" si="3"/>
        <v>3493.960940421618</v>
      </c>
      <c r="M27" s="6">
        <v>548.30452305265544</v>
      </c>
      <c r="N27" s="6">
        <v>901.96094042161826</v>
      </c>
      <c r="O27" s="5">
        <v>12.859406615929659</v>
      </c>
      <c r="P27" s="3">
        <v>1.9741512345679011</v>
      </c>
      <c r="Q27" s="3">
        <f t="shared" si="4"/>
        <v>0.9837002747043424</v>
      </c>
      <c r="R27" s="3">
        <f t="shared" si="5"/>
        <v>4.0217944221932207</v>
      </c>
    </row>
    <row r="28" spans="1:18" x14ac:dyDescent="0.2">
      <c r="A28">
        <v>2017</v>
      </c>
      <c r="B28" t="s">
        <v>13</v>
      </c>
      <c r="C28" t="s">
        <v>19</v>
      </c>
      <c r="D28" s="4">
        <v>15424</v>
      </c>
      <c r="E28" s="4">
        <f t="shared" si="0"/>
        <v>11599.234540804984</v>
      </c>
      <c r="F28" s="4">
        <f t="shared" si="1"/>
        <v>19248.765459195016</v>
      </c>
      <c r="G28" s="6">
        <v>2325.0853855288842</v>
      </c>
      <c r="H28" s="6">
        <v>3824.765459195015</v>
      </c>
      <c r="I28" s="5">
        <v>9.163808131995312</v>
      </c>
      <c r="J28" s="4">
        <v>7150</v>
      </c>
      <c r="K28" s="4">
        <f t="shared" si="2"/>
        <v>5701.0370207718388</v>
      </c>
      <c r="L28" s="4">
        <f t="shared" si="3"/>
        <v>8598.9629792281612</v>
      </c>
      <c r="M28" s="6">
        <v>880.82855880131399</v>
      </c>
      <c r="N28" s="6">
        <v>1448.962979228161</v>
      </c>
      <c r="O28" s="5">
        <v>7.4889243420521101</v>
      </c>
      <c r="P28" s="3">
        <v>2.157202797202797</v>
      </c>
      <c r="Q28" s="3">
        <f t="shared" si="4"/>
        <v>1.3489108592308565</v>
      </c>
      <c r="R28" s="3">
        <f t="shared" si="5"/>
        <v>3.3763621230772167</v>
      </c>
    </row>
    <row r="29" spans="1:18" x14ac:dyDescent="0.2">
      <c r="A29">
        <v>2017</v>
      </c>
      <c r="B29" t="s">
        <v>13</v>
      </c>
      <c r="C29" t="s">
        <v>20</v>
      </c>
      <c r="D29" s="4">
        <v>15160</v>
      </c>
      <c r="E29" s="4">
        <f t="shared" si="0"/>
        <v>11686.90479549977</v>
      </c>
      <c r="F29" s="4">
        <f t="shared" si="1"/>
        <v>18633.09520450023</v>
      </c>
      <c r="G29" s="6">
        <v>2111.304075684031</v>
      </c>
      <c r="H29" s="6">
        <v>3473.0952045002309</v>
      </c>
      <c r="I29" s="5">
        <v>8.4661446122175263</v>
      </c>
      <c r="J29" s="4">
        <v>7975</v>
      </c>
      <c r="K29" s="4">
        <f t="shared" si="2"/>
        <v>6114.1002300389073</v>
      </c>
      <c r="L29" s="4">
        <f t="shared" si="3"/>
        <v>9835.8997699610936</v>
      </c>
      <c r="M29" s="6">
        <v>1131.2460607666219</v>
      </c>
      <c r="N29" s="6">
        <v>1860.8997699610929</v>
      </c>
      <c r="O29" s="5">
        <v>8.6230416919638468</v>
      </c>
      <c r="P29" s="3">
        <v>1.900940438871473</v>
      </c>
      <c r="Q29" s="3">
        <f t="shared" si="4"/>
        <v>1.188188683173822</v>
      </c>
      <c r="R29" s="3">
        <f t="shared" si="5"/>
        <v>3.0475612933125991</v>
      </c>
    </row>
    <row r="30" spans="1:18" x14ac:dyDescent="0.2">
      <c r="A30">
        <v>2017</v>
      </c>
      <c r="B30" t="s">
        <v>14</v>
      </c>
      <c r="C30" t="s">
        <v>17</v>
      </c>
      <c r="D30" s="4">
        <v>73976</v>
      </c>
      <c r="E30" s="4">
        <f t="shared" si="0"/>
        <v>64781.592441070432</v>
      </c>
      <c r="F30" s="4">
        <f t="shared" si="1"/>
        <v>83170.407558929568</v>
      </c>
      <c r="G30" s="6">
        <v>5589.3055069480679</v>
      </c>
      <c r="H30" s="6">
        <v>9194.4075589295717</v>
      </c>
      <c r="I30" s="5">
        <v>4.5930492424126941</v>
      </c>
      <c r="J30" s="4">
        <v>33772</v>
      </c>
      <c r="K30" s="4">
        <f t="shared" si="2"/>
        <v>29918.227512866288</v>
      </c>
      <c r="L30" s="4">
        <f t="shared" si="3"/>
        <v>37625.772487133712</v>
      </c>
      <c r="M30" s="6">
        <v>2342.7188371633501</v>
      </c>
      <c r="N30" s="6">
        <v>3853.7724871337109</v>
      </c>
      <c r="O30" s="5">
        <v>4.2169406305962172</v>
      </c>
      <c r="P30" s="3">
        <v>2.190453630226223</v>
      </c>
      <c r="Q30" s="3">
        <f t="shared" si="4"/>
        <v>1.7217345494560348</v>
      </c>
      <c r="R30" s="3">
        <f t="shared" si="5"/>
        <v>2.7799242960888062</v>
      </c>
    </row>
    <row r="31" spans="1:18" x14ac:dyDescent="0.2">
      <c r="A31">
        <v>2017</v>
      </c>
      <c r="B31" t="s">
        <v>14</v>
      </c>
      <c r="C31" t="s">
        <v>18</v>
      </c>
      <c r="D31" s="4">
        <v>9217</v>
      </c>
      <c r="E31" s="4">
        <f t="shared" si="0"/>
        <v>6124.7516387412379</v>
      </c>
      <c r="F31" s="4">
        <f t="shared" si="1"/>
        <v>12309.248361258762</v>
      </c>
      <c r="G31" s="6">
        <v>1879.7862378472721</v>
      </c>
      <c r="H31" s="6">
        <v>3092.2483612587621</v>
      </c>
      <c r="I31" s="5">
        <v>12.39803836671086</v>
      </c>
      <c r="J31" s="4">
        <v>4811</v>
      </c>
      <c r="K31" s="4">
        <f t="shared" si="2"/>
        <v>3222.8821629830959</v>
      </c>
      <c r="L31" s="4">
        <f t="shared" si="3"/>
        <v>6399.1178370169036</v>
      </c>
      <c r="M31" s="6">
        <v>965.42117751787487</v>
      </c>
      <c r="N31" s="6">
        <v>1588.1178370169041</v>
      </c>
      <c r="O31" s="5">
        <v>12.19875649101856</v>
      </c>
      <c r="P31" s="3">
        <v>1.9158179172729159</v>
      </c>
      <c r="Q31" s="3">
        <f t="shared" si="4"/>
        <v>0.95712437163001707</v>
      </c>
      <c r="R31" s="3">
        <f t="shared" si="5"/>
        <v>3.8193293266004291</v>
      </c>
    </row>
    <row r="32" spans="1:18" x14ac:dyDescent="0.2">
      <c r="A32">
        <v>2017</v>
      </c>
      <c r="B32" t="s">
        <v>14</v>
      </c>
      <c r="C32" t="s">
        <v>19</v>
      </c>
      <c r="D32" s="4">
        <v>20771</v>
      </c>
      <c r="E32" s="4">
        <f t="shared" si="0"/>
        <v>16128.268353268466</v>
      </c>
      <c r="F32" s="4">
        <f t="shared" si="1"/>
        <v>25413.731646731532</v>
      </c>
      <c r="G32" s="6">
        <v>2822.3292685298079</v>
      </c>
      <c r="H32" s="6">
        <v>4642.7316467315341</v>
      </c>
      <c r="I32" s="5">
        <v>8.2600822444602748</v>
      </c>
      <c r="J32" s="4">
        <v>9797</v>
      </c>
      <c r="K32" s="4">
        <f t="shared" si="2"/>
        <v>7588.7585008476199</v>
      </c>
      <c r="L32" s="4">
        <f t="shared" si="3"/>
        <v>12005.24149915238</v>
      </c>
      <c r="M32" s="6">
        <v>1342.3960481169479</v>
      </c>
      <c r="N32" s="6">
        <v>2208.2414991523801</v>
      </c>
      <c r="O32" s="5">
        <v>8.3295522084140767</v>
      </c>
      <c r="P32" s="3">
        <v>2.1201388180055121</v>
      </c>
      <c r="Q32" s="3">
        <f t="shared" si="4"/>
        <v>1.3434355614093385</v>
      </c>
      <c r="R32" s="3">
        <f t="shared" si="5"/>
        <v>3.3488655152081814</v>
      </c>
    </row>
    <row r="33" spans="1:18" x14ac:dyDescent="0.2">
      <c r="A33">
        <v>2017</v>
      </c>
      <c r="B33" t="s">
        <v>14</v>
      </c>
      <c r="C33" t="s">
        <v>20</v>
      </c>
      <c r="D33" s="4">
        <v>18573</v>
      </c>
      <c r="E33" s="4">
        <f t="shared" si="0"/>
        <v>13731.522951259863</v>
      </c>
      <c r="F33" s="4">
        <f t="shared" si="1"/>
        <v>23414.477048740137</v>
      </c>
      <c r="G33" s="6">
        <v>2943.1471420912681</v>
      </c>
      <c r="H33" s="6">
        <v>4841.4770487401356</v>
      </c>
      <c r="I33" s="5">
        <v>9.6330544276082293</v>
      </c>
      <c r="J33" s="4">
        <v>8805</v>
      </c>
      <c r="K33" s="4">
        <f t="shared" si="2"/>
        <v>6454.766675383059</v>
      </c>
      <c r="L33" s="4">
        <f t="shared" si="3"/>
        <v>11155.23332461694</v>
      </c>
      <c r="M33" s="6">
        <v>1428.7132672443411</v>
      </c>
      <c r="N33" s="6">
        <v>2350.233324616941</v>
      </c>
      <c r="O33" s="5">
        <v>9.8639262179670713</v>
      </c>
      <c r="P33" s="3">
        <v>2.1093696763202732</v>
      </c>
      <c r="Q33" s="3">
        <f t="shared" si="4"/>
        <v>1.2309489682262107</v>
      </c>
      <c r="R33" s="3">
        <f t="shared" si="5"/>
        <v>3.6274707090555833</v>
      </c>
    </row>
    <row r="34" spans="1:18" x14ac:dyDescent="0.2">
      <c r="A34">
        <v>2017</v>
      </c>
      <c r="B34" t="s">
        <v>15</v>
      </c>
      <c r="C34" t="s">
        <v>17</v>
      </c>
      <c r="D34" s="4">
        <v>99597</v>
      </c>
      <c r="E34" s="4">
        <f t="shared" si="0"/>
        <v>87906.939877358949</v>
      </c>
      <c r="F34" s="4">
        <f t="shared" si="1"/>
        <v>111287.06012264105</v>
      </c>
      <c r="G34" s="6">
        <v>7106.4195274413687</v>
      </c>
      <c r="H34" s="6">
        <v>11690.060122641051</v>
      </c>
      <c r="I34" s="5">
        <v>4.3374919633975182</v>
      </c>
      <c r="J34" s="4">
        <v>39067</v>
      </c>
      <c r="K34" s="4">
        <f t="shared" si="2"/>
        <v>35174.389103043919</v>
      </c>
      <c r="L34" s="4">
        <f t="shared" si="3"/>
        <v>42959.610896956081</v>
      </c>
      <c r="M34" s="6">
        <v>2366.3288127392611</v>
      </c>
      <c r="N34" s="6">
        <v>3892.6108969560842</v>
      </c>
      <c r="O34" s="5">
        <v>3.682130080385261</v>
      </c>
      <c r="P34" s="3">
        <v>2.5493895103284099</v>
      </c>
      <c r="Q34" s="3">
        <f t="shared" si="4"/>
        <v>2.0462694619887172</v>
      </c>
      <c r="R34" s="3">
        <f t="shared" si="5"/>
        <v>3.1638661810621325</v>
      </c>
    </row>
    <row r="35" spans="1:18" x14ac:dyDescent="0.2">
      <c r="A35">
        <v>2017</v>
      </c>
      <c r="B35" t="s">
        <v>15</v>
      </c>
      <c r="C35" t="s">
        <v>18</v>
      </c>
      <c r="D35" s="4">
        <v>6631</v>
      </c>
      <c r="E35" s="4">
        <f t="shared" si="0"/>
        <v>4262.6744129580711</v>
      </c>
      <c r="F35" s="4">
        <f t="shared" si="1"/>
        <v>8999.3255870419289</v>
      </c>
      <c r="G35" s="6">
        <v>1439.7116030650029</v>
      </c>
      <c r="H35" s="6">
        <v>2368.3255870419289</v>
      </c>
      <c r="I35" s="5">
        <v>13.19868227905314</v>
      </c>
      <c r="J35" s="4">
        <v>3093</v>
      </c>
      <c r="K35" s="4">
        <f t="shared" si="2"/>
        <v>1810.1650199977</v>
      </c>
      <c r="L35" s="4">
        <f t="shared" si="3"/>
        <v>4375.8349800022997</v>
      </c>
      <c r="M35" s="6">
        <v>779.83889361841909</v>
      </c>
      <c r="N35" s="6">
        <v>1282.8349800023</v>
      </c>
      <c r="O35" s="5">
        <v>15.327067466166261</v>
      </c>
      <c r="P35" s="3">
        <v>2.1438732622049792</v>
      </c>
      <c r="Q35" s="3">
        <f t="shared" si="4"/>
        <v>0.97413966304456734</v>
      </c>
      <c r="R35" s="3">
        <f t="shared" si="5"/>
        <v>4.9715498242548977</v>
      </c>
    </row>
    <row r="36" spans="1:18" x14ac:dyDescent="0.2">
      <c r="A36">
        <v>2017</v>
      </c>
      <c r="B36" t="s">
        <v>15</v>
      </c>
      <c r="C36" t="s">
        <v>19</v>
      </c>
      <c r="D36" s="4">
        <v>12000</v>
      </c>
      <c r="E36" s="4">
        <f t="shared" si="0"/>
        <v>8360.1304276997089</v>
      </c>
      <c r="F36" s="4">
        <f t="shared" si="1"/>
        <v>15639.869572300291</v>
      </c>
      <c r="G36" s="6">
        <v>2212.686670091362</v>
      </c>
      <c r="H36" s="6">
        <v>3639.8695723002911</v>
      </c>
      <c r="I36" s="5">
        <v>11.20915233075665</v>
      </c>
      <c r="J36" s="4">
        <v>5432</v>
      </c>
      <c r="K36" s="4">
        <f t="shared" si="2"/>
        <v>3897.107364706736</v>
      </c>
      <c r="L36" s="4">
        <f t="shared" si="3"/>
        <v>6966.892635293264</v>
      </c>
      <c r="M36" s="6">
        <v>933.06543178921811</v>
      </c>
      <c r="N36" s="6">
        <v>1534.892635293264</v>
      </c>
      <c r="O36" s="5">
        <v>10.442066061179929</v>
      </c>
      <c r="P36" s="3">
        <v>2.2091310751104571</v>
      </c>
      <c r="Q36" s="3">
        <f t="shared" si="4"/>
        <v>1.1999797995089669</v>
      </c>
      <c r="R36" s="3">
        <f t="shared" si="5"/>
        <v>4.0131995628191319</v>
      </c>
    </row>
    <row r="37" spans="1:18" x14ac:dyDescent="0.2">
      <c r="A37">
        <v>2017</v>
      </c>
      <c r="B37" t="s">
        <v>15</v>
      </c>
      <c r="C37" t="s">
        <v>20</v>
      </c>
      <c r="D37" s="4">
        <v>19545</v>
      </c>
      <c r="E37" s="4">
        <f t="shared" si="0"/>
        <v>15014.777204018963</v>
      </c>
      <c r="F37" s="4">
        <f t="shared" si="1"/>
        <v>24075.222795981037</v>
      </c>
      <c r="G37" s="6">
        <v>2753.93483038361</v>
      </c>
      <c r="H37" s="6">
        <v>4530.222795981038</v>
      </c>
      <c r="I37" s="5">
        <v>8.5654874236404339</v>
      </c>
      <c r="J37" s="4">
        <v>7195</v>
      </c>
      <c r="K37" s="4">
        <f t="shared" si="2"/>
        <v>5579.1182081348743</v>
      </c>
      <c r="L37" s="4">
        <f t="shared" si="3"/>
        <v>8810.8817918651257</v>
      </c>
      <c r="M37" s="6">
        <v>982.29896162013733</v>
      </c>
      <c r="N37" s="6">
        <v>1615.8817918651259</v>
      </c>
      <c r="O37" s="5">
        <v>8.2994055025559135</v>
      </c>
      <c r="P37" s="3">
        <v>2.7164697706740788</v>
      </c>
      <c r="Q37" s="3">
        <f t="shared" si="4"/>
        <v>1.7041174264625527</v>
      </c>
      <c r="R37" s="3">
        <f t="shared" si="5"/>
        <v>4.3152379816719275</v>
      </c>
    </row>
    <row r="38" spans="1:18" x14ac:dyDescent="0.2">
      <c r="A38">
        <v>2017</v>
      </c>
      <c r="B38" t="s">
        <v>16</v>
      </c>
      <c r="C38" t="s">
        <v>17</v>
      </c>
      <c r="D38" s="4">
        <v>25799</v>
      </c>
      <c r="E38" s="4">
        <f t="shared" si="0"/>
        <v>19822.187665606463</v>
      </c>
      <c r="F38" s="4">
        <f t="shared" si="1"/>
        <v>31775.812334393537</v>
      </c>
      <c r="G38" s="6">
        <v>3633.3205680203891</v>
      </c>
      <c r="H38" s="6">
        <v>5976.8123343935385</v>
      </c>
      <c r="I38" s="5">
        <v>8.5612059090445385</v>
      </c>
      <c r="J38" s="4">
        <v>8121</v>
      </c>
      <c r="K38" s="4">
        <f t="shared" si="2"/>
        <v>6410.8747807912578</v>
      </c>
      <c r="L38" s="4">
        <f t="shared" si="3"/>
        <v>9831.1252192087413</v>
      </c>
      <c r="M38" s="6">
        <v>1039.5897989110899</v>
      </c>
      <c r="N38" s="6">
        <v>1710.125219208742</v>
      </c>
      <c r="O38" s="5">
        <v>7.7819170375658571</v>
      </c>
      <c r="P38" s="3">
        <v>3.176825514099249</v>
      </c>
      <c r="Q38" s="3">
        <f t="shared" si="4"/>
        <v>2.0162684559114843</v>
      </c>
      <c r="R38" s="3">
        <f t="shared" si="5"/>
        <v>4.9565485867237031</v>
      </c>
    </row>
    <row r="39" spans="1:18" x14ac:dyDescent="0.2">
      <c r="A39">
        <v>2017</v>
      </c>
      <c r="B39" t="s">
        <v>16</v>
      </c>
      <c r="C39" t="s">
        <v>18</v>
      </c>
      <c r="D39" s="4">
        <v>1139</v>
      </c>
      <c r="E39" s="4">
        <f t="shared" si="0"/>
        <v>-209.19748230554092</v>
      </c>
      <c r="F39" s="4">
        <f t="shared" si="1"/>
        <v>2487.1974823055407</v>
      </c>
      <c r="G39" s="6">
        <v>819.57293757175762</v>
      </c>
      <c r="H39" s="6">
        <v>1348.1974823055409</v>
      </c>
      <c r="I39" s="5">
        <v>43.741934217972762</v>
      </c>
      <c r="J39" s="4">
        <v>460</v>
      </c>
      <c r="K39" s="4">
        <f t="shared" si="2"/>
        <v>8.8006089196816788</v>
      </c>
      <c r="L39" s="4">
        <f t="shared" si="3"/>
        <v>911.19939108031826</v>
      </c>
      <c r="M39" s="6">
        <v>274.28534412177402</v>
      </c>
      <c r="N39" s="6">
        <v>451.19939108031832</v>
      </c>
      <c r="O39" s="5">
        <v>36.247567612233922</v>
      </c>
      <c r="P39" s="3">
        <v>2.4760869565217392</v>
      </c>
      <c r="Q39" s="3">
        <f t="shared" si="4"/>
        <v>-0.22958474769996973</v>
      </c>
      <c r="R39" s="3">
        <f t="shared" si="5"/>
        <v>282.6165217662579</v>
      </c>
    </row>
    <row r="40" spans="1:18" x14ac:dyDescent="0.2">
      <c r="A40">
        <v>2017</v>
      </c>
      <c r="B40" t="s">
        <v>16</v>
      </c>
      <c r="C40" t="s">
        <v>19</v>
      </c>
      <c r="D40" s="4">
        <v>1133</v>
      </c>
      <c r="E40" s="4">
        <f t="shared" si="0"/>
        <v>235.51454772584202</v>
      </c>
      <c r="F40" s="4">
        <f t="shared" si="1"/>
        <v>2030.485452274158</v>
      </c>
      <c r="G40" s="6">
        <v>545.58386156483766</v>
      </c>
      <c r="H40" s="6">
        <v>897.48545227415798</v>
      </c>
      <c r="I40" s="5">
        <v>29.272896904140641</v>
      </c>
      <c r="J40" s="4">
        <v>584</v>
      </c>
      <c r="K40" s="4">
        <f t="shared" si="2"/>
        <v>99.797666034642077</v>
      </c>
      <c r="L40" s="4">
        <f t="shared" si="3"/>
        <v>1068.2023339653579</v>
      </c>
      <c r="M40" s="6">
        <v>294.3479233831963</v>
      </c>
      <c r="N40" s="6">
        <v>484.20233396535792</v>
      </c>
      <c r="O40" s="5">
        <v>30.639539012282579</v>
      </c>
      <c r="P40" s="3">
        <v>1.9400684931506851</v>
      </c>
      <c r="Q40" s="3">
        <f t="shared" si="4"/>
        <v>0.22047746970517276</v>
      </c>
      <c r="R40" s="3">
        <f t="shared" si="5"/>
        <v>20.346021434702987</v>
      </c>
    </row>
    <row r="41" spans="1:18" x14ac:dyDescent="0.2">
      <c r="A41">
        <v>2017</v>
      </c>
      <c r="B41" t="s">
        <v>16</v>
      </c>
      <c r="C41" t="s">
        <v>20</v>
      </c>
      <c r="D41" s="4">
        <v>1655</v>
      </c>
      <c r="E41" s="4">
        <f t="shared" si="0"/>
        <v>611.11411963340106</v>
      </c>
      <c r="F41" s="4">
        <f t="shared" si="1"/>
        <v>2698.8858803665989</v>
      </c>
      <c r="G41" s="6">
        <v>634.58108228972606</v>
      </c>
      <c r="H41" s="6">
        <v>1043.8858803665989</v>
      </c>
      <c r="I41" s="5">
        <v>23.308977393354429</v>
      </c>
      <c r="J41" s="4">
        <v>978</v>
      </c>
      <c r="K41" s="4">
        <f t="shared" si="2"/>
        <v>475.229088121389</v>
      </c>
      <c r="L41" s="4">
        <f t="shared" si="3"/>
        <v>1480.7709118786111</v>
      </c>
      <c r="M41" s="6">
        <v>305.63581269216468</v>
      </c>
      <c r="N41" s="6">
        <v>502.770911878611</v>
      </c>
      <c r="O41" s="5">
        <v>18.997632578872881</v>
      </c>
      <c r="P41" s="3">
        <v>1.692229038854806</v>
      </c>
      <c r="Q41" s="3">
        <f t="shared" si="4"/>
        <v>0.41269997589167817</v>
      </c>
      <c r="R41" s="3">
        <f t="shared" si="5"/>
        <v>5.6791260211690062</v>
      </c>
    </row>
    <row r="42" spans="1:18" x14ac:dyDescent="0.2">
      <c r="A42">
        <v>2018</v>
      </c>
      <c r="B42" t="s">
        <v>12</v>
      </c>
      <c r="C42" t="s">
        <v>17</v>
      </c>
      <c r="D42" s="4">
        <v>58835</v>
      </c>
      <c r="E42" s="4">
        <f t="shared" si="0"/>
        <v>48609.443315661549</v>
      </c>
      <c r="F42" s="4">
        <f t="shared" si="1"/>
        <v>69060.556684338444</v>
      </c>
      <c r="G42" s="6">
        <v>6216.1438810568079</v>
      </c>
      <c r="H42" s="6">
        <v>10225.556684338449</v>
      </c>
      <c r="I42" s="5">
        <v>6.4227260473244634</v>
      </c>
      <c r="J42" s="4">
        <v>23260</v>
      </c>
      <c r="K42" s="4">
        <f t="shared" si="2"/>
        <v>20002.757623376987</v>
      </c>
      <c r="L42" s="4">
        <f t="shared" si="3"/>
        <v>26517.242376623013</v>
      </c>
      <c r="M42" s="6">
        <v>1980.086551138611</v>
      </c>
      <c r="N42" s="6">
        <v>3257.2423766230149</v>
      </c>
      <c r="O42" s="5">
        <v>5.1749786375206428</v>
      </c>
      <c r="P42" s="3">
        <v>2.5294496990541702</v>
      </c>
      <c r="Q42" s="3">
        <f t="shared" si="4"/>
        <v>1.8331258818418656</v>
      </c>
      <c r="R42" s="3">
        <f t="shared" si="5"/>
        <v>3.4525517923402815</v>
      </c>
    </row>
    <row r="43" spans="1:18" x14ac:dyDescent="0.2">
      <c r="A43">
        <v>2018</v>
      </c>
      <c r="B43" t="s">
        <v>12</v>
      </c>
      <c r="C43" t="s">
        <v>18</v>
      </c>
      <c r="D43" s="4">
        <v>5173</v>
      </c>
      <c r="E43" s="4">
        <f t="shared" si="0"/>
        <v>2611.3453326282438</v>
      </c>
      <c r="F43" s="4">
        <f t="shared" si="1"/>
        <v>7734.6546673717567</v>
      </c>
      <c r="G43" s="6">
        <v>1557.2368798612499</v>
      </c>
      <c r="H43" s="6">
        <v>2561.6546673717562</v>
      </c>
      <c r="I43" s="5">
        <v>18.299798167140349</v>
      </c>
      <c r="J43" s="4">
        <v>2377</v>
      </c>
      <c r="K43" s="4">
        <f t="shared" si="2"/>
        <v>1202.909440049448</v>
      </c>
      <c r="L43" s="4">
        <f t="shared" si="3"/>
        <v>3551.0905599505522</v>
      </c>
      <c r="M43" s="6">
        <v>713.73286319182466</v>
      </c>
      <c r="N43" s="6">
        <v>1174.090559950552</v>
      </c>
      <c r="O43" s="5">
        <v>18.253267143249062</v>
      </c>
      <c r="P43" s="3">
        <v>2.176272612536811</v>
      </c>
      <c r="Q43" s="3">
        <f t="shared" si="4"/>
        <v>0.73536433063104023</v>
      </c>
      <c r="R43" s="3">
        <f t="shared" si="5"/>
        <v>6.4299559134341884</v>
      </c>
    </row>
    <row r="44" spans="1:18" x14ac:dyDescent="0.2">
      <c r="A44">
        <v>2018</v>
      </c>
      <c r="B44" t="s">
        <v>12</v>
      </c>
      <c r="C44" t="s">
        <v>19</v>
      </c>
      <c r="D44" s="4">
        <v>4494</v>
      </c>
      <c r="E44" s="4">
        <f t="shared" si="0"/>
        <v>2622.4834204755221</v>
      </c>
      <c r="F44" s="4">
        <f t="shared" si="1"/>
        <v>6365.5165795244775</v>
      </c>
      <c r="G44" s="6">
        <v>1137.700048343148</v>
      </c>
      <c r="H44" s="6">
        <v>1871.5165795244779</v>
      </c>
      <c r="I44" s="5">
        <v>15.38965223936742</v>
      </c>
      <c r="J44" s="4">
        <v>2592</v>
      </c>
      <c r="K44" s="4">
        <f t="shared" si="2"/>
        <v>1653.6168186676086</v>
      </c>
      <c r="L44" s="4">
        <f t="shared" si="3"/>
        <v>3530.3831813323914</v>
      </c>
      <c r="M44" s="6">
        <v>570.44570293762399</v>
      </c>
      <c r="N44" s="6">
        <v>938.38318133239147</v>
      </c>
      <c r="O44" s="5">
        <v>13.378684541109051</v>
      </c>
      <c r="P44" s="3">
        <v>1.7337962962962961</v>
      </c>
      <c r="Q44" s="3">
        <f t="shared" si="4"/>
        <v>0.74283251584202781</v>
      </c>
      <c r="R44" s="3">
        <f t="shared" si="5"/>
        <v>3.8494507963782398</v>
      </c>
    </row>
    <row r="45" spans="1:18" x14ac:dyDescent="0.2">
      <c r="A45">
        <v>2018</v>
      </c>
      <c r="B45" t="s">
        <v>12</v>
      </c>
      <c r="C45" t="s">
        <v>20</v>
      </c>
      <c r="D45" s="4">
        <v>8584</v>
      </c>
      <c r="E45" s="4">
        <f t="shared" si="0"/>
        <v>5362.9097523621758</v>
      </c>
      <c r="F45" s="4">
        <f t="shared" si="1"/>
        <v>11805.090247637825</v>
      </c>
      <c r="G45" s="6">
        <v>1958.1095730321119</v>
      </c>
      <c r="H45" s="6">
        <v>3221.0902476378242</v>
      </c>
      <c r="I45" s="5">
        <v>13.866963722937649</v>
      </c>
      <c r="J45" s="4">
        <v>4746</v>
      </c>
      <c r="K45" s="4">
        <f t="shared" si="2"/>
        <v>3056.0669524804389</v>
      </c>
      <c r="L45" s="4">
        <f t="shared" si="3"/>
        <v>6435.9330475195611</v>
      </c>
      <c r="M45" s="6">
        <v>1027.3149225042921</v>
      </c>
      <c r="N45" s="6">
        <v>1689.9330475195609</v>
      </c>
      <c r="O45" s="5">
        <v>13.158608337006781</v>
      </c>
      <c r="P45" s="3">
        <v>1.8086809945217019</v>
      </c>
      <c r="Q45" s="3">
        <f t="shared" si="4"/>
        <v>0.83327618742539067</v>
      </c>
      <c r="R45" s="3">
        <f t="shared" si="5"/>
        <v>3.8628375723432016</v>
      </c>
    </row>
    <row r="46" spans="1:18" x14ac:dyDescent="0.2">
      <c r="A46">
        <v>2018</v>
      </c>
      <c r="B46" t="s">
        <v>13</v>
      </c>
      <c r="C46" t="s">
        <v>17</v>
      </c>
      <c r="D46" s="4">
        <v>123862</v>
      </c>
      <c r="E46" s="4">
        <f t="shared" si="0"/>
        <v>111863.00389498073</v>
      </c>
      <c r="F46" s="4">
        <f t="shared" si="1"/>
        <v>135860.99610501927</v>
      </c>
      <c r="G46" s="6">
        <v>7294.2225562427147</v>
      </c>
      <c r="H46" s="6">
        <v>11998.996105019271</v>
      </c>
      <c r="I46" s="5">
        <v>3.579933995688954</v>
      </c>
      <c r="J46" s="4">
        <v>52717</v>
      </c>
      <c r="K46" s="4">
        <f t="shared" si="2"/>
        <v>48366.336526314495</v>
      </c>
      <c r="L46" s="4">
        <f t="shared" si="3"/>
        <v>57067.663473685505</v>
      </c>
      <c r="M46" s="6">
        <v>2644.7802271644418</v>
      </c>
      <c r="N46" s="6">
        <v>4350.6634736855076</v>
      </c>
      <c r="O46" s="5">
        <v>3.049811512518489</v>
      </c>
      <c r="P46" s="3">
        <v>2.3495646565623991</v>
      </c>
      <c r="Q46" s="3">
        <f t="shared" si="4"/>
        <v>1.9601819504413727</v>
      </c>
      <c r="R46" s="3">
        <f t="shared" si="5"/>
        <v>2.8089991068705786</v>
      </c>
    </row>
    <row r="47" spans="1:18" x14ac:dyDescent="0.2">
      <c r="A47">
        <v>2018</v>
      </c>
      <c r="B47" t="s">
        <v>13</v>
      </c>
      <c r="C47" t="s">
        <v>18</v>
      </c>
      <c r="D47" s="4">
        <v>3830</v>
      </c>
      <c r="E47" s="4">
        <f t="shared" si="0"/>
        <v>2020.875884154503</v>
      </c>
      <c r="F47" s="4">
        <f t="shared" si="1"/>
        <v>5639.1241158454968</v>
      </c>
      <c r="G47" s="6">
        <v>1099.7714989942231</v>
      </c>
      <c r="H47" s="6">
        <v>1809.124115845497</v>
      </c>
      <c r="I47" s="5">
        <v>17.455720697964761</v>
      </c>
      <c r="J47" s="4">
        <v>1697</v>
      </c>
      <c r="K47" s="4">
        <f t="shared" si="2"/>
        <v>1077.8039944169536</v>
      </c>
      <c r="L47" s="4">
        <f t="shared" si="3"/>
        <v>2316.1960055830464</v>
      </c>
      <c r="M47" s="6">
        <v>376.41094564318928</v>
      </c>
      <c r="N47" s="6">
        <v>619.19600558304637</v>
      </c>
      <c r="O47" s="5">
        <v>13.483868211673</v>
      </c>
      <c r="P47" s="3">
        <v>2.256923983500295</v>
      </c>
      <c r="Q47" s="3">
        <f t="shared" si="4"/>
        <v>0.8724977848521055</v>
      </c>
      <c r="R47" s="3">
        <f t="shared" si="5"/>
        <v>5.2320497465738418</v>
      </c>
    </row>
    <row r="48" spans="1:18" x14ac:dyDescent="0.2">
      <c r="A48">
        <v>2018</v>
      </c>
      <c r="B48" t="s">
        <v>13</v>
      </c>
      <c r="C48" t="s">
        <v>19</v>
      </c>
      <c r="D48" s="4">
        <v>10916</v>
      </c>
      <c r="E48" s="4">
        <f t="shared" si="0"/>
        <v>8521.2726686063506</v>
      </c>
      <c r="F48" s="4">
        <f t="shared" si="1"/>
        <v>13310.727331393649</v>
      </c>
      <c r="G48" s="6">
        <v>1455.7612956800299</v>
      </c>
      <c r="H48" s="6">
        <v>2394.7273313936489</v>
      </c>
      <c r="I48" s="5">
        <v>8.1070105713596838</v>
      </c>
      <c r="J48" s="4">
        <v>5857</v>
      </c>
      <c r="K48" s="4">
        <f t="shared" si="2"/>
        <v>4540.398787019205</v>
      </c>
      <c r="L48" s="4">
        <f t="shared" si="3"/>
        <v>7173.601212980795</v>
      </c>
      <c r="M48" s="6">
        <v>800.36547901568065</v>
      </c>
      <c r="N48" s="6">
        <v>1316.601212980795</v>
      </c>
      <c r="O48" s="5">
        <v>8.3070576087292292</v>
      </c>
      <c r="P48" s="3">
        <v>1.8637527744579141</v>
      </c>
      <c r="Q48" s="3">
        <f t="shared" si="4"/>
        <v>1.1878653992065955</v>
      </c>
      <c r="R48" s="3">
        <f t="shared" si="5"/>
        <v>2.9316207575088815</v>
      </c>
    </row>
    <row r="49" spans="1:18" x14ac:dyDescent="0.2">
      <c r="A49">
        <v>2018</v>
      </c>
      <c r="B49" t="s">
        <v>13</v>
      </c>
      <c r="C49" t="s">
        <v>20</v>
      </c>
      <c r="D49" s="4">
        <v>13835</v>
      </c>
      <c r="E49" s="4">
        <f t="shared" si="0"/>
        <v>9990.4355216494296</v>
      </c>
      <c r="F49" s="4">
        <f t="shared" si="1"/>
        <v>17679.56447835057</v>
      </c>
      <c r="G49" s="6">
        <v>2337.1212634349981</v>
      </c>
      <c r="H49" s="6">
        <v>3844.5644783505709</v>
      </c>
      <c r="I49" s="5">
        <v>10.269189803996939</v>
      </c>
      <c r="J49" s="4">
        <v>6129</v>
      </c>
      <c r="K49" s="4">
        <f t="shared" si="2"/>
        <v>4578.7200219766746</v>
      </c>
      <c r="L49" s="4">
        <f t="shared" si="3"/>
        <v>7679.2799780233254</v>
      </c>
      <c r="M49" s="6">
        <v>942.41943952785698</v>
      </c>
      <c r="N49" s="6">
        <v>1550.2799780233249</v>
      </c>
      <c r="O49" s="5">
        <v>9.3473544678753999</v>
      </c>
      <c r="P49" s="3">
        <v>2.2573013542176539</v>
      </c>
      <c r="Q49" s="3">
        <f t="shared" si="4"/>
        <v>1.3009599272640406</v>
      </c>
      <c r="R49" s="3">
        <f t="shared" si="5"/>
        <v>3.8612460236688908</v>
      </c>
    </row>
    <row r="50" spans="1:18" x14ac:dyDescent="0.2">
      <c r="A50">
        <v>2018</v>
      </c>
      <c r="B50" t="s">
        <v>14</v>
      </c>
      <c r="C50" t="s">
        <v>17</v>
      </c>
      <c r="D50" s="4">
        <v>71623</v>
      </c>
      <c r="E50" s="4">
        <f t="shared" si="0"/>
        <v>60588.793555292417</v>
      </c>
      <c r="F50" s="4">
        <f t="shared" si="1"/>
        <v>82657.206444707583</v>
      </c>
      <c r="G50" s="6">
        <v>6707.7242824970081</v>
      </c>
      <c r="H50" s="6">
        <v>11034.206444707581</v>
      </c>
      <c r="I50" s="5">
        <v>5.6932046140592609</v>
      </c>
      <c r="J50" s="4">
        <v>31201</v>
      </c>
      <c r="K50" s="4">
        <f t="shared" si="2"/>
        <v>27356.722231038872</v>
      </c>
      <c r="L50" s="4">
        <f t="shared" si="3"/>
        <v>35045.277768961125</v>
      </c>
      <c r="M50" s="6">
        <v>2336.9469720128441</v>
      </c>
      <c r="N50" s="6">
        <v>3844.277768961128</v>
      </c>
      <c r="O50" s="5">
        <v>4.5531760429174231</v>
      </c>
      <c r="P50" s="3">
        <v>2.2955353995064258</v>
      </c>
      <c r="Q50" s="3">
        <f t="shared" si="4"/>
        <v>1.728871831312881</v>
      </c>
      <c r="R50" s="3">
        <f t="shared" si="5"/>
        <v>3.0214587020562322</v>
      </c>
    </row>
    <row r="51" spans="1:18" x14ac:dyDescent="0.2">
      <c r="A51">
        <v>2018</v>
      </c>
      <c r="B51" t="s">
        <v>14</v>
      </c>
      <c r="C51" t="s">
        <v>18</v>
      </c>
      <c r="D51" s="4">
        <v>7070</v>
      </c>
      <c r="E51" s="4">
        <f t="shared" si="0"/>
        <v>4575.3380290901632</v>
      </c>
      <c r="F51" s="4">
        <f t="shared" si="1"/>
        <v>9564.6619709098377</v>
      </c>
      <c r="G51" s="6">
        <v>1516.511836419354</v>
      </c>
      <c r="H51" s="6">
        <v>2494.6619709098368</v>
      </c>
      <c r="I51" s="5">
        <v>13.03948647626517</v>
      </c>
      <c r="J51" s="4">
        <v>4322</v>
      </c>
      <c r="K51" s="4">
        <f t="shared" si="2"/>
        <v>2845.4298200762687</v>
      </c>
      <c r="L51" s="4">
        <f t="shared" si="3"/>
        <v>5798.5701799237313</v>
      </c>
      <c r="M51" s="6">
        <v>897.61105162536853</v>
      </c>
      <c r="N51" s="6">
        <v>1476.5701799237311</v>
      </c>
      <c r="O51" s="5">
        <v>12.625178476492909</v>
      </c>
      <c r="P51" s="3">
        <v>1.635816751503933</v>
      </c>
      <c r="Q51" s="3">
        <f t="shared" si="4"/>
        <v>0.7890459004758209</v>
      </c>
      <c r="R51" s="3">
        <f t="shared" si="5"/>
        <v>3.3614120100327995</v>
      </c>
    </row>
    <row r="52" spans="1:18" x14ac:dyDescent="0.2">
      <c r="A52">
        <v>2018</v>
      </c>
      <c r="B52" t="s">
        <v>14</v>
      </c>
      <c r="C52" t="s">
        <v>19</v>
      </c>
      <c r="D52" s="4">
        <v>18629</v>
      </c>
      <c r="E52" s="4">
        <f t="shared" si="0"/>
        <v>13720.357417828607</v>
      </c>
      <c r="F52" s="4">
        <f t="shared" si="1"/>
        <v>23537.642582171393</v>
      </c>
      <c r="G52" s="6">
        <v>2983.9772535996321</v>
      </c>
      <c r="H52" s="6">
        <v>4908.6425821713938</v>
      </c>
      <c r="I52" s="5">
        <v>9.7373339165759027</v>
      </c>
      <c r="J52" s="4">
        <v>10329</v>
      </c>
      <c r="K52" s="4">
        <f t="shared" si="2"/>
        <v>7256.1656041618098</v>
      </c>
      <c r="L52" s="4">
        <f t="shared" si="3"/>
        <v>13401.83439583819</v>
      </c>
      <c r="M52" s="6">
        <v>1867.9844351599941</v>
      </c>
      <c r="N52" s="6">
        <v>3072.8343958381902</v>
      </c>
      <c r="O52" s="5">
        <v>10.99383142725895</v>
      </c>
      <c r="P52" s="3">
        <v>1.803562784393455</v>
      </c>
      <c r="Q52" s="3">
        <f t="shared" si="4"/>
        <v>1.0237671211703177</v>
      </c>
      <c r="R52" s="3">
        <f t="shared" si="5"/>
        <v>3.2438127609258616</v>
      </c>
    </row>
    <row r="53" spans="1:18" x14ac:dyDescent="0.2">
      <c r="A53">
        <v>2018</v>
      </c>
      <c r="B53" t="s">
        <v>14</v>
      </c>
      <c r="C53" t="s">
        <v>20</v>
      </c>
      <c r="D53" s="4">
        <v>13176</v>
      </c>
      <c r="E53" s="4">
        <f t="shared" si="0"/>
        <v>8201.8540430444227</v>
      </c>
      <c r="F53" s="4">
        <f t="shared" si="1"/>
        <v>18150.145956955577</v>
      </c>
      <c r="G53" s="6">
        <v>3023.7969343194991</v>
      </c>
      <c r="H53" s="6">
        <v>4974.1459569555764</v>
      </c>
      <c r="I53" s="5">
        <v>13.95092917545348</v>
      </c>
      <c r="J53" s="4">
        <v>5479</v>
      </c>
      <c r="K53" s="4">
        <f t="shared" si="2"/>
        <v>3581.8114728436321</v>
      </c>
      <c r="L53" s="4">
        <f t="shared" si="3"/>
        <v>7376.1885271563679</v>
      </c>
      <c r="M53" s="6">
        <v>1153.306095535786</v>
      </c>
      <c r="N53" s="6">
        <v>1897.1885271563681</v>
      </c>
      <c r="O53" s="5">
        <v>12.79609290777316</v>
      </c>
      <c r="P53" s="3">
        <v>2.4048183975177948</v>
      </c>
      <c r="Q53" s="3">
        <f t="shared" si="4"/>
        <v>1.1119366069411409</v>
      </c>
      <c r="R53" s="3">
        <f t="shared" si="5"/>
        <v>5.0673091240466697</v>
      </c>
    </row>
    <row r="54" spans="1:18" x14ac:dyDescent="0.2">
      <c r="A54">
        <v>2018</v>
      </c>
      <c r="B54" t="s">
        <v>15</v>
      </c>
      <c r="C54" t="s">
        <v>17</v>
      </c>
      <c r="D54" s="4">
        <v>108244</v>
      </c>
      <c r="E54" s="4">
        <f t="shared" si="0"/>
        <v>98160.203476059411</v>
      </c>
      <c r="F54" s="4">
        <f t="shared" si="1"/>
        <v>118327.79652394059</v>
      </c>
      <c r="G54" s="6">
        <v>6129.9674917571956</v>
      </c>
      <c r="H54" s="6">
        <v>10083.796523940589</v>
      </c>
      <c r="I54" s="5">
        <v>3.442614839757614</v>
      </c>
      <c r="J54" s="4">
        <v>45894</v>
      </c>
      <c r="K54" s="4">
        <f t="shared" si="2"/>
        <v>41944.73302209907</v>
      </c>
      <c r="L54" s="4">
        <f t="shared" si="3"/>
        <v>49843.26697790093</v>
      </c>
      <c r="M54" s="6">
        <v>2400.7701993318728</v>
      </c>
      <c r="N54" s="6">
        <v>3949.2669779009311</v>
      </c>
      <c r="O54" s="5">
        <v>3.1800121402151</v>
      </c>
      <c r="P54" s="3">
        <v>2.3585653898113041</v>
      </c>
      <c r="Q54" s="3">
        <f t="shared" si="4"/>
        <v>1.9693773989490058</v>
      </c>
      <c r="R54" s="3">
        <f t="shared" si="5"/>
        <v>2.8210406408260655</v>
      </c>
    </row>
    <row r="55" spans="1:18" x14ac:dyDescent="0.2">
      <c r="A55">
        <v>2018</v>
      </c>
      <c r="B55" t="s">
        <v>15</v>
      </c>
      <c r="C55" t="s">
        <v>18</v>
      </c>
      <c r="D55" s="4">
        <v>8940</v>
      </c>
      <c r="E55" s="4">
        <f t="shared" si="0"/>
        <v>5911.2036373028477</v>
      </c>
      <c r="F55" s="4">
        <f t="shared" si="1"/>
        <v>11968.796362697152</v>
      </c>
      <c r="G55" s="6">
        <v>1841.2135943447729</v>
      </c>
      <c r="H55" s="6">
        <v>3028.7963626971518</v>
      </c>
      <c r="I55" s="5">
        <v>12.519896876473171</v>
      </c>
      <c r="J55" s="4">
        <v>4251</v>
      </c>
      <c r="K55" s="4">
        <f t="shared" si="2"/>
        <v>2858.555986077447</v>
      </c>
      <c r="L55" s="4">
        <f t="shared" si="3"/>
        <v>5643.4440139225535</v>
      </c>
      <c r="M55" s="6">
        <v>846.4705251808831</v>
      </c>
      <c r="N55" s="6">
        <v>1392.444013922553</v>
      </c>
      <c r="O55" s="5">
        <v>12.10472236721534</v>
      </c>
      <c r="P55" s="3">
        <v>2.1030345800988002</v>
      </c>
      <c r="Q55" s="3">
        <f t="shared" si="4"/>
        <v>1.0474461379823603</v>
      </c>
      <c r="R55" s="3">
        <f t="shared" si="5"/>
        <v>4.1870078532626236</v>
      </c>
    </row>
    <row r="56" spans="1:18" x14ac:dyDescent="0.2">
      <c r="A56">
        <v>2018</v>
      </c>
      <c r="B56" t="s">
        <v>15</v>
      </c>
      <c r="C56" t="s">
        <v>19</v>
      </c>
      <c r="D56" s="4">
        <v>10393</v>
      </c>
      <c r="E56" s="4">
        <f t="shared" si="0"/>
        <v>7704.8280680328025</v>
      </c>
      <c r="F56" s="4">
        <f t="shared" si="1"/>
        <v>13081.171931967197</v>
      </c>
      <c r="G56" s="6">
        <v>1634.1470711046791</v>
      </c>
      <c r="H56" s="6">
        <v>2688.171931967197</v>
      </c>
      <c r="I56" s="5">
        <v>9.5583803986882607</v>
      </c>
      <c r="J56" s="4">
        <v>5045</v>
      </c>
      <c r="K56" s="4">
        <f t="shared" si="2"/>
        <v>3783.3788349756101</v>
      </c>
      <c r="L56" s="4">
        <f t="shared" si="3"/>
        <v>6306.6211650243895</v>
      </c>
      <c r="M56" s="6">
        <v>766.9429574616355</v>
      </c>
      <c r="N56" s="6">
        <v>1261.6211650243899</v>
      </c>
      <c r="O56" s="5">
        <v>9.2413621776249073</v>
      </c>
      <c r="P56" s="3">
        <v>2.0600594648166499</v>
      </c>
      <c r="Q56" s="3">
        <f t="shared" si="4"/>
        <v>1.2217045968707723</v>
      </c>
      <c r="R56" s="3">
        <f t="shared" si="5"/>
        <v>3.457536900888099</v>
      </c>
    </row>
    <row r="57" spans="1:18" x14ac:dyDescent="0.2">
      <c r="A57">
        <v>2018</v>
      </c>
      <c r="B57" t="s">
        <v>15</v>
      </c>
      <c r="C57" t="s">
        <v>20</v>
      </c>
      <c r="D57" s="4">
        <v>15864</v>
      </c>
      <c r="E57" s="4">
        <f t="shared" si="0"/>
        <v>12528.060355659705</v>
      </c>
      <c r="F57" s="4">
        <f t="shared" si="1"/>
        <v>19199.939644340295</v>
      </c>
      <c r="G57" s="6">
        <v>2027.926835465224</v>
      </c>
      <c r="H57" s="6">
        <v>3335.9396443402939</v>
      </c>
      <c r="I57" s="5">
        <v>7.7709422012073146</v>
      </c>
      <c r="J57" s="4">
        <v>6448</v>
      </c>
      <c r="K57" s="4">
        <f t="shared" si="2"/>
        <v>4956.1197618742981</v>
      </c>
      <c r="L57" s="4">
        <f t="shared" si="3"/>
        <v>7939.8802381257019</v>
      </c>
      <c r="M57" s="6">
        <v>906.9180778879645</v>
      </c>
      <c r="N57" s="6">
        <v>1491.8802381257019</v>
      </c>
      <c r="O57" s="5">
        <v>8.5502168188431416</v>
      </c>
      <c r="P57" s="3">
        <v>2.4602977667493802</v>
      </c>
      <c r="Q57" s="3">
        <f t="shared" si="4"/>
        <v>1.5778651541244273</v>
      </c>
      <c r="R57" s="3">
        <f t="shared" si="5"/>
        <v>3.8739862164023435</v>
      </c>
    </row>
    <row r="58" spans="1:18" x14ac:dyDescent="0.2">
      <c r="A58">
        <v>2018</v>
      </c>
      <c r="B58" t="s">
        <v>16</v>
      </c>
      <c r="C58" t="s">
        <v>17</v>
      </c>
      <c r="D58" s="4">
        <v>18387</v>
      </c>
      <c r="E58" s="4">
        <f t="shared" si="0"/>
        <v>13629.701238940841</v>
      </c>
      <c r="F58" s="4">
        <f t="shared" si="1"/>
        <v>23144.298761059159</v>
      </c>
      <c r="G58" s="6">
        <v>2891.9749307350498</v>
      </c>
      <c r="H58" s="6">
        <v>4757.2987610591581</v>
      </c>
      <c r="I58" s="5">
        <v>9.5613176242533271</v>
      </c>
      <c r="J58" s="4">
        <v>7297</v>
      </c>
      <c r="K58" s="4">
        <f t="shared" si="2"/>
        <v>5595.6798742851188</v>
      </c>
      <c r="L58" s="4">
        <f t="shared" si="3"/>
        <v>8998.3201257148812</v>
      </c>
      <c r="M58" s="6">
        <v>1034.2371584892901</v>
      </c>
      <c r="N58" s="6">
        <v>1701.320125714881</v>
      </c>
      <c r="O58" s="5">
        <v>8.6160832926658841</v>
      </c>
      <c r="P58" s="3">
        <v>2.5198026586268329</v>
      </c>
      <c r="Q58" s="3">
        <f t="shared" si="4"/>
        <v>1.5146939704879654</v>
      </c>
      <c r="R58" s="3">
        <f t="shared" si="5"/>
        <v>4.1361012926094132</v>
      </c>
    </row>
    <row r="59" spans="1:18" x14ac:dyDescent="0.2">
      <c r="A59">
        <v>2018</v>
      </c>
      <c r="B59" t="s">
        <v>16</v>
      </c>
      <c r="C59" t="s">
        <v>18</v>
      </c>
      <c r="D59" s="4">
        <v>89</v>
      </c>
      <c r="E59" s="4">
        <f t="shared" si="0"/>
        <v>-54.333221559065009</v>
      </c>
      <c r="F59" s="4">
        <f t="shared" si="1"/>
        <v>232.33322155906501</v>
      </c>
      <c r="G59" s="6">
        <v>87.132657482714251</v>
      </c>
      <c r="H59" s="6">
        <v>143.33322155906501</v>
      </c>
      <c r="I59" s="5">
        <v>59.514809933208731</v>
      </c>
      <c r="J59" s="4">
        <v>82</v>
      </c>
      <c r="K59" s="4">
        <f t="shared" si="2"/>
        <v>-52.759540571345099</v>
      </c>
      <c r="L59" s="4">
        <f t="shared" si="3"/>
        <v>216.7595405713451</v>
      </c>
      <c r="M59" s="6">
        <v>81.920693356440779</v>
      </c>
      <c r="N59" s="6">
        <v>134.7595405713451</v>
      </c>
      <c r="O59" s="5">
        <v>60.731479988465253</v>
      </c>
      <c r="P59" s="3">
        <v>1.0853658536585371</v>
      </c>
      <c r="Q59" s="3">
        <f t="shared" si="4"/>
        <v>-0.25066126923802717</v>
      </c>
      <c r="R59" s="3">
        <f t="shared" si="5"/>
        <v>-4.4036248049750917</v>
      </c>
    </row>
    <row r="60" spans="1:18" x14ac:dyDescent="0.2">
      <c r="A60">
        <v>2018</v>
      </c>
      <c r="B60" t="s">
        <v>16</v>
      </c>
      <c r="C60" t="s">
        <v>19</v>
      </c>
      <c r="D60" s="4">
        <v>3328</v>
      </c>
      <c r="E60" s="4">
        <f t="shared" si="0"/>
        <v>1059.8678199242881</v>
      </c>
      <c r="F60" s="4">
        <f t="shared" si="1"/>
        <v>5596.1321800757123</v>
      </c>
      <c r="G60" s="6">
        <v>1378.8037568849311</v>
      </c>
      <c r="H60" s="6">
        <v>2268.1321800757119</v>
      </c>
      <c r="I60" s="5">
        <v>25.185654315322719</v>
      </c>
      <c r="J60" s="4">
        <v>1074</v>
      </c>
      <c r="K60" s="4">
        <f t="shared" si="2"/>
        <v>415.24835587017321</v>
      </c>
      <c r="L60" s="4">
        <f t="shared" si="3"/>
        <v>1732.7516441298267</v>
      </c>
      <c r="M60" s="6">
        <v>400.45692652269099</v>
      </c>
      <c r="N60" s="6">
        <v>658.75164412982679</v>
      </c>
      <c r="O60" s="5">
        <v>22.666560624582761</v>
      </c>
      <c r="P60" s="3">
        <v>3.0986964618249528</v>
      </c>
      <c r="Q60" s="3">
        <f t="shared" si="4"/>
        <v>0.61166747324400594</v>
      </c>
      <c r="R60" s="3">
        <f t="shared" si="5"/>
        <v>13.476590818400098</v>
      </c>
    </row>
    <row r="61" spans="1:18" x14ac:dyDescent="0.2">
      <c r="A61">
        <v>2018</v>
      </c>
      <c r="B61" t="s">
        <v>16</v>
      </c>
      <c r="C61" t="s">
        <v>20</v>
      </c>
      <c r="D61" s="4">
        <v>1062</v>
      </c>
      <c r="E61" s="4">
        <f t="shared" si="0"/>
        <v>437.63429608621993</v>
      </c>
      <c r="F61" s="4">
        <f t="shared" si="1"/>
        <v>1686.3657039137802</v>
      </c>
      <c r="G61" s="6">
        <v>379.55361940047419</v>
      </c>
      <c r="H61" s="6">
        <v>624.36570391378007</v>
      </c>
      <c r="I61" s="5">
        <v>21.726147224682119</v>
      </c>
      <c r="J61" s="4">
        <v>952</v>
      </c>
      <c r="K61" s="4">
        <f t="shared" si="2"/>
        <v>325.28673505541633</v>
      </c>
      <c r="L61" s="4">
        <f t="shared" si="3"/>
        <v>1578.7132649445837</v>
      </c>
      <c r="M61" s="6">
        <v>380.98070817299919</v>
      </c>
      <c r="N61" s="6">
        <v>626.71326494458367</v>
      </c>
      <c r="O61" s="5">
        <v>24.327648602398359</v>
      </c>
      <c r="P61" s="3">
        <v>1.115546218487395</v>
      </c>
      <c r="Q61" s="3">
        <f t="shared" si="4"/>
        <v>0.27720948813436486</v>
      </c>
      <c r="R61" s="3">
        <f t="shared" si="5"/>
        <v>5.1842436908055545</v>
      </c>
    </row>
    <row r="62" spans="1:18" x14ac:dyDescent="0.2">
      <c r="A62">
        <v>2019</v>
      </c>
      <c r="B62" t="s">
        <v>12</v>
      </c>
      <c r="C62" t="s">
        <v>17</v>
      </c>
      <c r="D62" s="4">
        <v>69971</v>
      </c>
      <c r="E62" s="4">
        <f t="shared" si="0"/>
        <v>60213.279543640521</v>
      </c>
      <c r="F62" s="4">
        <f t="shared" si="1"/>
        <v>79728.720456359471</v>
      </c>
      <c r="G62" s="6">
        <v>5931.7449582732397</v>
      </c>
      <c r="H62" s="6">
        <v>9757.7204563594787</v>
      </c>
      <c r="I62" s="5">
        <v>5.1534549839108239</v>
      </c>
      <c r="J62" s="4">
        <v>27738</v>
      </c>
      <c r="K62" s="4">
        <f t="shared" si="2"/>
        <v>24251.242113477409</v>
      </c>
      <c r="L62" s="4">
        <f t="shared" si="3"/>
        <v>31224.757886522591</v>
      </c>
      <c r="M62" s="6">
        <v>2119.6096574605431</v>
      </c>
      <c r="N62" s="6">
        <v>3486.7578865225928</v>
      </c>
      <c r="O62" s="5">
        <v>4.6453115188353697</v>
      </c>
      <c r="P62" s="3">
        <v>2.522568317831134</v>
      </c>
      <c r="Q62" s="3">
        <f t="shared" si="4"/>
        <v>1.9283825918672735</v>
      </c>
      <c r="R62" s="3">
        <f t="shared" si="5"/>
        <v>3.2876138914159352</v>
      </c>
    </row>
    <row r="63" spans="1:18" x14ac:dyDescent="0.2">
      <c r="A63">
        <v>2019</v>
      </c>
      <c r="B63" t="s">
        <v>12</v>
      </c>
      <c r="C63" t="s">
        <v>18</v>
      </c>
      <c r="D63" s="4">
        <v>1773</v>
      </c>
      <c r="E63" s="4">
        <f t="shared" si="0"/>
        <v>504.75828759804199</v>
      </c>
      <c r="F63" s="4">
        <f t="shared" si="1"/>
        <v>3041.241712401958</v>
      </c>
      <c r="G63" s="6">
        <v>770.96760632337862</v>
      </c>
      <c r="H63" s="6">
        <v>1268.241712401958</v>
      </c>
      <c r="I63" s="5">
        <v>26.433915223570668</v>
      </c>
      <c r="J63" s="4">
        <v>1048</v>
      </c>
      <c r="K63" s="4">
        <f t="shared" si="2"/>
        <v>114.31931626693165</v>
      </c>
      <c r="L63" s="4">
        <f t="shared" si="3"/>
        <v>1981.6806837330682</v>
      </c>
      <c r="M63" s="6">
        <v>567.58704178302025</v>
      </c>
      <c r="N63" s="6">
        <v>933.68068373306835</v>
      </c>
      <c r="O63" s="5">
        <v>32.923446123055072</v>
      </c>
      <c r="P63" s="3">
        <v>1.6917938931297709</v>
      </c>
      <c r="Q63" s="3">
        <f t="shared" si="4"/>
        <v>0.25471222066270732</v>
      </c>
      <c r="R63" s="3">
        <f t="shared" si="5"/>
        <v>26.603043227627111</v>
      </c>
    </row>
    <row r="64" spans="1:18" x14ac:dyDescent="0.2">
      <c r="A64">
        <v>2019</v>
      </c>
      <c r="B64" t="s">
        <v>12</v>
      </c>
      <c r="C64" t="s">
        <v>19</v>
      </c>
      <c r="D64" s="4">
        <v>4551</v>
      </c>
      <c r="E64" s="4">
        <f t="shared" si="0"/>
        <v>2873.1775748324862</v>
      </c>
      <c r="F64" s="4">
        <f t="shared" si="1"/>
        <v>6228.8224251675138</v>
      </c>
      <c r="G64" s="6">
        <v>1019.952842047121</v>
      </c>
      <c r="H64" s="6">
        <v>1677.822425167514</v>
      </c>
      <c r="I64" s="5">
        <v>13.624085318061921</v>
      </c>
      <c r="J64" s="4">
        <v>2298</v>
      </c>
      <c r="K64" s="4">
        <f t="shared" si="2"/>
        <v>1477.7933662820083</v>
      </c>
      <c r="L64" s="4">
        <f t="shared" si="3"/>
        <v>3118.2066337179917</v>
      </c>
      <c r="M64" s="6">
        <v>498.60585636352079</v>
      </c>
      <c r="N64" s="6">
        <v>820.20663371799185</v>
      </c>
      <c r="O64" s="5">
        <v>13.189898348597589</v>
      </c>
      <c r="P64" s="3">
        <v>1.980417754569191</v>
      </c>
      <c r="Q64" s="3">
        <f t="shared" si="4"/>
        <v>0.92141987761941702</v>
      </c>
      <c r="R64" s="3">
        <f t="shared" si="5"/>
        <v>4.214948156682186</v>
      </c>
    </row>
    <row r="65" spans="1:18" x14ac:dyDescent="0.2">
      <c r="A65">
        <v>2019</v>
      </c>
      <c r="B65" t="s">
        <v>12</v>
      </c>
      <c r="C65" t="s">
        <v>20</v>
      </c>
      <c r="D65" s="4">
        <v>9709</v>
      </c>
      <c r="E65" s="4">
        <f t="shared" si="0"/>
        <v>6135.9439354716951</v>
      </c>
      <c r="F65" s="4">
        <f t="shared" si="1"/>
        <v>13282.056064528304</v>
      </c>
      <c r="G65" s="6">
        <v>2172.070555944259</v>
      </c>
      <c r="H65" s="6">
        <v>3573.0560645283049</v>
      </c>
      <c r="I65" s="5">
        <v>13.599831422318079</v>
      </c>
      <c r="J65" s="4">
        <v>4748</v>
      </c>
      <c r="K65" s="4">
        <f t="shared" si="2"/>
        <v>2937.9706117572291</v>
      </c>
      <c r="L65" s="4">
        <f t="shared" si="3"/>
        <v>6558.0293882427704</v>
      </c>
      <c r="M65" s="6">
        <v>1100.3218165609551</v>
      </c>
      <c r="N65" s="6">
        <v>1810.0293882427709</v>
      </c>
      <c r="O65" s="5">
        <v>14.08779785775684</v>
      </c>
      <c r="P65" s="3">
        <v>2.04486099410278</v>
      </c>
      <c r="Q65" s="3">
        <f t="shared" si="4"/>
        <v>0.93563837125710514</v>
      </c>
      <c r="R65" s="3">
        <f t="shared" si="5"/>
        <v>4.520826726916841</v>
      </c>
    </row>
    <row r="66" spans="1:18" x14ac:dyDescent="0.2">
      <c r="A66">
        <v>2019</v>
      </c>
      <c r="B66" t="s">
        <v>13</v>
      </c>
      <c r="C66" t="s">
        <v>17</v>
      </c>
      <c r="D66" s="4">
        <v>135600</v>
      </c>
      <c r="E66" s="4">
        <f t="shared" si="0"/>
        <v>122355.65374624501</v>
      </c>
      <c r="F66" s="4">
        <f t="shared" si="1"/>
        <v>148844.34625375498</v>
      </c>
      <c r="G66" s="6">
        <v>8051.2743183920893</v>
      </c>
      <c r="H66" s="6">
        <v>13244.346253754989</v>
      </c>
      <c r="I66" s="5">
        <v>3.6094333944787049</v>
      </c>
      <c r="J66" s="4">
        <v>57505</v>
      </c>
      <c r="K66" s="4">
        <f t="shared" si="2"/>
        <v>52582.970377817197</v>
      </c>
      <c r="L66" s="4">
        <f t="shared" si="3"/>
        <v>62427.029622182803</v>
      </c>
      <c r="M66" s="6">
        <v>2992.1152718436501</v>
      </c>
      <c r="N66" s="6">
        <v>4922.0296221828048</v>
      </c>
      <c r="O66" s="5">
        <v>3.1630554888644822</v>
      </c>
      <c r="P66" s="3">
        <v>2.3580558212329361</v>
      </c>
      <c r="Q66" s="3">
        <f t="shared" si="4"/>
        <v>1.9599787862206275</v>
      </c>
      <c r="R66" s="3">
        <f t="shared" si="5"/>
        <v>2.8306568682652222</v>
      </c>
    </row>
    <row r="67" spans="1:18" x14ac:dyDescent="0.2">
      <c r="A67">
        <v>2019</v>
      </c>
      <c r="B67" t="s">
        <v>13</v>
      </c>
      <c r="C67" t="s">
        <v>18</v>
      </c>
      <c r="D67" s="4">
        <v>6657</v>
      </c>
      <c r="E67" s="4">
        <f t="shared" ref="E67:E81" si="6">D67-H67</f>
        <v>4670.7207399842409</v>
      </c>
      <c r="F67" s="4">
        <f t="shared" ref="F67:F81" si="7">D67+H67</f>
        <v>8643.2792600157591</v>
      </c>
      <c r="G67" s="6">
        <v>1207.4645957542609</v>
      </c>
      <c r="H67" s="6">
        <v>1986.2792600157591</v>
      </c>
      <c r="I67" s="5">
        <v>11.0263036030292</v>
      </c>
      <c r="J67" s="4">
        <v>3264</v>
      </c>
      <c r="K67" s="4">
        <f t="shared" ref="K67:K81" si="8">J67-N67</f>
        <v>2129.65536391657</v>
      </c>
      <c r="L67" s="4">
        <f t="shared" ref="L67:L81" si="9">J67+N67</f>
        <v>4398.3446360834296</v>
      </c>
      <c r="M67" s="6">
        <v>689.57120734555042</v>
      </c>
      <c r="N67" s="6">
        <v>1134.34463608343</v>
      </c>
      <c r="O67" s="5">
        <v>12.84289899847932</v>
      </c>
      <c r="P67" s="3">
        <v>2.039522058823529</v>
      </c>
      <c r="Q67" s="3">
        <f t="shared" ref="Q67:Q81" si="10">E67/L67</f>
        <v>1.0619269580801547</v>
      </c>
      <c r="R67" s="3">
        <f t="shared" ref="R67:R81" si="11">F67/K67</f>
        <v>4.0585342616751969</v>
      </c>
    </row>
    <row r="68" spans="1:18" x14ac:dyDescent="0.2">
      <c r="A68">
        <v>2019</v>
      </c>
      <c r="B68" t="s">
        <v>13</v>
      </c>
      <c r="C68" t="s">
        <v>19</v>
      </c>
      <c r="D68" s="4">
        <v>12529</v>
      </c>
      <c r="E68" s="4">
        <f t="shared" si="6"/>
        <v>9615.43724698802</v>
      </c>
      <c r="F68" s="4">
        <f t="shared" si="7"/>
        <v>15442.56275301198</v>
      </c>
      <c r="G68" s="6">
        <v>1771.162767788438</v>
      </c>
      <c r="H68" s="6">
        <v>2913.56275301198</v>
      </c>
      <c r="I68" s="5">
        <v>8.5936203341424218</v>
      </c>
      <c r="J68" s="4">
        <v>6973</v>
      </c>
      <c r="K68" s="4">
        <f t="shared" si="8"/>
        <v>5427.3279400006932</v>
      </c>
      <c r="L68" s="4">
        <f t="shared" si="9"/>
        <v>8518.6720599993077</v>
      </c>
      <c r="M68" s="6">
        <v>939.61827355580942</v>
      </c>
      <c r="N68" s="6">
        <v>1545.6720599993071</v>
      </c>
      <c r="O68" s="5">
        <v>8.1915462337431748</v>
      </c>
      <c r="P68" s="3">
        <v>1.796787609350351</v>
      </c>
      <c r="Q68" s="3">
        <f t="shared" si="10"/>
        <v>1.1287483752472098</v>
      </c>
      <c r="R68" s="3">
        <f t="shared" si="11"/>
        <v>2.845334375171368</v>
      </c>
    </row>
    <row r="69" spans="1:18" x14ac:dyDescent="0.2">
      <c r="A69">
        <v>2019</v>
      </c>
      <c r="B69" t="s">
        <v>13</v>
      </c>
      <c r="C69" t="s">
        <v>20</v>
      </c>
      <c r="D69" s="4">
        <v>12692</v>
      </c>
      <c r="E69" s="4">
        <f t="shared" si="6"/>
        <v>9219.1592717211315</v>
      </c>
      <c r="F69" s="4">
        <f t="shared" si="7"/>
        <v>16164.840728278868</v>
      </c>
      <c r="G69" s="6">
        <v>2111.1493788929288</v>
      </c>
      <c r="H69" s="6">
        <v>3472.840728278868</v>
      </c>
      <c r="I69" s="5">
        <v>10.111672570199209</v>
      </c>
      <c r="J69" s="4">
        <v>5864</v>
      </c>
      <c r="K69" s="4">
        <f t="shared" si="8"/>
        <v>4237.5663216845423</v>
      </c>
      <c r="L69" s="4">
        <f t="shared" si="9"/>
        <v>7490.4336783154577</v>
      </c>
      <c r="M69" s="6">
        <v>988.71348225863699</v>
      </c>
      <c r="N69" s="6">
        <v>1626.4336783154581</v>
      </c>
      <c r="O69" s="5">
        <v>10.24968674202529</v>
      </c>
      <c r="P69" s="3">
        <v>2.1643929058663032</v>
      </c>
      <c r="Q69" s="3">
        <f t="shared" si="10"/>
        <v>1.2307911220695102</v>
      </c>
      <c r="R69" s="3">
        <f t="shared" si="11"/>
        <v>3.8146519726570145</v>
      </c>
    </row>
    <row r="70" spans="1:18" x14ac:dyDescent="0.2">
      <c r="A70">
        <v>2019</v>
      </c>
      <c r="B70" t="s">
        <v>14</v>
      </c>
      <c r="C70" t="s">
        <v>17</v>
      </c>
      <c r="D70" s="4">
        <v>82544</v>
      </c>
      <c r="E70" s="4">
        <f t="shared" si="6"/>
        <v>71960.754471503198</v>
      </c>
      <c r="F70" s="4">
        <f t="shared" si="7"/>
        <v>93127.245528496802</v>
      </c>
      <c r="G70" s="6">
        <v>6433.5839079007901</v>
      </c>
      <c r="H70" s="6">
        <v>10583.2455284968</v>
      </c>
      <c r="I70" s="5">
        <v>4.7380709162174686</v>
      </c>
      <c r="J70" s="4">
        <v>33090</v>
      </c>
      <c r="K70" s="4">
        <f t="shared" si="8"/>
        <v>29228.655527837647</v>
      </c>
      <c r="L70" s="4">
        <f t="shared" si="9"/>
        <v>36951.344472162353</v>
      </c>
      <c r="M70" s="6">
        <v>2347.3218675758981</v>
      </c>
      <c r="N70" s="6">
        <v>3861.3444721623509</v>
      </c>
      <c r="O70" s="5">
        <v>4.3123100167561752</v>
      </c>
      <c r="P70" s="3">
        <v>2.494530069507404</v>
      </c>
      <c r="Q70" s="3">
        <f t="shared" si="10"/>
        <v>1.9474461754893795</v>
      </c>
      <c r="R70" s="3">
        <f t="shared" si="11"/>
        <v>3.1861624781133546</v>
      </c>
    </row>
    <row r="71" spans="1:18" x14ac:dyDescent="0.2">
      <c r="A71">
        <v>2019</v>
      </c>
      <c r="B71" t="s">
        <v>14</v>
      </c>
      <c r="C71" t="s">
        <v>18</v>
      </c>
      <c r="D71" s="4">
        <v>5601</v>
      </c>
      <c r="E71" s="4">
        <f t="shared" si="6"/>
        <v>3797.7501671457858</v>
      </c>
      <c r="F71" s="4">
        <f t="shared" si="7"/>
        <v>7404.2498328542142</v>
      </c>
      <c r="G71" s="6">
        <v>1096.2005062943549</v>
      </c>
      <c r="H71" s="6">
        <v>1803.249832854214</v>
      </c>
      <c r="I71" s="5">
        <v>11.89757697734561</v>
      </c>
      <c r="J71" s="4">
        <v>3562</v>
      </c>
      <c r="K71" s="4">
        <f t="shared" si="8"/>
        <v>2396.4308998299371</v>
      </c>
      <c r="L71" s="4">
        <f t="shared" si="9"/>
        <v>4727.5691001700634</v>
      </c>
      <c r="M71" s="6">
        <v>708.5526444802814</v>
      </c>
      <c r="N71" s="6">
        <v>1165.5691001700629</v>
      </c>
      <c r="O71" s="5">
        <v>12.09239446573476</v>
      </c>
      <c r="P71" s="3">
        <v>1.57243121841662</v>
      </c>
      <c r="Q71" s="3">
        <f t="shared" si="10"/>
        <v>0.80331986411561296</v>
      </c>
      <c r="R71" s="3">
        <f t="shared" si="11"/>
        <v>3.0896988656671294</v>
      </c>
    </row>
    <row r="72" spans="1:18" x14ac:dyDescent="0.2">
      <c r="A72">
        <v>2019</v>
      </c>
      <c r="B72" t="s">
        <v>14</v>
      </c>
      <c r="C72" t="s">
        <v>19</v>
      </c>
      <c r="D72" s="4">
        <v>22442</v>
      </c>
      <c r="E72" s="4">
        <f t="shared" si="6"/>
        <v>17612.589161759868</v>
      </c>
      <c r="F72" s="4">
        <f t="shared" si="7"/>
        <v>27271.410838240132</v>
      </c>
      <c r="G72" s="6">
        <v>2935.8120597204452</v>
      </c>
      <c r="H72" s="6">
        <v>4829.4108382401319</v>
      </c>
      <c r="I72" s="5">
        <v>7.9524471179078429</v>
      </c>
      <c r="J72" s="4">
        <v>10476</v>
      </c>
      <c r="K72" s="4">
        <f t="shared" si="8"/>
        <v>7778.5618490382858</v>
      </c>
      <c r="L72" s="4">
        <f t="shared" si="9"/>
        <v>13173.438150961714</v>
      </c>
      <c r="M72" s="6">
        <v>1639.7800309797649</v>
      </c>
      <c r="N72" s="6">
        <v>2697.4381509617142</v>
      </c>
      <c r="O72" s="5">
        <v>9.5153375959626647</v>
      </c>
      <c r="P72" s="3">
        <v>2.1422298587247042</v>
      </c>
      <c r="Q72" s="3">
        <f t="shared" si="10"/>
        <v>1.336977405588994</v>
      </c>
      <c r="R72" s="3">
        <f t="shared" si="11"/>
        <v>3.5059708166506223</v>
      </c>
    </row>
    <row r="73" spans="1:18" x14ac:dyDescent="0.2">
      <c r="A73">
        <v>2019</v>
      </c>
      <c r="B73" t="s">
        <v>14</v>
      </c>
      <c r="C73" t="s">
        <v>20</v>
      </c>
      <c r="D73" s="4">
        <v>18721</v>
      </c>
      <c r="E73" s="4">
        <f t="shared" si="6"/>
        <v>13123.884272851774</v>
      </c>
      <c r="F73" s="4">
        <f t="shared" si="7"/>
        <v>24318.115727148226</v>
      </c>
      <c r="G73" s="6">
        <v>3402.5019617922339</v>
      </c>
      <c r="H73" s="6">
        <v>5597.1157271482252</v>
      </c>
      <c r="I73" s="5">
        <v>11.048503019761901</v>
      </c>
      <c r="J73" s="4">
        <v>6824</v>
      </c>
      <c r="K73" s="4">
        <f t="shared" si="8"/>
        <v>5000.8012604638379</v>
      </c>
      <c r="L73" s="4">
        <f t="shared" si="9"/>
        <v>8647.1987395361612</v>
      </c>
      <c r="M73" s="6">
        <v>1108.327501237789</v>
      </c>
      <c r="N73" s="6">
        <v>1823.1987395361621</v>
      </c>
      <c r="O73" s="5">
        <v>9.8733194592818165</v>
      </c>
      <c r="P73" s="3">
        <v>2.7434056271981242</v>
      </c>
      <c r="Q73" s="3">
        <f t="shared" si="10"/>
        <v>1.5177035555858802</v>
      </c>
      <c r="R73" s="3">
        <f t="shared" si="11"/>
        <v>4.862843864523553</v>
      </c>
    </row>
    <row r="74" spans="1:18" x14ac:dyDescent="0.2">
      <c r="A74">
        <v>2019</v>
      </c>
      <c r="B74" t="s">
        <v>15</v>
      </c>
      <c r="C74" t="s">
        <v>17</v>
      </c>
      <c r="D74" s="4">
        <v>111304</v>
      </c>
      <c r="E74" s="4">
        <f t="shared" si="6"/>
        <v>99261.729389379616</v>
      </c>
      <c r="F74" s="4">
        <f t="shared" si="7"/>
        <v>123346.27061062038</v>
      </c>
      <c r="G74" s="6">
        <v>7320.5292465777366</v>
      </c>
      <c r="H74" s="6">
        <v>12042.27061062038</v>
      </c>
      <c r="I74" s="5">
        <v>3.9982118834529778</v>
      </c>
      <c r="J74" s="4">
        <v>42195</v>
      </c>
      <c r="K74" s="4">
        <f t="shared" si="8"/>
        <v>38637.807045014459</v>
      </c>
      <c r="L74" s="4">
        <f t="shared" si="9"/>
        <v>45752.192954985541</v>
      </c>
      <c r="M74" s="6">
        <v>2162.427328258686</v>
      </c>
      <c r="N74" s="6">
        <v>3557.192954985539</v>
      </c>
      <c r="O74" s="5">
        <v>3.115405826053212</v>
      </c>
      <c r="P74" s="3">
        <v>2.6378480862661449</v>
      </c>
      <c r="Q74" s="3">
        <f t="shared" si="10"/>
        <v>2.1695512931378129</v>
      </c>
      <c r="R74" s="3">
        <f t="shared" si="11"/>
        <v>3.1923724466794265</v>
      </c>
    </row>
    <row r="75" spans="1:18" x14ac:dyDescent="0.2">
      <c r="A75">
        <v>2019</v>
      </c>
      <c r="B75" t="s">
        <v>15</v>
      </c>
      <c r="C75" t="s">
        <v>18</v>
      </c>
      <c r="D75" s="4">
        <v>8845</v>
      </c>
      <c r="E75" s="4">
        <f t="shared" si="6"/>
        <v>5955.9496949916665</v>
      </c>
      <c r="F75" s="4">
        <f t="shared" si="7"/>
        <v>11734.050305008333</v>
      </c>
      <c r="G75" s="6">
        <v>1756.2615835916929</v>
      </c>
      <c r="H75" s="6">
        <v>2889.0503050083339</v>
      </c>
      <c r="I75" s="5">
        <v>12.070505608008871</v>
      </c>
      <c r="J75" s="4">
        <v>3976</v>
      </c>
      <c r="K75" s="4">
        <f t="shared" si="8"/>
        <v>2662.5985297037878</v>
      </c>
      <c r="L75" s="4">
        <f t="shared" si="9"/>
        <v>5289.4014702962122</v>
      </c>
      <c r="M75" s="6">
        <v>798.42034668462702</v>
      </c>
      <c r="N75" s="6">
        <v>1313.401470296212</v>
      </c>
      <c r="O75" s="5">
        <v>12.20729157138312</v>
      </c>
      <c r="P75" s="3">
        <v>2.2245975855130791</v>
      </c>
      <c r="Q75" s="3">
        <f t="shared" si="10"/>
        <v>1.1260158126469699</v>
      </c>
      <c r="R75" s="3">
        <f t="shared" si="11"/>
        <v>4.4069919569563263</v>
      </c>
    </row>
    <row r="76" spans="1:18" x14ac:dyDescent="0.2">
      <c r="A76">
        <v>2019</v>
      </c>
      <c r="B76" t="s">
        <v>15</v>
      </c>
      <c r="C76" t="s">
        <v>19</v>
      </c>
      <c r="D76" s="4">
        <v>9324</v>
      </c>
      <c r="E76" s="4">
        <f t="shared" si="6"/>
        <v>6670.9946111598256</v>
      </c>
      <c r="F76" s="4">
        <f t="shared" si="7"/>
        <v>11977.005388840174</v>
      </c>
      <c r="G76" s="6">
        <v>1612.769233337491</v>
      </c>
      <c r="H76" s="6">
        <v>2653.005388840174</v>
      </c>
      <c r="I76" s="5">
        <v>10.514873753502689</v>
      </c>
      <c r="J76" s="4">
        <v>4676</v>
      </c>
      <c r="K76" s="4">
        <f t="shared" si="8"/>
        <v>3590.9125614426271</v>
      </c>
      <c r="L76" s="4">
        <f t="shared" si="9"/>
        <v>5761.0874385573734</v>
      </c>
      <c r="M76" s="6">
        <v>659.62762222332685</v>
      </c>
      <c r="N76" s="6">
        <v>1085.0874385573729</v>
      </c>
      <c r="O76" s="5">
        <v>8.5754798118482114</v>
      </c>
      <c r="P76" s="3">
        <v>1.994011976047904</v>
      </c>
      <c r="Q76" s="3">
        <f t="shared" si="10"/>
        <v>1.1579401774936957</v>
      </c>
      <c r="R76" s="3">
        <f t="shared" si="11"/>
        <v>3.3353653657410378</v>
      </c>
    </row>
    <row r="77" spans="1:18" x14ac:dyDescent="0.2">
      <c r="A77">
        <v>2019</v>
      </c>
      <c r="B77" t="s">
        <v>15</v>
      </c>
      <c r="C77" t="s">
        <v>20</v>
      </c>
      <c r="D77" s="4">
        <v>17648</v>
      </c>
      <c r="E77" s="4">
        <f t="shared" si="6"/>
        <v>14087.112799843626</v>
      </c>
      <c r="F77" s="4">
        <f t="shared" si="7"/>
        <v>21208.887200156372</v>
      </c>
      <c r="G77" s="6">
        <v>2164.6730700038752</v>
      </c>
      <c r="H77" s="6">
        <v>3560.8872001563741</v>
      </c>
      <c r="I77" s="5">
        <v>7.4564295152618936</v>
      </c>
      <c r="J77" s="4">
        <v>8363</v>
      </c>
      <c r="K77" s="4">
        <f t="shared" si="8"/>
        <v>6624.7116017429671</v>
      </c>
      <c r="L77" s="4">
        <f t="shared" si="9"/>
        <v>10101.288398257033</v>
      </c>
      <c r="M77" s="6">
        <v>1056.710272496676</v>
      </c>
      <c r="N77" s="6">
        <v>1738.2883982570329</v>
      </c>
      <c r="O77" s="5">
        <v>7.6811797841387506</v>
      </c>
      <c r="P77" s="3">
        <v>2.110247518832955</v>
      </c>
      <c r="Q77" s="3">
        <f t="shared" si="10"/>
        <v>1.3945857443565657</v>
      </c>
      <c r="R77" s="3">
        <f t="shared" si="11"/>
        <v>3.2014808304374029</v>
      </c>
    </row>
    <row r="78" spans="1:18" x14ac:dyDescent="0.2">
      <c r="A78">
        <v>2019</v>
      </c>
      <c r="B78" t="s">
        <v>16</v>
      </c>
      <c r="C78" t="s">
        <v>17</v>
      </c>
      <c r="D78" s="4">
        <v>19129</v>
      </c>
      <c r="E78" s="4">
        <f t="shared" si="6"/>
        <v>12345.680066422858</v>
      </c>
      <c r="F78" s="4">
        <f t="shared" si="7"/>
        <v>25912.319933577142</v>
      </c>
      <c r="G78" s="6">
        <v>4123.5987438158918</v>
      </c>
      <c r="H78" s="6">
        <v>6783.3199335771424</v>
      </c>
      <c r="I78" s="5">
        <v>13.104432833535389</v>
      </c>
      <c r="J78" s="4">
        <v>6041</v>
      </c>
      <c r="K78" s="4">
        <f t="shared" si="8"/>
        <v>4057.4761826710401</v>
      </c>
      <c r="L78" s="4">
        <f t="shared" si="9"/>
        <v>8024.5238173289599</v>
      </c>
      <c r="M78" s="6">
        <v>1205.78955460727</v>
      </c>
      <c r="N78" s="6">
        <v>1983.5238173289599</v>
      </c>
      <c r="O78" s="5">
        <v>12.13379852273165</v>
      </c>
      <c r="P78" s="3">
        <v>3.1665287204105281</v>
      </c>
      <c r="Q78" s="3">
        <f t="shared" si="10"/>
        <v>1.5384937907171963</v>
      </c>
      <c r="R78" s="3">
        <f t="shared" si="11"/>
        <v>6.3863147353138716</v>
      </c>
    </row>
    <row r="79" spans="1:18" x14ac:dyDescent="0.2">
      <c r="A79">
        <v>2019</v>
      </c>
      <c r="B79" t="s">
        <v>16</v>
      </c>
      <c r="C79" t="s">
        <v>18</v>
      </c>
      <c r="D79" s="4">
        <v>1027</v>
      </c>
      <c r="E79" s="4">
        <f t="shared" si="6"/>
        <v>124.4639626952561</v>
      </c>
      <c r="F79" s="4">
        <f t="shared" si="7"/>
        <v>1929.5360373047438</v>
      </c>
      <c r="G79" s="6">
        <v>548.65412602112087</v>
      </c>
      <c r="H79" s="6">
        <v>902.5360373047439</v>
      </c>
      <c r="I79" s="5">
        <v>32.475982871060147</v>
      </c>
      <c r="J79" s="4">
        <v>561</v>
      </c>
      <c r="K79" s="4">
        <f t="shared" si="8"/>
        <v>112.16980626159972</v>
      </c>
      <c r="L79" s="4">
        <f t="shared" si="9"/>
        <v>1009.8301937384003</v>
      </c>
      <c r="M79" s="6">
        <v>272.84510257653523</v>
      </c>
      <c r="N79" s="6">
        <v>448.83019373840028</v>
      </c>
      <c r="O79" s="5">
        <v>29.56564781480478</v>
      </c>
      <c r="P79" s="3">
        <v>1.830659536541889</v>
      </c>
      <c r="Q79" s="3">
        <f t="shared" si="10"/>
        <v>0.12325236803871888</v>
      </c>
      <c r="R79" s="3">
        <f t="shared" si="11"/>
        <v>17.201920031890992</v>
      </c>
    </row>
    <row r="80" spans="1:18" x14ac:dyDescent="0.2">
      <c r="A80">
        <v>2019</v>
      </c>
      <c r="B80" t="s">
        <v>16</v>
      </c>
      <c r="C80" t="s">
        <v>19</v>
      </c>
      <c r="D80" s="4">
        <v>456</v>
      </c>
      <c r="E80" s="4">
        <f t="shared" si="6"/>
        <v>125.61146575773847</v>
      </c>
      <c r="F80" s="4">
        <f t="shared" si="7"/>
        <v>786.38853424226158</v>
      </c>
      <c r="G80" s="6">
        <v>200.84409376429269</v>
      </c>
      <c r="H80" s="6">
        <v>330.38853424226153</v>
      </c>
      <c r="I80" s="5">
        <v>26.77492851334355</v>
      </c>
      <c r="J80" s="4">
        <v>250</v>
      </c>
      <c r="K80" s="4">
        <f t="shared" si="8"/>
        <v>76.605763172474497</v>
      </c>
      <c r="L80" s="4">
        <f t="shared" si="9"/>
        <v>423.3942368275255</v>
      </c>
      <c r="M80" s="6">
        <v>105.4068308981918</v>
      </c>
      <c r="N80" s="6">
        <v>173.3942368275255</v>
      </c>
      <c r="O80" s="5">
        <v>25.630840339985848</v>
      </c>
      <c r="P80" s="3">
        <v>1.8240000000000001</v>
      </c>
      <c r="Q80" s="3">
        <f t="shared" si="10"/>
        <v>0.29667731591941282</v>
      </c>
      <c r="R80" s="3">
        <f t="shared" si="11"/>
        <v>10.265396514251055</v>
      </c>
    </row>
    <row r="81" spans="1:18" x14ac:dyDescent="0.2">
      <c r="A81">
        <v>2019</v>
      </c>
      <c r="B81" t="s">
        <v>16</v>
      </c>
      <c r="C81" t="s">
        <v>20</v>
      </c>
      <c r="D81" s="4">
        <v>2369</v>
      </c>
      <c r="E81" s="4">
        <f t="shared" si="6"/>
        <v>507.04009406653699</v>
      </c>
      <c r="F81" s="4">
        <f t="shared" si="7"/>
        <v>4230.9599059334632</v>
      </c>
      <c r="G81" s="6">
        <v>1131.890520324293</v>
      </c>
      <c r="H81" s="6">
        <v>1861.959905933463</v>
      </c>
      <c r="I81" s="5">
        <v>29.045139031751141</v>
      </c>
      <c r="J81" s="4">
        <v>1129</v>
      </c>
      <c r="K81" s="4">
        <f t="shared" si="8"/>
        <v>442.06476139940969</v>
      </c>
      <c r="L81" s="4">
        <f t="shared" si="9"/>
        <v>1815.9352386005903</v>
      </c>
      <c r="M81" s="6">
        <v>417.58981069944701</v>
      </c>
      <c r="N81" s="6">
        <v>686.93523860059031</v>
      </c>
      <c r="O81" s="5">
        <v>22.484852813741451</v>
      </c>
      <c r="P81" s="3">
        <v>2.0983170947741359</v>
      </c>
      <c r="Q81" s="3">
        <f t="shared" si="10"/>
        <v>0.27921705757374699</v>
      </c>
      <c r="R81" s="3">
        <f t="shared" si="11"/>
        <v>9.5709051600038091</v>
      </c>
    </row>
  </sheetData>
  <conditionalFormatting sqref="I2:I81">
    <cfRule type="cellIs" dxfId="1" priority="2" operator="greaterThan">
      <formula>20</formula>
    </cfRule>
  </conditionalFormatting>
  <conditionalFormatting sqref="O2:O81">
    <cfRule type="cellIs" dxfId="0" priority="1" operator="greaterThan">
      <formula>20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workbookViewId="0">
      <selection sqref="A1:A1048576"/>
    </sheetView>
  </sheetViews>
  <sheetFormatPr baseColWidth="10" defaultColWidth="8.83203125" defaultRowHeight="1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>
        <v>2016</v>
      </c>
      <c r="B2" t="s">
        <v>12</v>
      </c>
      <c r="C2" t="s">
        <v>17</v>
      </c>
      <c r="D2">
        <v>65659</v>
      </c>
      <c r="E2">
        <v>6811.7577100187582</v>
      </c>
      <c r="F2">
        <v>11205.34143298086</v>
      </c>
      <c r="G2">
        <v>6.3066542985852054</v>
      </c>
      <c r="H2">
        <v>27455</v>
      </c>
      <c r="I2">
        <v>2513.235195917804</v>
      </c>
      <c r="J2">
        <v>4134.271897284787</v>
      </c>
      <c r="K2">
        <v>5.564751596102389</v>
      </c>
      <c r="L2">
        <v>2.3915133855399739</v>
      </c>
    </row>
    <row r="3" spans="1:12" x14ac:dyDescent="0.2">
      <c r="A3">
        <v>2016</v>
      </c>
      <c r="B3" t="s">
        <v>12</v>
      </c>
      <c r="C3" t="s">
        <v>18</v>
      </c>
      <c r="D3">
        <v>12277</v>
      </c>
      <c r="E3">
        <v>2397.9554311955012</v>
      </c>
      <c r="F3">
        <v>3944.6366843165988</v>
      </c>
      <c r="G3">
        <v>11.8736146157876</v>
      </c>
      <c r="H3">
        <v>4862</v>
      </c>
      <c r="I3">
        <v>824.74071683165971</v>
      </c>
      <c r="J3">
        <v>1356.69847918808</v>
      </c>
      <c r="K3">
        <v>10.31184981266118</v>
      </c>
      <c r="L3">
        <v>2.5250925545043188</v>
      </c>
    </row>
    <row r="4" spans="1:12" x14ac:dyDescent="0.2">
      <c r="A4">
        <v>2016</v>
      </c>
      <c r="B4" t="s">
        <v>12</v>
      </c>
      <c r="C4" t="s">
        <v>19</v>
      </c>
      <c r="D4">
        <v>17560</v>
      </c>
      <c r="E4">
        <v>2733.3955257152229</v>
      </c>
      <c r="F4">
        <v>4496.4356398015416</v>
      </c>
      <c r="G4">
        <v>9.4626344957634547</v>
      </c>
      <c r="H4">
        <v>7597</v>
      </c>
      <c r="I4">
        <v>1155.086793275726</v>
      </c>
      <c r="J4">
        <v>1900.117774938569</v>
      </c>
      <c r="K4">
        <v>9.2428645708070327</v>
      </c>
      <c r="L4">
        <v>2.3114387258128208</v>
      </c>
    </row>
    <row r="5" spans="1:12" x14ac:dyDescent="0.2">
      <c r="A5">
        <v>2016</v>
      </c>
      <c r="B5" t="s">
        <v>13</v>
      </c>
      <c r="C5" t="s">
        <v>17</v>
      </c>
      <c r="D5">
        <v>137285</v>
      </c>
      <c r="E5">
        <v>7832.4468111823126</v>
      </c>
      <c r="F5">
        <v>12884.375004394909</v>
      </c>
      <c r="G5">
        <v>3.4682345796438221</v>
      </c>
      <c r="H5">
        <v>59192</v>
      </c>
      <c r="I5">
        <v>2484.338382749017</v>
      </c>
      <c r="J5">
        <v>4086.7366396221332</v>
      </c>
      <c r="K5">
        <v>2.5514192778341211</v>
      </c>
      <c r="L5">
        <v>2.3193167995675088</v>
      </c>
    </row>
    <row r="6" spans="1:12" x14ac:dyDescent="0.2">
      <c r="A6">
        <v>2016</v>
      </c>
      <c r="B6" t="s">
        <v>13</v>
      </c>
      <c r="C6" t="s">
        <v>18</v>
      </c>
      <c r="D6">
        <v>17271</v>
      </c>
      <c r="E6">
        <v>2872.498920800494</v>
      </c>
      <c r="F6">
        <v>4725.2607247168116</v>
      </c>
      <c r="G6">
        <v>10.11058972760352</v>
      </c>
      <c r="H6">
        <v>6923</v>
      </c>
      <c r="I6">
        <v>872.12851690562218</v>
      </c>
      <c r="J6">
        <v>1434.6514103097491</v>
      </c>
      <c r="K6">
        <v>7.6580862514636427</v>
      </c>
      <c r="L6">
        <v>2.49472771919688</v>
      </c>
    </row>
    <row r="7" spans="1:12" x14ac:dyDescent="0.2">
      <c r="A7">
        <v>2016</v>
      </c>
      <c r="B7" t="s">
        <v>13</v>
      </c>
      <c r="C7" t="s">
        <v>19</v>
      </c>
      <c r="D7">
        <v>46992</v>
      </c>
      <c r="E7">
        <v>4854.6316904580926</v>
      </c>
      <c r="F7">
        <v>7985.8691308035623</v>
      </c>
      <c r="G7">
        <v>6.2800984950139513</v>
      </c>
      <c r="H7">
        <v>22425</v>
      </c>
      <c r="I7">
        <v>1847.7139524287841</v>
      </c>
      <c r="J7">
        <v>3039.4894517453499</v>
      </c>
      <c r="K7">
        <v>5.0088310645177518</v>
      </c>
      <c r="L7">
        <v>2.0955183946488289</v>
      </c>
    </row>
    <row r="8" spans="1:12" x14ac:dyDescent="0.2">
      <c r="A8">
        <v>2016</v>
      </c>
      <c r="B8" t="s">
        <v>14</v>
      </c>
      <c r="C8" t="s">
        <v>17</v>
      </c>
      <c r="D8">
        <v>78530</v>
      </c>
      <c r="E8">
        <v>6042.5010384773623</v>
      </c>
      <c r="F8">
        <v>9939.9142082952603</v>
      </c>
      <c r="G8">
        <v>4.6775154857105408</v>
      </c>
      <c r="H8">
        <v>36760</v>
      </c>
      <c r="I8">
        <v>2437.7705798536499</v>
      </c>
      <c r="J8">
        <v>4010.1326038592538</v>
      </c>
      <c r="K8">
        <v>4.0313585532272924</v>
      </c>
      <c r="L8">
        <v>2.1362894450489658</v>
      </c>
    </row>
    <row r="9" spans="1:12" x14ac:dyDescent="0.2">
      <c r="A9">
        <v>2016</v>
      </c>
      <c r="B9" t="s">
        <v>14</v>
      </c>
      <c r="C9" t="s">
        <v>18</v>
      </c>
      <c r="D9">
        <v>18804</v>
      </c>
      <c r="E9">
        <v>2244.0422790134771</v>
      </c>
      <c r="F9">
        <v>3691.4495489771698</v>
      </c>
      <c r="G9">
        <v>7.2546236977758616</v>
      </c>
      <c r="H9">
        <v>8388</v>
      </c>
      <c r="I9">
        <v>966.72216794692361</v>
      </c>
      <c r="J9">
        <v>1590.2579662726889</v>
      </c>
      <c r="K9">
        <v>7.0061164809687853</v>
      </c>
      <c r="L9">
        <v>2.2417739628040061</v>
      </c>
    </row>
    <row r="10" spans="1:12" x14ac:dyDescent="0.2">
      <c r="A10">
        <v>2016</v>
      </c>
      <c r="B10" t="s">
        <v>14</v>
      </c>
      <c r="C10" t="s">
        <v>19</v>
      </c>
      <c r="D10">
        <v>30069</v>
      </c>
      <c r="E10">
        <v>3410.3811150661741</v>
      </c>
      <c r="F10">
        <v>5610.0769342838566</v>
      </c>
      <c r="G10">
        <v>6.8947421236448454</v>
      </c>
      <c r="H10">
        <v>17106</v>
      </c>
      <c r="I10">
        <v>1668.147505468266</v>
      </c>
      <c r="J10">
        <v>2744.1026464952979</v>
      </c>
      <c r="K10">
        <v>5.9281622348626373</v>
      </c>
      <c r="L10">
        <v>1.757804279200281</v>
      </c>
    </row>
    <row r="11" spans="1:12" x14ac:dyDescent="0.2">
      <c r="A11">
        <v>2016</v>
      </c>
      <c r="B11" t="s">
        <v>15</v>
      </c>
      <c r="C11" t="s">
        <v>17</v>
      </c>
      <c r="D11">
        <v>81374</v>
      </c>
      <c r="E11">
        <v>6030.7439880996444</v>
      </c>
      <c r="F11">
        <v>9920.5738604239141</v>
      </c>
      <c r="G11">
        <v>4.5052544643764936</v>
      </c>
      <c r="H11">
        <v>32060</v>
      </c>
      <c r="I11">
        <v>1862.319467760567</v>
      </c>
      <c r="J11">
        <v>3063.5155244661319</v>
      </c>
      <c r="K11">
        <v>3.5312198968889379</v>
      </c>
      <c r="L11">
        <v>2.5381784154709921</v>
      </c>
    </row>
    <row r="12" spans="1:12" x14ac:dyDescent="0.2">
      <c r="A12">
        <v>2016</v>
      </c>
      <c r="B12" t="s">
        <v>15</v>
      </c>
      <c r="C12" t="s">
        <v>18</v>
      </c>
      <c r="D12">
        <v>31124</v>
      </c>
      <c r="E12">
        <v>3778.607415437597</v>
      </c>
      <c r="F12">
        <v>6215.809198394848</v>
      </c>
      <c r="G12">
        <v>7.3802396364880636</v>
      </c>
      <c r="H12">
        <v>12996</v>
      </c>
      <c r="I12">
        <v>1416.0428312731219</v>
      </c>
      <c r="J12">
        <v>2329.3904574442859</v>
      </c>
      <c r="K12">
        <v>6.6237019914152766</v>
      </c>
      <c r="L12">
        <v>2.3948907356109572</v>
      </c>
    </row>
    <row r="13" spans="1:12" x14ac:dyDescent="0.2">
      <c r="A13">
        <v>2016</v>
      </c>
      <c r="B13" t="s">
        <v>15</v>
      </c>
      <c r="C13" t="s">
        <v>19</v>
      </c>
      <c r="D13">
        <v>28502</v>
      </c>
      <c r="E13">
        <v>3819.9367337692911</v>
      </c>
      <c r="F13">
        <v>6283.7959270504844</v>
      </c>
      <c r="G13">
        <v>8.1473229602600092</v>
      </c>
      <c r="H13">
        <v>12795</v>
      </c>
      <c r="I13">
        <v>1306.9821345374239</v>
      </c>
      <c r="J13">
        <v>2149.9856113140622</v>
      </c>
      <c r="K13">
        <v>6.2095976156027124</v>
      </c>
      <c r="L13">
        <v>2.2275889019148098</v>
      </c>
    </row>
    <row r="14" spans="1:12" x14ac:dyDescent="0.2">
      <c r="A14">
        <v>2016</v>
      </c>
      <c r="B14" t="s">
        <v>16</v>
      </c>
      <c r="C14" t="s">
        <v>17</v>
      </c>
      <c r="D14">
        <v>15031</v>
      </c>
      <c r="E14">
        <v>2098.6398809705302</v>
      </c>
      <c r="F14">
        <v>3452.2626041965209</v>
      </c>
      <c r="G14">
        <v>8.4875851546946031</v>
      </c>
      <c r="H14">
        <v>6797</v>
      </c>
      <c r="I14">
        <v>984.67918633431066</v>
      </c>
      <c r="J14">
        <v>1619.797261519941</v>
      </c>
      <c r="K14">
        <v>8.806667221184302</v>
      </c>
      <c r="L14">
        <v>2.211416801530087</v>
      </c>
    </row>
    <row r="15" spans="1:12" x14ac:dyDescent="0.2">
      <c r="A15">
        <v>2016</v>
      </c>
      <c r="B15" t="s">
        <v>16</v>
      </c>
      <c r="C15" t="s">
        <v>18</v>
      </c>
      <c r="D15">
        <v>2394</v>
      </c>
      <c r="E15">
        <v>918.15831968130635</v>
      </c>
      <c r="F15">
        <v>1510.3704358757491</v>
      </c>
      <c r="G15">
        <v>23.314576199396829</v>
      </c>
      <c r="H15">
        <v>1299</v>
      </c>
      <c r="I15">
        <v>434.16989762073558</v>
      </c>
      <c r="J15">
        <v>714.20948158611009</v>
      </c>
      <c r="K15">
        <v>20.318173091797789</v>
      </c>
      <c r="L15">
        <v>1.842956120092379</v>
      </c>
    </row>
    <row r="16" spans="1:12" x14ac:dyDescent="0.2">
      <c r="A16">
        <v>2016</v>
      </c>
      <c r="B16" t="s">
        <v>16</v>
      </c>
      <c r="C16" t="s">
        <v>19</v>
      </c>
      <c r="D16">
        <v>8501</v>
      </c>
      <c r="E16">
        <v>3018.0909197703108</v>
      </c>
      <c r="F16">
        <v>4964.7595630221613</v>
      </c>
      <c r="G16">
        <v>21.58223416426468</v>
      </c>
      <c r="H16">
        <v>2339</v>
      </c>
      <c r="I16">
        <v>622.88457999857405</v>
      </c>
      <c r="J16">
        <v>1024.6451340976539</v>
      </c>
      <c r="K16">
        <v>16.18868063790995</v>
      </c>
      <c r="L16">
        <v>3.6344591705857199</v>
      </c>
    </row>
    <row r="17" spans="1:12" x14ac:dyDescent="0.2">
      <c r="A17">
        <v>2017</v>
      </c>
      <c r="B17" t="s">
        <v>12</v>
      </c>
      <c r="C17" t="s">
        <v>17</v>
      </c>
      <c r="D17">
        <v>62575</v>
      </c>
      <c r="E17">
        <v>5525.4841914532708</v>
      </c>
      <c r="F17">
        <v>9089.4214949406305</v>
      </c>
      <c r="G17">
        <v>5.36788966087214</v>
      </c>
      <c r="H17">
        <v>25522</v>
      </c>
      <c r="I17">
        <v>1841.9909066007899</v>
      </c>
      <c r="J17">
        <v>3030.0750413583</v>
      </c>
      <c r="K17">
        <v>4.3873964070351841</v>
      </c>
      <c r="L17">
        <v>2.4518062847739199</v>
      </c>
    </row>
    <row r="18" spans="1:12" x14ac:dyDescent="0.2">
      <c r="A18">
        <v>2017</v>
      </c>
      <c r="B18" t="s">
        <v>12</v>
      </c>
      <c r="C18" t="s">
        <v>18</v>
      </c>
      <c r="D18">
        <v>15587</v>
      </c>
      <c r="E18">
        <v>2761.2119259484589</v>
      </c>
      <c r="F18">
        <v>4542.1936181852161</v>
      </c>
      <c r="G18">
        <v>10.76889897511608</v>
      </c>
      <c r="H18">
        <v>5753</v>
      </c>
      <c r="I18">
        <v>934.50029427496702</v>
      </c>
      <c r="J18">
        <v>1537.2529840823211</v>
      </c>
      <c r="K18">
        <v>9.8745921306020534</v>
      </c>
      <c r="L18">
        <v>2.709369024856596</v>
      </c>
    </row>
    <row r="19" spans="1:12" x14ac:dyDescent="0.2">
      <c r="A19">
        <v>2017</v>
      </c>
      <c r="B19" t="s">
        <v>12</v>
      </c>
      <c r="C19" t="s">
        <v>19</v>
      </c>
      <c r="D19">
        <v>21477</v>
      </c>
      <c r="E19">
        <v>3684.8890960244648</v>
      </c>
      <c r="F19">
        <v>6061.6425629602454</v>
      </c>
      <c r="G19">
        <v>10.430014255794569</v>
      </c>
      <c r="H19">
        <v>9046</v>
      </c>
      <c r="I19">
        <v>1473.248315797442</v>
      </c>
      <c r="J19">
        <v>2423.4934794867931</v>
      </c>
      <c r="K19">
        <v>9.9004165524633123</v>
      </c>
      <c r="L19">
        <v>2.37419854079151</v>
      </c>
    </row>
    <row r="20" spans="1:12" x14ac:dyDescent="0.2">
      <c r="A20">
        <v>2017</v>
      </c>
      <c r="B20" t="s">
        <v>13</v>
      </c>
      <c r="C20" t="s">
        <v>17</v>
      </c>
      <c r="D20">
        <v>115027</v>
      </c>
      <c r="E20">
        <v>6096.7136106266298</v>
      </c>
      <c r="F20">
        <v>10029.09388948081</v>
      </c>
      <c r="G20">
        <v>3.222033854521023</v>
      </c>
      <c r="H20">
        <v>50751</v>
      </c>
      <c r="I20">
        <v>2422.6615116437538</v>
      </c>
      <c r="J20">
        <v>3985.2781866539758</v>
      </c>
      <c r="K20">
        <v>2.9018986035147281</v>
      </c>
      <c r="L20">
        <v>2.2664972118775979</v>
      </c>
    </row>
    <row r="21" spans="1:12" x14ac:dyDescent="0.2">
      <c r="A21">
        <v>2017</v>
      </c>
      <c r="B21" t="s">
        <v>13</v>
      </c>
      <c r="C21" t="s">
        <v>18</v>
      </c>
      <c r="D21">
        <v>20372</v>
      </c>
      <c r="E21">
        <v>2996.578999459216</v>
      </c>
      <c r="F21">
        <v>4929.3724541104111</v>
      </c>
      <c r="G21">
        <v>8.9418249121334554</v>
      </c>
      <c r="H21">
        <v>8916</v>
      </c>
      <c r="I21">
        <v>1144.11686466025</v>
      </c>
      <c r="J21">
        <v>1882.07224236611</v>
      </c>
      <c r="K21">
        <v>7.8007152515695264</v>
      </c>
      <c r="L21">
        <v>2.2848811126065498</v>
      </c>
    </row>
    <row r="22" spans="1:12" x14ac:dyDescent="0.2">
      <c r="A22">
        <v>2017</v>
      </c>
      <c r="B22" t="s">
        <v>13</v>
      </c>
      <c r="C22" t="s">
        <v>19</v>
      </c>
      <c r="D22">
        <v>46994</v>
      </c>
      <c r="E22">
        <v>5225.675965844036</v>
      </c>
      <c r="F22">
        <v>8596.2369638134387</v>
      </c>
      <c r="G22">
        <v>6.7598049001974836</v>
      </c>
      <c r="H22">
        <v>22642</v>
      </c>
      <c r="I22">
        <v>1909.5639554620841</v>
      </c>
      <c r="J22">
        <v>3141.232706735128</v>
      </c>
      <c r="K22">
        <v>5.1268843399725554</v>
      </c>
      <c r="L22">
        <v>2.0755233636604542</v>
      </c>
    </row>
    <row r="23" spans="1:12" x14ac:dyDescent="0.2">
      <c r="A23">
        <v>2017</v>
      </c>
      <c r="B23" t="s">
        <v>14</v>
      </c>
      <c r="C23" t="s">
        <v>17</v>
      </c>
      <c r="D23">
        <v>87710</v>
      </c>
      <c r="E23">
        <v>5615.093320684884</v>
      </c>
      <c r="F23">
        <v>9236.8285125266339</v>
      </c>
      <c r="G23">
        <v>3.891723395373385</v>
      </c>
      <c r="H23">
        <v>41416</v>
      </c>
      <c r="I23">
        <v>2272.746917278736</v>
      </c>
      <c r="J23">
        <v>3738.6686789235209</v>
      </c>
      <c r="K23">
        <v>3.3359307230407351</v>
      </c>
      <c r="L23">
        <v>2.1177805678964652</v>
      </c>
    </row>
    <row r="24" spans="1:12" x14ac:dyDescent="0.2">
      <c r="A24">
        <v>2017</v>
      </c>
      <c r="B24" t="s">
        <v>14</v>
      </c>
      <c r="C24" t="s">
        <v>18</v>
      </c>
      <c r="D24">
        <v>23234</v>
      </c>
      <c r="E24">
        <v>2668.5413524995261</v>
      </c>
      <c r="F24">
        <v>4389.7505248617208</v>
      </c>
      <c r="G24">
        <v>6.9820676084428364</v>
      </c>
      <c r="H24">
        <v>11944</v>
      </c>
      <c r="I24">
        <v>1229.7477383593759</v>
      </c>
      <c r="J24">
        <v>2022.935029601173</v>
      </c>
      <c r="K24">
        <v>6.2589334745498038</v>
      </c>
      <c r="L24">
        <v>1.945244474212994</v>
      </c>
    </row>
    <row r="25" spans="1:12" x14ac:dyDescent="0.2">
      <c r="A25">
        <v>2017</v>
      </c>
      <c r="B25" t="s">
        <v>14</v>
      </c>
      <c r="C25" t="s">
        <v>19</v>
      </c>
      <c r="D25">
        <v>28125</v>
      </c>
      <c r="E25">
        <v>2908.8764841429761</v>
      </c>
      <c r="F25">
        <v>4785.1018164151947</v>
      </c>
      <c r="G25">
        <v>6.2873385675498286</v>
      </c>
      <c r="H25">
        <v>14918</v>
      </c>
      <c r="I25">
        <v>1145.842288449855</v>
      </c>
      <c r="J25">
        <v>1884.9105645000111</v>
      </c>
      <c r="K25">
        <v>4.669263049146295</v>
      </c>
      <c r="L25">
        <v>1.8853063413326181</v>
      </c>
    </row>
    <row r="26" spans="1:12" x14ac:dyDescent="0.2">
      <c r="A26">
        <v>2017</v>
      </c>
      <c r="B26" t="s">
        <v>15</v>
      </c>
      <c r="C26" t="s">
        <v>17</v>
      </c>
      <c r="D26">
        <v>96831</v>
      </c>
      <c r="E26">
        <v>7244.6516375875526</v>
      </c>
      <c r="F26">
        <v>11917.45194383152</v>
      </c>
      <c r="G26">
        <v>4.5481752214532971</v>
      </c>
      <c r="H26">
        <v>39701</v>
      </c>
      <c r="I26">
        <v>2876.5190595579229</v>
      </c>
      <c r="J26">
        <v>4731.8738529727843</v>
      </c>
      <c r="K26">
        <v>4.4045334001722498</v>
      </c>
      <c r="L26">
        <v>2.4390065741417088</v>
      </c>
    </row>
    <row r="27" spans="1:12" x14ac:dyDescent="0.2">
      <c r="A27">
        <v>2017</v>
      </c>
      <c r="B27" t="s">
        <v>15</v>
      </c>
      <c r="C27" t="s">
        <v>18</v>
      </c>
      <c r="D27">
        <v>31914</v>
      </c>
      <c r="E27">
        <v>4012.6717346426431</v>
      </c>
      <c r="F27">
        <v>6600.8450034871476</v>
      </c>
      <c r="G27">
        <v>7.6433982716137816</v>
      </c>
      <c r="H27">
        <v>13028</v>
      </c>
      <c r="I27">
        <v>1493.147765628037</v>
      </c>
      <c r="J27">
        <v>2456.2280744581208</v>
      </c>
      <c r="K27">
        <v>6.9672137805037977</v>
      </c>
      <c r="L27">
        <v>2.4496469143383481</v>
      </c>
    </row>
    <row r="28" spans="1:12" x14ac:dyDescent="0.2">
      <c r="A28">
        <v>2017</v>
      </c>
      <c r="B28" t="s">
        <v>15</v>
      </c>
      <c r="C28" t="s">
        <v>19</v>
      </c>
      <c r="D28">
        <v>30216</v>
      </c>
      <c r="E28">
        <v>3486.2357851986999</v>
      </c>
      <c r="F28">
        <v>5734.8578666518624</v>
      </c>
      <c r="G28">
        <v>7.0138081501108953</v>
      </c>
      <c r="H28">
        <v>14029</v>
      </c>
      <c r="I28">
        <v>1464.4279087753009</v>
      </c>
      <c r="J28">
        <v>2408.9839099353699</v>
      </c>
      <c r="K28">
        <v>6.3456392599493787</v>
      </c>
      <c r="L28">
        <v>2.1538242212559702</v>
      </c>
    </row>
    <row r="29" spans="1:12" x14ac:dyDescent="0.2">
      <c r="A29">
        <v>2017</v>
      </c>
      <c r="B29" t="s">
        <v>16</v>
      </c>
      <c r="C29" t="s">
        <v>17</v>
      </c>
      <c r="D29">
        <v>20187</v>
      </c>
      <c r="E29">
        <v>3246.8524527609811</v>
      </c>
      <c r="F29">
        <v>5341.0722847918141</v>
      </c>
      <c r="G29">
        <v>9.7774334373636318</v>
      </c>
      <c r="H29">
        <v>6691</v>
      </c>
      <c r="I29">
        <v>970.06721416611128</v>
      </c>
      <c r="J29">
        <v>1595.7605673032531</v>
      </c>
      <c r="K29">
        <v>8.8134286828708461</v>
      </c>
      <c r="L29">
        <v>3.01703781198625</v>
      </c>
    </row>
    <row r="30" spans="1:12" x14ac:dyDescent="0.2">
      <c r="A30">
        <v>2017</v>
      </c>
      <c r="B30" t="s">
        <v>16</v>
      </c>
      <c r="C30" t="s">
        <v>18</v>
      </c>
      <c r="D30">
        <v>4208</v>
      </c>
      <c r="E30">
        <v>1264.3979990493499</v>
      </c>
      <c r="F30">
        <v>2079.9347084361812</v>
      </c>
      <c r="G30">
        <v>18.265945875988852</v>
      </c>
      <c r="H30">
        <v>2369</v>
      </c>
      <c r="I30">
        <v>691.90468996820653</v>
      </c>
      <c r="J30">
        <v>1138.1832149976999</v>
      </c>
      <c r="K30">
        <v>17.754780657664188</v>
      </c>
      <c r="L30">
        <v>1.7762769100886451</v>
      </c>
    </row>
    <row r="31" spans="1:12" x14ac:dyDescent="0.2">
      <c r="A31">
        <v>2017</v>
      </c>
      <c r="B31" t="s">
        <v>16</v>
      </c>
      <c r="C31" t="s">
        <v>19</v>
      </c>
      <c r="D31">
        <v>4751</v>
      </c>
      <c r="E31">
        <v>1137.9702544442889</v>
      </c>
      <c r="F31">
        <v>1871.9610685608559</v>
      </c>
      <c r="G31">
        <v>14.56062367217894</v>
      </c>
      <c r="H31">
        <v>2577</v>
      </c>
      <c r="I31">
        <v>579.99314651123245</v>
      </c>
      <c r="J31">
        <v>954.08872601097744</v>
      </c>
      <c r="K31">
        <v>13.68177805089522</v>
      </c>
      <c r="L31">
        <v>1.843616608459449</v>
      </c>
    </row>
    <row r="32" spans="1:12" x14ac:dyDescent="0.2">
      <c r="A32">
        <v>2018</v>
      </c>
      <c r="B32" t="s">
        <v>12</v>
      </c>
      <c r="C32" t="s">
        <v>17</v>
      </c>
      <c r="D32">
        <v>55712</v>
      </c>
      <c r="E32">
        <v>6173.8337765119659</v>
      </c>
      <c r="F32">
        <v>10155.95656236218</v>
      </c>
      <c r="G32">
        <v>6.7365925503457271</v>
      </c>
      <c r="H32">
        <v>22712</v>
      </c>
      <c r="I32">
        <v>2062.4930545337602</v>
      </c>
      <c r="J32">
        <v>3392.8010747080361</v>
      </c>
      <c r="K32">
        <v>5.5204084621756673</v>
      </c>
      <c r="L32">
        <v>2.4529764001408951</v>
      </c>
    </row>
    <row r="33" spans="1:12" x14ac:dyDescent="0.2">
      <c r="A33">
        <v>2018</v>
      </c>
      <c r="B33" t="s">
        <v>12</v>
      </c>
      <c r="C33" t="s">
        <v>18</v>
      </c>
      <c r="D33">
        <v>16022</v>
      </c>
      <c r="E33">
        <v>2357.0520995514721</v>
      </c>
      <c r="F33">
        <v>3877.3507037621712</v>
      </c>
      <c r="G33">
        <v>8.9430684008252772</v>
      </c>
      <c r="H33">
        <v>7332</v>
      </c>
      <c r="I33">
        <v>934.64498607760152</v>
      </c>
      <c r="J33">
        <v>1537.491002097654</v>
      </c>
      <c r="K33">
        <v>7.749225911295297</v>
      </c>
      <c r="L33">
        <v>2.1852154937261319</v>
      </c>
    </row>
    <row r="34" spans="1:12" x14ac:dyDescent="0.2">
      <c r="A34">
        <v>2018</v>
      </c>
      <c r="B34" t="s">
        <v>12</v>
      </c>
      <c r="C34" t="s">
        <v>19</v>
      </c>
      <c r="D34">
        <v>22745</v>
      </c>
      <c r="E34">
        <v>3929.3112882539599</v>
      </c>
      <c r="F34">
        <v>6463.7170691777646</v>
      </c>
      <c r="G34">
        <v>10.501820536405569</v>
      </c>
      <c r="H34">
        <v>8471</v>
      </c>
      <c r="I34">
        <v>1353.8600001477259</v>
      </c>
      <c r="J34">
        <v>2227.099700243009</v>
      </c>
      <c r="K34">
        <v>9.715679349051964</v>
      </c>
      <c r="L34">
        <v>2.685043088183213</v>
      </c>
    </row>
    <row r="35" spans="1:12" x14ac:dyDescent="0.2">
      <c r="A35">
        <v>2018</v>
      </c>
      <c r="B35" t="s">
        <v>13</v>
      </c>
      <c r="C35" t="s">
        <v>17</v>
      </c>
      <c r="D35">
        <v>129290</v>
      </c>
      <c r="E35">
        <v>7407.7424023787426</v>
      </c>
      <c r="F35">
        <v>12185.736251913029</v>
      </c>
      <c r="G35">
        <v>3.4830125073454692</v>
      </c>
      <c r="H35">
        <v>56043</v>
      </c>
      <c r="I35">
        <v>2927.563363959865</v>
      </c>
      <c r="J35">
        <v>4815.8417337139781</v>
      </c>
      <c r="K35">
        <v>3.175550519214176</v>
      </c>
      <c r="L35">
        <v>2.3069785700265868</v>
      </c>
    </row>
    <row r="36" spans="1:12" x14ac:dyDescent="0.2">
      <c r="A36">
        <v>2018</v>
      </c>
      <c r="B36" t="s">
        <v>13</v>
      </c>
      <c r="C36" t="s">
        <v>18</v>
      </c>
      <c r="D36">
        <v>26284</v>
      </c>
      <c r="E36">
        <v>3775.1006079308672</v>
      </c>
      <c r="F36">
        <v>6210.0405000462761</v>
      </c>
      <c r="G36">
        <v>8.7311443714203065</v>
      </c>
      <c r="H36">
        <v>12430</v>
      </c>
      <c r="I36">
        <v>1643.8435448667251</v>
      </c>
      <c r="J36">
        <v>2704.1226313057618</v>
      </c>
      <c r="K36">
        <v>8.0393965226140551</v>
      </c>
      <c r="L36">
        <v>2.1145615446500399</v>
      </c>
    </row>
    <row r="37" spans="1:12" x14ac:dyDescent="0.2">
      <c r="A37">
        <v>2018</v>
      </c>
      <c r="B37" t="s">
        <v>13</v>
      </c>
      <c r="C37" t="s">
        <v>19</v>
      </c>
      <c r="D37">
        <v>43947</v>
      </c>
      <c r="E37">
        <v>5094.3222463837128</v>
      </c>
      <c r="F37">
        <v>8380.1600953012075</v>
      </c>
      <c r="G37">
        <v>7.0467891537820364</v>
      </c>
      <c r="H37">
        <v>21376</v>
      </c>
      <c r="I37">
        <v>2181.4656884764431</v>
      </c>
      <c r="J37">
        <v>3588.5110575437479</v>
      </c>
      <c r="K37">
        <v>6.203775072792606</v>
      </c>
      <c r="L37">
        <v>2.0559038173652699</v>
      </c>
    </row>
    <row r="38" spans="1:12" x14ac:dyDescent="0.2">
      <c r="A38">
        <v>2018</v>
      </c>
      <c r="B38" t="s">
        <v>14</v>
      </c>
      <c r="C38" t="s">
        <v>17</v>
      </c>
      <c r="D38">
        <v>89640</v>
      </c>
      <c r="E38">
        <v>7657.3209218368274</v>
      </c>
      <c r="F38">
        <v>12596.29291642158</v>
      </c>
      <c r="G38">
        <v>5.1928897093519826</v>
      </c>
      <c r="H38">
        <v>40252</v>
      </c>
      <c r="I38">
        <v>2827.6058689286951</v>
      </c>
      <c r="J38">
        <v>4651.4116543877026</v>
      </c>
      <c r="K38">
        <v>4.2703700258715003</v>
      </c>
      <c r="L38">
        <v>2.2269700884428101</v>
      </c>
    </row>
    <row r="39" spans="1:12" x14ac:dyDescent="0.2">
      <c r="A39">
        <v>2018</v>
      </c>
      <c r="B39" t="s">
        <v>14</v>
      </c>
      <c r="C39" t="s">
        <v>18</v>
      </c>
      <c r="D39">
        <v>20465</v>
      </c>
      <c r="E39">
        <v>1954.069919424584</v>
      </c>
      <c r="F39">
        <v>3214.4450174534409</v>
      </c>
      <c r="G39">
        <v>5.8044683581638266</v>
      </c>
      <c r="H39">
        <v>10096</v>
      </c>
      <c r="I39">
        <v>1049.7726658662821</v>
      </c>
      <c r="J39">
        <v>1726.8760353500329</v>
      </c>
      <c r="K39">
        <v>6.3209159597726963</v>
      </c>
      <c r="L39">
        <v>2.0270404120443741</v>
      </c>
    </row>
    <row r="40" spans="1:12" x14ac:dyDescent="0.2">
      <c r="A40">
        <v>2018</v>
      </c>
      <c r="B40" t="s">
        <v>14</v>
      </c>
      <c r="C40" t="s">
        <v>19</v>
      </c>
      <c r="D40">
        <v>31690</v>
      </c>
      <c r="E40">
        <v>3160.4409502472909</v>
      </c>
      <c r="F40">
        <v>5198.9253631567944</v>
      </c>
      <c r="G40">
        <v>6.0626087069689953</v>
      </c>
      <c r="H40">
        <v>17503</v>
      </c>
      <c r="I40">
        <v>1519.6822529726401</v>
      </c>
      <c r="J40">
        <v>2499.8773061399929</v>
      </c>
      <c r="K40">
        <v>5.2780608968037619</v>
      </c>
      <c r="L40">
        <v>1.8105467634119869</v>
      </c>
    </row>
    <row r="41" spans="1:12" x14ac:dyDescent="0.2">
      <c r="A41">
        <v>2018</v>
      </c>
      <c r="B41" t="s">
        <v>15</v>
      </c>
      <c r="C41" t="s">
        <v>17</v>
      </c>
      <c r="D41">
        <v>94763</v>
      </c>
      <c r="E41">
        <v>5718.1522977269506</v>
      </c>
      <c r="F41">
        <v>9406.3605297608337</v>
      </c>
      <c r="G41">
        <v>3.668183177136775</v>
      </c>
      <c r="H41">
        <v>41361</v>
      </c>
      <c r="I41">
        <v>2358.926281171161</v>
      </c>
      <c r="J41">
        <v>3880.4337325265592</v>
      </c>
      <c r="K41">
        <v>3.467028696873323</v>
      </c>
      <c r="L41">
        <v>2.291119653780131</v>
      </c>
    </row>
    <row r="42" spans="1:12" x14ac:dyDescent="0.2">
      <c r="A42">
        <v>2018</v>
      </c>
      <c r="B42" t="s">
        <v>15</v>
      </c>
      <c r="C42" t="s">
        <v>18</v>
      </c>
      <c r="D42">
        <v>33311</v>
      </c>
      <c r="E42">
        <v>4197.7720876674566</v>
      </c>
      <c r="F42">
        <v>6905.3350842129666</v>
      </c>
      <c r="G42">
        <v>7.6606440375856506</v>
      </c>
      <c r="H42">
        <v>13590</v>
      </c>
      <c r="I42">
        <v>1416.592954945068</v>
      </c>
      <c r="J42">
        <v>2330.295410884637</v>
      </c>
      <c r="K42">
        <v>6.3366499815261452</v>
      </c>
      <c r="L42">
        <v>2.4511405445180281</v>
      </c>
    </row>
    <row r="43" spans="1:12" x14ac:dyDescent="0.2">
      <c r="A43">
        <v>2018</v>
      </c>
      <c r="B43" t="s">
        <v>15</v>
      </c>
      <c r="C43" t="s">
        <v>19</v>
      </c>
      <c r="D43">
        <v>32543</v>
      </c>
      <c r="E43">
        <v>3720.7484932470238</v>
      </c>
      <c r="F43">
        <v>6120.6312713913539</v>
      </c>
      <c r="G43">
        <v>6.9503524179830034</v>
      </c>
      <c r="H43">
        <v>14405</v>
      </c>
      <c r="I43">
        <v>1636.640522533889</v>
      </c>
      <c r="J43">
        <v>2692.2736595682468</v>
      </c>
      <c r="K43">
        <v>6.9067563400241543</v>
      </c>
      <c r="L43">
        <v>2.259146129816036</v>
      </c>
    </row>
    <row r="44" spans="1:12" x14ac:dyDescent="0.2">
      <c r="A44">
        <v>2018</v>
      </c>
      <c r="B44" t="s">
        <v>16</v>
      </c>
      <c r="C44" t="s">
        <v>17</v>
      </c>
      <c r="D44">
        <v>11546</v>
      </c>
      <c r="E44">
        <v>2145.3369781924698</v>
      </c>
      <c r="F44">
        <v>3529.0793291266141</v>
      </c>
      <c r="G44">
        <v>11.295307619488851</v>
      </c>
      <c r="H44">
        <v>5497</v>
      </c>
      <c r="I44">
        <v>944.49041816209024</v>
      </c>
      <c r="J44">
        <v>1553.686737876639</v>
      </c>
      <c r="K44">
        <v>10.444939219813071</v>
      </c>
      <c r="L44">
        <v>2.1004184100418408</v>
      </c>
    </row>
    <row r="45" spans="1:12" x14ac:dyDescent="0.2">
      <c r="A45">
        <v>2018</v>
      </c>
      <c r="B45" t="s">
        <v>16</v>
      </c>
      <c r="C45" t="s">
        <v>18</v>
      </c>
      <c r="D45">
        <v>2635</v>
      </c>
      <c r="E45">
        <v>828.81481646987947</v>
      </c>
      <c r="F45">
        <v>1363.4003730929519</v>
      </c>
      <c r="G45">
        <v>19.121016857935999</v>
      </c>
      <c r="H45">
        <v>1171</v>
      </c>
      <c r="I45">
        <v>297.31069607398922</v>
      </c>
      <c r="J45">
        <v>489.07609504171228</v>
      </c>
      <c r="K45">
        <v>15.434328390718409</v>
      </c>
      <c r="L45">
        <v>2.2502134927412469</v>
      </c>
    </row>
    <row r="46" spans="1:12" x14ac:dyDescent="0.2">
      <c r="A46">
        <v>2018</v>
      </c>
      <c r="B46" t="s">
        <v>16</v>
      </c>
      <c r="C46" t="s">
        <v>19</v>
      </c>
      <c r="D46">
        <v>7137</v>
      </c>
      <c r="E46">
        <v>2147.5528747856242</v>
      </c>
      <c r="F46">
        <v>3532.7244790223522</v>
      </c>
      <c r="G46">
        <v>18.292045219936721</v>
      </c>
      <c r="H46">
        <v>2754</v>
      </c>
      <c r="I46">
        <v>807.51027857235351</v>
      </c>
      <c r="J46">
        <v>1328.354408251522</v>
      </c>
      <c r="K46">
        <v>17.824535487974462</v>
      </c>
      <c r="L46">
        <v>2.5915032679738559</v>
      </c>
    </row>
    <row r="47" spans="1:12" x14ac:dyDescent="0.2">
      <c r="A47">
        <v>2019</v>
      </c>
      <c r="B47" t="s">
        <v>12</v>
      </c>
      <c r="C47" t="s">
        <v>17</v>
      </c>
      <c r="D47">
        <v>66471</v>
      </c>
      <c r="E47">
        <v>5954.7078979577154</v>
      </c>
      <c r="F47">
        <v>9795.4944921404422</v>
      </c>
      <c r="G47">
        <v>5.445808278261179</v>
      </c>
      <c r="H47">
        <v>27282</v>
      </c>
      <c r="I47">
        <v>2199.2095284442539</v>
      </c>
      <c r="J47">
        <v>3617.6996742907991</v>
      </c>
      <c r="K47">
        <v>4.9003206818266989</v>
      </c>
      <c r="L47">
        <v>2.43644160985265</v>
      </c>
    </row>
    <row r="48" spans="1:12" x14ac:dyDescent="0.2">
      <c r="A48">
        <v>2019</v>
      </c>
      <c r="B48" t="s">
        <v>12</v>
      </c>
      <c r="C48" t="s">
        <v>18</v>
      </c>
      <c r="D48">
        <v>18107</v>
      </c>
      <c r="E48">
        <v>2958.8779545631819</v>
      </c>
      <c r="F48">
        <v>4867.3542352564345</v>
      </c>
      <c r="G48">
        <v>9.9337825303693084</v>
      </c>
      <c r="H48">
        <v>7766</v>
      </c>
      <c r="I48">
        <v>1160.4478230407431</v>
      </c>
      <c r="J48">
        <v>1908.9366689020219</v>
      </c>
      <c r="K48">
        <v>9.0836905241281887</v>
      </c>
      <c r="L48">
        <v>2.3315735256245169</v>
      </c>
    </row>
    <row r="49" spans="1:12" x14ac:dyDescent="0.2">
      <c r="A49">
        <v>2019</v>
      </c>
      <c r="B49" t="s">
        <v>12</v>
      </c>
      <c r="C49" t="s">
        <v>19</v>
      </c>
      <c r="D49">
        <v>15549</v>
      </c>
      <c r="E49">
        <v>2737.4604654679488</v>
      </c>
      <c r="F49">
        <v>4503.1224656947761</v>
      </c>
      <c r="G49">
        <v>10.702358386080389</v>
      </c>
      <c r="H49">
        <v>7793</v>
      </c>
      <c r="I49">
        <v>1148.295976654103</v>
      </c>
      <c r="J49">
        <v>1888.946881595999</v>
      </c>
      <c r="K49">
        <v>8.9574267348033292</v>
      </c>
      <c r="L49">
        <v>1.995252149364815</v>
      </c>
    </row>
    <row r="50" spans="1:12" x14ac:dyDescent="0.2">
      <c r="A50">
        <v>2019</v>
      </c>
      <c r="B50" t="s">
        <v>13</v>
      </c>
      <c r="C50" t="s">
        <v>17</v>
      </c>
      <c r="D50">
        <v>136264</v>
      </c>
      <c r="E50">
        <v>7638.5231229603542</v>
      </c>
      <c r="F50">
        <v>12565.37053726978</v>
      </c>
      <c r="G50">
        <v>3.4077079067865021</v>
      </c>
      <c r="H50">
        <v>58010</v>
      </c>
      <c r="I50">
        <v>3004.043466729468</v>
      </c>
      <c r="J50">
        <v>4941.6515027699752</v>
      </c>
      <c r="K50">
        <v>3.148019722759746</v>
      </c>
      <c r="L50">
        <v>2.3489743147733151</v>
      </c>
    </row>
    <row r="51" spans="1:12" x14ac:dyDescent="0.2">
      <c r="A51">
        <v>2019</v>
      </c>
      <c r="B51" t="s">
        <v>13</v>
      </c>
      <c r="C51" t="s">
        <v>18</v>
      </c>
      <c r="D51">
        <v>20822</v>
      </c>
      <c r="E51">
        <v>2865.9168428270909</v>
      </c>
      <c r="F51">
        <v>4714.4332064505643</v>
      </c>
      <c r="G51">
        <v>8.3671054108572065</v>
      </c>
      <c r="H51">
        <v>9030</v>
      </c>
      <c r="I51">
        <v>1035.3866186116179</v>
      </c>
      <c r="J51">
        <v>1703.210987616111</v>
      </c>
      <c r="K51">
        <v>6.9702586690876274</v>
      </c>
      <c r="L51">
        <v>2.3058693244739761</v>
      </c>
    </row>
    <row r="52" spans="1:12" x14ac:dyDescent="0.2">
      <c r="A52">
        <v>2019</v>
      </c>
      <c r="B52" t="s">
        <v>13</v>
      </c>
      <c r="C52" t="s">
        <v>19</v>
      </c>
      <c r="D52">
        <v>41226</v>
      </c>
      <c r="E52">
        <v>5153.5525902041591</v>
      </c>
      <c r="F52">
        <v>8477.5940108858413</v>
      </c>
      <c r="G52">
        <v>7.5992303824027001</v>
      </c>
      <c r="H52">
        <v>19228</v>
      </c>
      <c r="I52">
        <v>2061.6048724234229</v>
      </c>
      <c r="J52">
        <v>3391.3400151365308</v>
      </c>
      <c r="K52">
        <v>6.5178658289722611</v>
      </c>
      <c r="L52">
        <v>2.144060744747244</v>
      </c>
    </row>
    <row r="53" spans="1:12" x14ac:dyDescent="0.2">
      <c r="A53">
        <v>2019</v>
      </c>
      <c r="B53" t="s">
        <v>14</v>
      </c>
      <c r="C53" t="s">
        <v>17</v>
      </c>
      <c r="D53">
        <v>94878</v>
      </c>
      <c r="E53">
        <v>6491.6987299165376</v>
      </c>
      <c r="F53">
        <v>10678.844410712711</v>
      </c>
      <c r="G53">
        <v>4.1593640426259384</v>
      </c>
      <c r="H53">
        <v>41550</v>
      </c>
      <c r="I53">
        <v>2620.344023215273</v>
      </c>
      <c r="J53">
        <v>4310.4659181891229</v>
      </c>
      <c r="K53">
        <v>3.833728760112908</v>
      </c>
      <c r="L53">
        <v>2.2834657039711188</v>
      </c>
    </row>
    <row r="54" spans="1:12" x14ac:dyDescent="0.2">
      <c r="A54">
        <v>2019</v>
      </c>
      <c r="B54" t="s">
        <v>14</v>
      </c>
      <c r="C54" t="s">
        <v>18</v>
      </c>
      <c r="D54">
        <v>24806</v>
      </c>
      <c r="E54">
        <v>4024.8845014484582</v>
      </c>
      <c r="F54">
        <v>6620.9350048827127</v>
      </c>
      <c r="G54">
        <v>9.8634939077354744</v>
      </c>
      <c r="H54">
        <v>10060</v>
      </c>
      <c r="I54">
        <v>1180.153295127375</v>
      </c>
      <c r="J54">
        <v>1941.3521704845309</v>
      </c>
      <c r="K54">
        <v>7.1313957901670486</v>
      </c>
      <c r="L54">
        <v>2.4658051689860829</v>
      </c>
    </row>
    <row r="55" spans="1:12" x14ac:dyDescent="0.2">
      <c r="A55">
        <v>2019</v>
      </c>
      <c r="B55" t="s">
        <v>14</v>
      </c>
      <c r="C55" t="s">
        <v>19</v>
      </c>
      <c r="D55">
        <v>33260</v>
      </c>
      <c r="E55">
        <v>4142.8702550285107</v>
      </c>
      <c r="F55">
        <v>6815.0215695219003</v>
      </c>
      <c r="G55">
        <v>7.5720449822957212</v>
      </c>
      <c r="H55">
        <v>15638</v>
      </c>
      <c r="I55">
        <v>1663.119478570316</v>
      </c>
      <c r="J55">
        <v>2735.8315422481701</v>
      </c>
      <c r="K55">
        <v>6.4651162590475622</v>
      </c>
      <c r="L55">
        <v>2.1268704437907662</v>
      </c>
    </row>
    <row r="56" spans="1:12" x14ac:dyDescent="0.2">
      <c r="A56">
        <v>2019</v>
      </c>
      <c r="B56" t="s">
        <v>15</v>
      </c>
      <c r="C56" t="s">
        <v>17</v>
      </c>
      <c r="D56">
        <v>107853</v>
      </c>
      <c r="E56">
        <v>7624.0833612966226</v>
      </c>
      <c r="F56">
        <v>12541.617129332941</v>
      </c>
      <c r="G56">
        <v>4.2972389562527784</v>
      </c>
      <c r="H56">
        <v>42380</v>
      </c>
      <c r="I56">
        <v>2403.4060414336982</v>
      </c>
      <c r="J56">
        <v>3953.602938158434</v>
      </c>
      <c r="K56">
        <v>3.4474683984297489</v>
      </c>
      <c r="L56">
        <v>2.5449032562529501</v>
      </c>
    </row>
    <row r="57" spans="1:12" x14ac:dyDescent="0.2">
      <c r="A57">
        <v>2019</v>
      </c>
      <c r="B57" t="s">
        <v>15</v>
      </c>
      <c r="C57" t="s">
        <v>18</v>
      </c>
      <c r="D57">
        <v>35319</v>
      </c>
      <c r="E57">
        <v>4281.5549745390399</v>
      </c>
      <c r="F57">
        <v>7043.1579331167204</v>
      </c>
      <c r="G57">
        <v>7.3693167458951239</v>
      </c>
      <c r="H57">
        <v>13382</v>
      </c>
      <c r="I57">
        <v>1447.8924856494009</v>
      </c>
      <c r="J57">
        <v>2381.7831388932641</v>
      </c>
      <c r="K57">
        <v>6.5773262802748729</v>
      </c>
      <c r="L57">
        <v>2.6392915857121508</v>
      </c>
    </row>
    <row r="58" spans="1:12" x14ac:dyDescent="0.2">
      <c r="A58">
        <v>2019</v>
      </c>
      <c r="B58" t="s">
        <v>15</v>
      </c>
      <c r="C58" t="s">
        <v>19</v>
      </c>
      <c r="D58">
        <v>24018</v>
      </c>
      <c r="E58">
        <v>3007.5314046573149</v>
      </c>
      <c r="F58">
        <v>4947.3891606612833</v>
      </c>
      <c r="G58">
        <v>7.6121515870627796</v>
      </c>
      <c r="H58">
        <v>12374</v>
      </c>
      <c r="I58">
        <v>1519.9150305197991</v>
      </c>
      <c r="J58">
        <v>2500.2602252050692</v>
      </c>
      <c r="K58">
        <v>7.4669509041155449</v>
      </c>
      <c r="L58">
        <v>1.9410053337643449</v>
      </c>
    </row>
    <row r="59" spans="1:12" x14ac:dyDescent="0.2">
      <c r="A59">
        <v>2019</v>
      </c>
      <c r="B59" t="s">
        <v>16</v>
      </c>
      <c r="C59" t="s">
        <v>17</v>
      </c>
      <c r="D59">
        <v>13082</v>
      </c>
      <c r="E59">
        <v>3509.7936691492282</v>
      </c>
      <c r="F59">
        <v>5773.6105857504799</v>
      </c>
      <c r="G59">
        <v>16.309533502026401</v>
      </c>
      <c r="H59">
        <v>4399</v>
      </c>
      <c r="I59">
        <v>946.57551204328115</v>
      </c>
      <c r="J59">
        <v>1557.116717311198</v>
      </c>
      <c r="K59">
        <v>13.080832989029441</v>
      </c>
      <c r="L59">
        <v>2.9738576949306661</v>
      </c>
    </row>
    <row r="60" spans="1:12" x14ac:dyDescent="0.2">
      <c r="A60">
        <v>2019</v>
      </c>
      <c r="B60" t="s">
        <v>16</v>
      </c>
      <c r="C60" t="s">
        <v>18</v>
      </c>
      <c r="D60">
        <v>5403</v>
      </c>
      <c r="E60">
        <v>1777.9541754499751</v>
      </c>
      <c r="F60">
        <v>2924.734618615209</v>
      </c>
      <c r="G60">
        <v>20.004131167138091</v>
      </c>
      <c r="H60">
        <v>2031</v>
      </c>
      <c r="I60">
        <v>596.47070338785295</v>
      </c>
      <c r="J60">
        <v>981.19430707301808</v>
      </c>
      <c r="K60">
        <v>17.853085783961149</v>
      </c>
      <c r="L60">
        <v>2.660265878877401</v>
      </c>
    </row>
    <row r="61" spans="1:12" x14ac:dyDescent="0.2">
      <c r="A61">
        <v>2019</v>
      </c>
      <c r="B61" t="s">
        <v>16</v>
      </c>
      <c r="C61" t="s">
        <v>19</v>
      </c>
      <c r="D61">
        <v>2941</v>
      </c>
      <c r="E61">
        <v>815.64425456199967</v>
      </c>
      <c r="F61">
        <v>1341.734798754489</v>
      </c>
      <c r="G61">
        <v>16.859312260928959</v>
      </c>
      <c r="H61">
        <v>1419</v>
      </c>
      <c r="I61">
        <v>412.03907581684541</v>
      </c>
      <c r="J61">
        <v>677.80427971871063</v>
      </c>
      <c r="K61">
        <v>17.651845056210451</v>
      </c>
      <c r="L61">
        <v>2.0725863284002819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in</vt:lpstr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2021-03-18T18:58:31Z</dcterms:created>
  <dcterms:modified xsi:type="dcterms:W3CDTF">2021-03-18T19:21:59Z</dcterms:modified>
</cp:coreProperties>
</file>