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DWH\Erzhan\запросы разовые\"/>
    </mc:Choice>
  </mc:AlternateContent>
  <bookViews>
    <workbookView xWindow="0" yWindow="0" windowWidth="23040" windowHeight="8616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6" i="1"/>
  <c r="B10" i="1" l="1"/>
  <c r="F6" i="2" l="1"/>
  <c r="F7" i="2"/>
  <c r="E5" i="2"/>
  <c r="F5" i="2"/>
  <c r="F8" i="2"/>
  <c r="E10" i="2" l="1"/>
  <c r="D6" i="2"/>
  <c r="B21" i="2"/>
  <c r="B19" i="2"/>
  <c r="B14" i="2"/>
  <c r="B16" i="2" s="1"/>
  <c r="B9" i="2"/>
  <c r="B11" i="2" s="1"/>
  <c r="B4" i="2"/>
  <c r="B6" i="2" s="1"/>
</calcChain>
</file>

<file path=xl/sharedStrings.xml><?xml version="1.0" encoding="utf-8"?>
<sst xmlns="http://schemas.openxmlformats.org/spreadsheetml/2006/main" count="29" uniqueCount="25">
  <si>
    <t>Евраз ОД</t>
  </si>
  <si>
    <t>Евраз %</t>
  </si>
  <si>
    <t>БЦК ОД</t>
  </si>
  <si>
    <t>БЦК %</t>
  </si>
  <si>
    <t>Нур-Лизинг ОД</t>
  </si>
  <si>
    <t>Нур-Лизинг %</t>
  </si>
  <si>
    <t>Иджара ОД</t>
  </si>
  <si>
    <t>Иджара %</t>
  </si>
  <si>
    <t>25.01-27.01</t>
  </si>
  <si>
    <t>Уайт Тауэр</t>
  </si>
  <si>
    <t>до 31.01</t>
  </si>
  <si>
    <t>Зарплата</t>
  </si>
  <si>
    <t>до 25.01</t>
  </si>
  <si>
    <t>Уайт Тауэр (нал)</t>
  </si>
  <si>
    <t>Налоги (растаможка)</t>
  </si>
  <si>
    <t>КПН</t>
  </si>
  <si>
    <t>Зарплатные налоги</t>
  </si>
  <si>
    <t>ЗП ноябрь</t>
  </si>
  <si>
    <t>ЗП октябрь</t>
  </si>
  <si>
    <t>ЗП сентябрь</t>
  </si>
  <si>
    <t>ЗП август</t>
  </si>
  <si>
    <t>20.01-29.01</t>
  </si>
  <si>
    <t>Наименование</t>
  </si>
  <si>
    <t>Сумма</t>
  </si>
  <si>
    <t>пример. Даты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</si>
</sst>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16" fontId="0" fillId="0" borderId="0" xfId="0" applyNumberFormat="1" applyAlignment="1">
      <alignment horizontal="left"/>
    </xf>
    <xf numFmtId="0" fontId="0" fillId="0" borderId="1" xfId="0" applyBorder="1"/>
    <xf numFmtId="164" fontId="0" fillId="0" borderId="1" xfId="1" applyFont="1" applyBorder="1"/>
    <xf numFmtId="43" fontId="0" fillId="0" borderId="0" xfId="0" applyNumberFormat="1"/>
    <xf numFmtId="164" fontId="0" fillId="0" borderId="0" xfId="1" applyFont="1"/>
    <xf numFmtId="164" fontId="0" fillId="0" borderId="0" xfId="0" applyNumberFormat="1"/>
    <xf numFmtId="9" fontId="0" fillId="0" borderId="0" xfId="2" applyFont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C2" sqref="C2"/>
    </sheetView>
  </sheetViews>
  <sheetFormatPr defaultRowHeight="14.4" x14ac:dyDescent="0.3"/>
  <cols>
    <col min="1" max="1" width="19.21875" bestFit="1" customWidth="1"/>
    <col min="2" max="2" width="16.21875" bestFit="1" customWidth="1"/>
    <col min="3" max="3" width="13.44140625" customWidth="1"/>
  </cols>
  <sheetData>
    <row r="1" spans="1:3" x14ac:dyDescent="0.3">
      <c r="A1" t="s">
        <v>22</v>
      </c>
      <c r="B1" t="s">
        <v>23</v>
      </c>
      <c r="C1" t="s">
        <v>24</v>
      </c>
    </row>
    <row r="2" spans="1:3" x14ac:dyDescent="0.3">
      <c r="A2" s="3" t="s">
        <v>0</v>
      </c>
      <c r="B2" s="4">
        <v>1481620947.3299999</v>
      </c>
      <c r="C2" t="s">
        <v>8</v>
      </c>
    </row>
    <row r="3" spans="1:3" x14ac:dyDescent="0.3">
      <c r="A3" s="3" t="s">
        <v>1</v>
      </c>
      <c r="B3" s="4">
        <v>89769232.260000005</v>
      </c>
      <c r="C3" t="s">
        <v>8</v>
      </c>
    </row>
    <row r="4" spans="1:3" x14ac:dyDescent="0.3">
      <c r="A4" s="3" t="s">
        <v>2</v>
      </c>
      <c r="B4" s="4">
        <v>76034546</v>
      </c>
      <c r="C4" s="2">
        <v>44951</v>
      </c>
    </row>
    <row r="5" spans="1:3" x14ac:dyDescent="0.3">
      <c r="A5" s="3" t="s">
        <v>3</v>
      </c>
      <c r="B5" s="4">
        <v>554114.78</v>
      </c>
      <c r="C5" s="2">
        <v>44951</v>
      </c>
    </row>
    <row r="6" spans="1:3" x14ac:dyDescent="0.3">
      <c r="A6" s="3" t="s">
        <v>4</v>
      </c>
      <c r="B6" s="4">
        <f>7406968.74-224767.74</f>
        <v>7182201</v>
      </c>
      <c r="C6" s="1" t="s">
        <v>21</v>
      </c>
    </row>
    <row r="7" spans="1:3" x14ac:dyDescent="0.3">
      <c r="A7" s="3" t="s">
        <v>5</v>
      </c>
      <c r="B7" s="4">
        <f>1355456.04-48886.98</f>
        <v>1306569.06</v>
      </c>
      <c r="C7" s="1" t="s">
        <v>21</v>
      </c>
    </row>
    <row r="8" spans="1:3" x14ac:dyDescent="0.3">
      <c r="A8" s="3" t="s">
        <v>6</v>
      </c>
      <c r="B8" s="4">
        <v>4769598.7699999996</v>
      </c>
      <c r="C8" s="2">
        <v>44953</v>
      </c>
    </row>
    <row r="9" spans="1:3" x14ac:dyDescent="0.3">
      <c r="A9" s="3" t="s">
        <v>7</v>
      </c>
      <c r="B9" s="4">
        <v>4827414.9000000004</v>
      </c>
      <c r="C9" s="2">
        <v>44953</v>
      </c>
    </row>
    <row r="10" spans="1:3" x14ac:dyDescent="0.3">
      <c r="A10" s="3" t="s">
        <v>14</v>
      </c>
      <c r="B10" s="4">
        <f>57500000-24500000</f>
        <v>33000000</v>
      </c>
      <c r="C10" s="2">
        <v>44949</v>
      </c>
    </row>
    <row r="11" spans="1:3" x14ac:dyDescent="0.3">
      <c r="A11" s="3" t="s">
        <v>15</v>
      </c>
      <c r="B11" s="4">
        <v>74153614</v>
      </c>
      <c r="C11" s="2" t="s">
        <v>12</v>
      </c>
    </row>
    <row r="12" spans="1:3" x14ac:dyDescent="0.3">
      <c r="A12" s="3" t="s">
        <v>9</v>
      </c>
      <c r="B12" s="4">
        <v>400000000</v>
      </c>
      <c r="C12" t="s">
        <v>10</v>
      </c>
    </row>
    <row r="13" spans="1:3" x14ac:dyDescent="0.3">
      <c r="A13" s="3" t="s">
        <v>13</v>
      </c>
      <c r="B13" s="4">
        <v>115000000</v>
      </c>
      <c r="C13" t="s">
        <v>10</v>
      </c>
    </row>
    <row r="14" spans="1:3" x14ac:dyDescent="0.3">
      <c r="A14" s="3" t="s">
        <v>11</v>
      </c>
      <c r="B14" s="4">
        <v>80000000</v>
      </c>
      <c r="C14" s="2">
        <v>44957</v>
      </c>
    </row>
    <row r="15" spans="1:3" x14ac:dyDescent="0.3">
      <c r="A15" s="3" t="s">
        <v>16</v>
      </c>
      <c r="B15" s="4">
        <v>94700000</v>
      </c>
      <c r="C15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1"/>
  <sheetViews>
    <sheetView workbookViewId="0">
      <selection activeCell="G6" sqref="G6"/>
    </sheetView>
  </sheetViews>
  <sheetFormatPr defaultRowHeight="14.4" x14ac:dyDescent="0.3"/>
  <cols>
    <col min="1" max="1" width="11.44140625" bestFit="1" customWidth="1"/>
    <col min="2" max="2" width="14.77734375" bestFit="1" customWidth="1"/>
    <col min="4" max="4" width="16.21875" bestFit="1" customWidth="1"/>
    <col min="5" max="5" width="15.21875" bestFit="1" customWidth="1"/>
    <col min="6" max="6" width="16.21875" bestFit="1" customWidth="1"/>
  </cols>
  <sheetData>
    <row r="2" spans="1:6" x14ac:dyDescent="0.3">
      <c r="B2" s="6">
        <v>21663525</v>
      </c>
    </row>
    <row r="3" spans="1:6" x14ac:dyDescent="0.3">
      <c r="B3" s="6">
        <v>18448425</v>
      </c>
    </row>
    <row r="4" spans="1:6" x14ac:dyDescent="0.3">
      <c r="B4" s="7">
        <f>SUM(B2:B3)</f>
        <v>40111950</v>
      </c>
    </row>
    <row r="5" spans="1:6" x14ac:dyDescent="0.3">
      <c r="A5" t="s">
        <v>17</v>
      </c>
      <c r="B5" s="6">
        <v>90778075.549999997</v>
      </c>
      <c r="D5" s="6">
        <v>232201443.38</v>
      </c>
      <c r="E5" s="5">
        <f>D5*40%</f>
        <v>92880577.351999998</v>
      </c>
      <c r="F5" s="5">
        <f>D5+E5</f>
        <v>325082020.73199999</v>
      </c>
    </row>
    <row r="6" spans="1:6" x14ac:dyDescent="0.3">
      <c r="B6" s="8">
        <f>B4/B5</f>
        <v>0.44186825681170766</v>
      </c>
      <c r="D6" s="5">
        <f>D5*40%</f>
        <v>92880577.351999998</v>
      </c>
      <c r="F6" s="5">
        <f>F5*10%</f>
        <v>32508202.073200002</v>
      </c>
    </row>
    <row r="7" spans="1:6" x14ac:dyDescent="0.3">
      <c r="B7" s="6">
        <v>24157427</v>
      </c>
      <c r="F7" s="5">
        <f>(F5-F6)*10%</f>
        <v>29257381.865880001</v>
      </c>
    </row>
    <row r="8" spans="1:6" x14ac:dyDescent="0.3">
      <c r="B8" s="6">
        <v>20582571</v>
      </c>
      <c r="F8" s="5">
        <f>F5-F6-F7</f>
        <v>263316436.79291999</v>
      </c>
    </row>
    <row r="9" spans="1:6" x14ac:dyDescent="0.3">
      <c r="B9" s="6">
        <f>SUM(B7:B8)</f>
        <v>44739998</v>
      </c>
    </row>
    <row r="10" spans="1:6" x14ac:dyDescent="0.3">
      <c r="A10" t="s">
        <v>18</v>
      </c>
      <c r="B10" s="6">
        <v>113588851.7</v>
      </c>
      <c r="D10" s="6">
        <v>350000</v>
      </c>
      <c r="E10" s="5">
        <f>D10*170</f>
        <v>59500000</v>
      </c>
    </row>
    <row r="11" spans="1:6" x14ac:dyDescent="0.3">
      <c r="B11" s="8">
        <f>B9/B10</f>
        <v>0.39387666421844814</v>
      </c>
      <c r="D11" s="6">
        <v>12000</v>
      </c>
    </row>
    <row r="12" spans="1:6" x14ac:dyDescent="0.3">
      <c r="B12" s="6">
        <v>25900000</v>
      </c>
    </row>
    <row r="13" spans="1:6" x14ac:dyDescent="0.3">
      <c r="B13" s="6">
        <v>18111516</v>
      </c>
    </row>
    <row r="14" spans="1:6" x14ac:dyDescent="0.3">
      <c r="B14" s="7">
        <f>SUM(B12:B13)</f>
        <v>44011516</v>
      </c>
    </row>
    <row r="15" spans="1:6" x14ac:dyDescent="0.3">
      <c r="A15" t="s">
        <v>19</v>
      </c>
      <c r="B15" s="6">
        <v>118358625.48999999</v>
      </c>
    </row>
    <row r="16" spans="1:6" x14ac:dyDescent="0.3">
      <c r="B16" s="8">
        <f>B14/B15</f>
        <v>0.37184882654554391</v>
      </c>
    </row>
    <row r="17" spans="1:2" x14ac:dyDescent="0.3">
      <c r="B17" s="6">
        <v>15982943</v>
      </c>
    </row>
    <row r="18" spans="1:2" x14ac:dyDescent="0.3">
      <c r="B18" s="6">
        <v>15511560</v>
      </c>
    </row>
    <row r="19" spans="1:2" x14ac:dyDescent="0.3">
      <c r="B19" s="6">
        <f>SUM(B17:B18)</f>
        <v>31494503</v>
      </c>
    </row>
    <row r="20" spans="1:2" x14ac:dyDescent="0.3">
      <c r="A20" t="s">
        <v>20</v>
      </c>
      <c r="B20" s="6">
        <v>82579762.280000001</v>
      </c>
    </row>
    <row r="21" spans="1:2" x14ac:dyDescent="0.3">
      <c r="B21" s="8">
        <f>B19/B20</f>
        <v>0.38138282468303564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Дамир Дархан</dc:creator>
  <cp:lastModifiedBy>Ержан Бухар</cp:lastModifiedBy>
  <dcterms:created xsi:type="dcterms:W3CDTF">2015-06-05T18:19:34Z</dcterms:created>
  <dcterms:modified xsi:type="dcterms:W3CDTF">2023-01-23T05:32:59Z</dcterms:modified>
</cp:coreProperties>
</file>