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riopc\Desktop\Embalses\Embalses\"/>
    </mc:Choice>
  </mc:AlternateContent>
  <xr:revisionPtr revIDLastSave="0" documentId="13_ncr:1_{8278B556-A71C-4DF3-9A9E-FABCF1EBDC9D}" xr6:coauthVersionLast="47" xr6:coauthVersionMax="47" xr10:uidLastSave="{00000000-0000-0000-0000-000000000000}"/>
  <bookViews>
    <workbookView xWindow="6060" yWindow="6510" windowWidth="20190" windowHeight="11385" xr2:uid="{00000000-000D-0000-FFFF-FFFF00000000}"/>
  </bookViews>
  <sheets>
    <sheet name="Hoja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4" i="1" a="1"/>
  <c r="G3" i="1" a="1"/>
  <c r="G14" i="1" a="1"/>
  <c r="G13" i="1" a="1"/>
  <c r="G12" i="1" a="1"/>
  <c r="G11" i="1" a="1"/>
  <c r="G10" i="1" a="1"/>
  <c r="G9" i="1" a="1"/>
  <c r="G8" i="1" a="1"/>
  <c r="G7" i="1" a="1"/>
  <c r="G6" i="1" a="1"/>
  <c r="G5" i="1" a="1"/>
  <c r="G14" i="1" l="1"/>
  <c r="G13" i="1"/>
  <c r="G12" i="1"/>
  <c r="G11" i="1"/>
  <c r="G10" i="1"/>
  <c r="G9" i="1"/>
  <c r="G8" i="1"/>
  <c r="G7" i="1"/>
  <c r="G6" i="1"/>
  <c r="G5" i="1"/>
  <c r="G3" i="1"/>
  <c r="G4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<sst xmlns="http://schemas.openxmlformats.org/spreadsheetml/2006/main" count="20" uniqueCount="20">
  <si>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name</t>
  </si>
  <si>
    <t>vini</t>
  </si>
  <si>
    <t>Emb_Polcura</t>
  </si>
  <si>
    <t>Emb_Angostura</t>
  </si>
  <si>
    <t>Emb_Machicura</t>
  </si>
  <si>
    <t>vmax</t>
  </si>
  <si>
    <t>vmin</t>
  </si>
  <si>
    <t>vend</t>
  </si>
  <si>
    <t>vini_macro</t>
  </si>
  <si>
    <t>cota_coord</t>
  </si>
  <si>
    <t>Emb_Laguna_del_Maule</t>
  </si>
  <si>
    <t>Emb_Laguna_Invernada</t>
  </si>
  <si>
    <t>Emb_Melado</t>
  </si>
  <si>
    <t>Emb_Colbun</t>
  </si>
  <si>
    <t>Emb_Laguna_del_Laja</t>
  </si>
  <si>
    <t>Emb_Rapel</t>
  </si>
  <si>
    <t>Emb_Canutillar</t>
  </si>
  <si>
    <t>Emb_Ralco</t>
  </si>
  <si>
    <t>Emb_Pangue</t>
  </si>
  <si>
    <t>Emb_Pilmaiquen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</si>
</sst>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io.creado.ext/Desktop/FUNCCDE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io.creado.ext/Desktop/Embalses/FUNCCDE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UTILLAR"/>
      <sheetName val="CIPRESES"/>
      <sheetName val="COLBUN"/>
      <sheetName val="ELTORO"/>
      <sheetName val="LMAULE"/>
      <sheetName val="MACHICURA"/>
      <sheetName val="PEHUENCHE"/>
      <sheetName val="POLCURA"/>
      <sheetName val="RAPEL"/>
      <sheetName val="FUNCIONES"/>
      <sheetName val="Hoja1"/>
      <sheetName val="FUNCCDEC"/>
    </sheetNames>
    <definedNames>
      <definedName name="Vol_ANGOSTURA"/>
      <definedName name="Vol_MACHICURA"/>
      <definedName name="Vol_POLCURA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UTILLAR"/>
      <sheetName val="CIPRESES"/>
      <sheetName val="COLBUN"/>
      <sheetName val="ELTORO"/>
      <sheetName val="LMAULE"/>
      <sheetName val="MACHICURA"/>
      <sheetName val="PEHUENCHE"/>
      <sheetName val="POLCURA"/>
      <sheetName val="RAPEL"/>
      <sheetName val="FUNCIONES"/>
      <sheetName val="Hoja1"/>
      <sheetName val="FUNCCDEC"/>
    </sheetNames>
    <definedNames>
      <definedName name="Vol_CANUTILLAR"/>
      <definedName name="Vol_CIPRESES"/>
      <definedName name="Vol_COLBUN"/>
      <definedName name="Vol_ELTORO"/>
      <definedName name="Vol_LMAULE"/>
      <definedName name="Vol_PANGUE"/>
      <definedName name="Vol_PEHUENCHE"/>
      <definedName name="Vol_PILMAIQUEN"/>
      <definedName name="Vol_RALCO"/>
      <definedName name="Vol_RAPE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0" sqref="H10"/>
    </sheetView>
  </sheetViews>
  <sheetFormatPr baseColWidth="10" defaultColWidth="8.85546875" defaultRowHeight="15" x14ac:dyDescent="0.25"/>
  <cols>
    <col min="1" max="1" width="23.42578125" customWidth="1"/>
    <col min="2" max="2" width="8" customWidth="1"/>
    <col min="3" max="3" width="7.42578125" customWidth="1"/>
    <col min="6" max="6" width="12.42578125" customWidth="1"/>
    <col min="7" max="7" width="21.140625" customWidth="1"/>
    <col min="10" max="10" width="27.5703125" customWidth="1"/>
    <col min="11" max="11" width="25.5703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9</v>
      </c>
      <c r="G1" t="s">
        <v>8</v>
      </c>
    </row>
    <row r="2" spans="1:7" x14ac:dyDescent="0.25">
      <c r="A2" t="s">
        <v>2</v>
      </c>
      <c r="B2">
        <v>1000</v>
      </c>
      <c r="C2">
        <v>1</v>
      </c>
      <c r="D2">
        <v>999</v>
      </c>
      <c r="F2">
        <v>735.89</v>
      </c>
      <c r="G2" cm="1">
        <f t="array" ref="G2">[1]!Vol_POLCURA(F2)</f>
        <v>1.0505019751150491</v>
      </c>
    </row>
    <row r="3" spans="1:7" x14ac:dyDescent="0.25">
      <c r="A3" t="s">
        <v>3</v>
      </c>
      <c r="B3">
        <v>1000</v>
      </c>
      <c r="C3">
        <v>2</v>
      </c>
      <c r="D3">
        <v>999</v>
      </c>
      <c r="F3">
        <v>316.16000000000003</v>
      </c>
      <c r="G3" cm="1">
        <f t="array" ref="G3">[1]!Vol_ANGOSTURA(F3)</f>
        <v>106.87839110890127</v>
      </c>
    </row>
    <row r="4" spans="1:7" x14ac:dyDescent="0.25">
      <c r="A4" t="s">
        <v>4</v>
      </c>
      <c r="B4">
        <v>1000</v>
      </c>
      <c r="C4">
        <v>3</v>
      </c>
      <c r="D4">
        <v>999</v>
      </c>
      <c r="F4">
        <v>257.37</v>
      </c>
      <c r="G4" cm="1">
        <f t="array" ref="G4">[1]!Vol_MACHICURA(F4)</f>
        <v>16.979163478852868</v>
      </c>
    </row>
    <row r="5" spans="1:7" x14ac:dyDescent="0.25">
      <c r="A5" t="s">
        <v>10</v>
      </c>
      <c r="B5">
        <v>100</v>
      </c>
      <c r="C5">
        <v>4</v>
      </c>
      <c r="D5">
        <v>888</v>
      </c>
      <c r="F5">
        <v>2160.13</v>
      </c>
      <c r="G5" cm="1">
        <f t="array" ref="G5">[2]!Vol_LMAULE(F5)</f>
        <v>352.95136370799503</v>
      </c>
    </row>
    <row r="6" spans="1:7" x14ac:dyDescent="0.25">
      <c r="A6" t="s">
        <v>11</v>
      </c>
      <c r="B6">
        <v>100</v>
      </c>
      <c r="C6">
        <v>5</v>
      </c>
      <c r="D6">
        <v>888</v>
      </c>
      <c r="F6">
        <v>1308.52</v>
      </c>
      <c r="G6" cm="1">
        <f t="array" ref="G6">[2]!Vol_CIPRESES(F6)</f>
        <v>107.10980870088679</v>
      </c>
    </row>
    <row r="7" spans="1:7" x14ac:dyDescent="0.25">
      <c r="A7" t="s">
        <v>12</v>
      </c>
      <c r="B7">
        <v>100</v>
      </c>
      <c r="C7">
        <v>6</v>
      </c>
      <c r="D7">
        <v>888</v>
      </c>
      <c r="F7">
        <v>641.86</v>
      </c>
      <c r="G7" cm="1">
        <f t="array" ref="G7">[2]!Vol_PEHUENCHE(F7)</f>
        <v>109.71824617396123</v>
      </c>
    </row>
    <row r="8" spans="1:7" ht="13.15" customHeight="1" x14ac:dyDescent="0.25">
      <c r="A8" t="s">
        <v>13</v>
      </c>
      <c r="B8">
        <v>100</v>
      </c>
      <c r="C8">
        <v>7</v>
      </c>
      <c r="D8">
        <v>888</v>
      </c>
      <c r="F8">
        <v>427.96</v>
      </c>
      <c r="G8" cm="1">
        <f t="array" ref="G8">[2]!Vol_COLBUN(F8)</f>
        <v>1157.0140738512621</v>
      </c>
    </row>
    <row r="9" spans="1:7" x14ac:dyDescent="0.25">
      <c r="A9" t="s">
        <v>14</v>
      </c>
      <c r="B9">
        <v>100</v>
      </c>
      <c r="C9">
        <v>8</v>
      </c>
      <c r="D9">
        <v>888</v>
      </c>
      <c r="F9">
        <v>1322.33</v>
      </c>
      <c r="G9" cm="1">
        <f t="array" ref="G9">[2]!Vol_ELTORO(F9)</f>
        <v>1297.8486272999949</v>
      </c>
    </row>
    <row r="10" spans="1:7" x14ac:dyDescent="0.25">
      <c r="A10" t="s">
        <v>15</v>
      </c>
      <c r="B10">
        <v>100</v>
      </c>
      <c r="C10">
        <v>9</v>
      </c>
      <c r="D10">
        <v>777</v>
      </c>
      <c r="F10">
        <v>103.85</v>
      </c>
      <c r="G10" cm="1">
        <f t="array" ref="G10">[2]!Vol_RAPEL(F10)</f>
        <v>475.70079425247769</v>
      </c>
    </row>
    <row r="11" spans="1:7" x14ac:dyDescent="0.25">
      <c r="A11" t="s">
        <v>16</v>
      </c>
      <c r="B11">
        <v>100</v>
      </c>
      <c r="C11">
        <v>10</v>
      </c>
      <c r="D11">
        <v>888</v>
      </c>
      <c r="F11">
        <v>235.66</v>
      </c>
      <c r="G11" cm="1">
        <f t="array" ref="G11">[2]!Vol_CANUTILLAR(F11)</f>
        <v>712.06415199999901</v>
      </c>
    </row>
    <row r="12" spans="1:7" x14ac:dyDescent="0.25">
      <c r="A12" t="s">
        <v>17</v>
      </c>
      <c r="B12">
        <v>100</v>
      </c>
      <c r="C12">
        <v>11</v>
      </c>
      <c r="D12">
        <v>888</v>
      </c>
      <c r="F12">
        <v>715.72</v>
      </c>
      <c r="G12" cm="1">
        <f t="array" ref="G12">[2]!Vol_RALCO(F12)</f>
        <v>900.88952914101196</v>
      </c>
    </row>
    <row r="13" spans="1:7" x14ac:dyDescent="0.25">
      <c r="A13" t="s">
        <v>18</v>
      </c>
      <c r="B13">
        <v>100</v>
      </c>
      <c r="C13">
        <v>12</v>
      </c>
      <c r="D13">
        <v>888</v>
      </c>
      <c r="F13">
        <v>507.4</v>
      </c>
      <c r="G13" cm="1">
        <f t="array" ref="G13">[2]!Vol_PANGUE(F13)</f>
        <v>59.462215999999898</v>
      </c>
    </row>
    <row r="14" spans="1:7" x14ac:dyDescent="0.25">
      <c r="A14" t="s">
        <v>19</v>
      </c>
      <c r="B14">
        <v>100</v>
      </c>
      <c r="C14">
        <v>13</v>
      </c>
      <c r="D14">
        <v>888</v>
      </c>
      <c r="F14">
        <v>103.85</v>
      </c>
      <c r="G14" cm="1">
        <f t="array" ref="G14">[2]!Vol_PILMAIQUEN(F14)</f>
        <v>281.40372000000048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fbd52e7-e528-4472-8562-42d057b44de3}" enabled="1" method="Standard" siteId="{625d6f2f-e7b6-4845-ae25-d33b99f03f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Creado</dc:creator>
  <cp:lastModifiedBy>Dario</cp:lastModifiedBy>
  <dcterms:created xsi:type="dcterms:W3CDTF">2015-06-05T18:19:34Z</dcterms:created>
  <dcterms:modified xsi:type="dcterms:W3CDTF">2023-01-24T18:32:56Z</dcterms:modified>
</cp:coreProperties>
</file>