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CBA6E3B8-FFC6-4566-A334-408171307908}" xr6:coauthVersionLast="46" xr6:coauthVersionMax="46" xr10:uidLastSave="{00000000-0000-0000-0000-000000000000}"/>
  <bookViews>
    <workbookView xWindow="19090" yWindow="-110" windowWidth="19420" windowHeight="10420" xr2:uid="{09EDDA4F-F879-48C5-871F-ACF535CF1A26}"/>
  </bookViews>
  <sheets>
    <sheet name="table1" sheetId="1" r:id="rId1"/>
    <sheet name="table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W52" i="1"/>
  <c r="T52" i="1"/>
  <c r="S52" i="1"/>
  <c r="P52" i="1"/>
  <c r="O52" i="1"/>
  <c r="L52" i="1"/>
  <c r="K52" i="1"/>
  <c r="H52" i="1"/>
  <c r="G52" i="1"/>
  <c r="D52" i="1"/>
  <c r="C52" i="1"/>
  <c r="X36" i="1"/>
  <c r="W36" i="1"/>
  <c r="T36" i="1"/>
  <c r="S36" i="1"/>
  <c r="P36" i="1"/>
  <c r="O36" i="1"/>
  <c r="L36" i="1"/>
  <c r="K36" i="1"/>
  <c r="H36" i="1"/>
  <c r="G36" i="1"/>
  <c r="D36" i="1"/>
  <c r="C36" i="1"/>
  <c r="X20" i="1"/>
  <c r="W20" i="1"/>
  <c r="T20" i="1"/>
  <c r="S20" i="1"/>
  <c r="P20" i="1"/>
  <c r="O20" i="1"/>
  <c r="L20" i="1"/>
  <c r="K20" i="1"/>
  <c r="H20" i="1"/>
  <c r="G20" i="1"/>
  <c r="D20" i="1"/>
  <c r="C20" i="1"/>
  <c r="X4" i="1"/>
  <c r="W4" i="1"/>
  <c r="V4" i="1"/>
  <c r="T4" i="1"/>
  <c r="S4" i="1"/>
  <c r="R4" i="1"/>
  <c r="P4" i="1"/>
  <c r="O4" i="1"/>
  <c r="L4" i="1"/>
  <c r="K4" i="1"/>
  <c r="H4" i="1"/>
  <c r="G4" i="1"/>
  <c r="D4" i="1"/>
  <c r="C6" i="1"/>
  <c r="C7" i="1"/>
  <c r="C4" i="1"/>
  <c r="X63" i="1"/>
  <c r="W63" i="1"/>
  <c r="V63" i="1"/>
  <c r="T63" i="1"/>
  <c r="S63" i="1"/>
  <c r="R63" i="1"/>
  <c r="P63" i="1"/>
  <c r="O63" i="1"/>
  <c r="N63" i="1"/>
  <c r="L63" i="1"/>
  <c r="K63" i="1"/>
  <c r="J63" i="1"/>
  <c r="H63" i="1"/>
  <c r="G63" i="1"/>
  <c r="F63" i="1"/>
  <c r="D63" i="1"/>
  <c r="C63" i="1"/>
  <c r="B63" i="1"/>
  <c r="X62" i="1"/>
  <c r="W62" i="1"/>
  <c r="V62" i="1"/>
  <c r="T62" i="1"/>
  <c r="S62" i="1"/>
  <c r="R62" i="1"/>
  <c r="P62" i="1"/>
  <c r="O62" i="1"/>
  <c r="N62" i="1"/>
  <c r="L62" i="1"/>
  <c r="K62" i="1"/>
  <c r="J62" i="1"/>
  <c r="H62" i="1"/>
  <c r="G62" i="1"/>
  <c r="F62" i="1"/>
  <c r="D62" i="1"/>
  <c r="C62" i="1"/>
  <c r="B62" i="1"/>
  <c r="X61" i="1"/>
  <c r="W61" i="1"/>
  <c r="V61" i="1"/>
  <c r="T61" i="1"/>
  <c r="S61" i="1"/>
  <c r="R61" i="1"/>
  <c r="P61" i="1"/>
  <c r="O61" i="1"/>
  <c r="N61" i="1"/>
  <c r="L61" i="1"/>
  <c r="K61" i="1"/>
  <c r="J61" i="1"/>
  <c r="H61" i="1"/>
  <c r="G61" i="1"/>
  <c r="F61" i="1"/>
  <c r="D61" i="1"/>
  <c r="C61" i="1"/>
  <c r="B61" i="1"/>
  <c r="X60" i="1"/>
  <c r="W60" i="1"/>
  <c r="V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B60" i="1"/>
  <c r="A60" i="1"/>
  <c r="X59" i="1"/>
  <c r="W59" i="1"/>
  <c r="V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B59" i="1"/>
  <c r="X57" i="1"/>
  <c r="W57" i="1"/>
  <c r="V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B57" i="1"/>
  <c r="X56" i="1"/>
  <c r="W56" i="1"/>
  <c r="V56" i="1"/>
  <c r="T56" i="1"/>
  <c r="S56" i="1"/>
  <c r="R56" i="1"/>
  <c r="P56" i="1"/>
  <c r="O56" i="1"/>
  <c r="N56" i="1"/>
  <c r="L56" i="1"/>
  <c r="K56" i="1"/>
  <c r="J56" i="1"/>
  <c r="H56" i="1"/>
  <c r="G56" i="1"/>
  <c r="F56" i="1"/>
  <c r="D56" i="1"/>
  <c r="C56" i="1"/>
  <c r="B56" i="1"/>
  <c r="X55" i="1"/>
  <c r="W55" i="1"/>
  <c r="V55" i="1"/>
  <c r="T55" i="1"/>
  <c r="S55" i="1"/>
  <c r="R55" i="1"/>
  <c r="P55" i="1"/>
  <c r="O55" i="1"/>
  <c r="N55" i="1"/>
  <c r="L55" i="1"/>
  <c r="K55" i="1"/>
  <c r="J55" i="1"/>
  <c r="H55" i="1"/>
  <c r="G55" i="1"/>
  <c r="F55" i="1"/>
  <c r="D55" i="1"/>
  <c r="C55" i="1"/>
  <c r="B55" i="1"/>
  <c r="X54" i="1"/>
  <c r="W54" i="1"/>
  <c r="V54" i="1"/>
  <c r="T54" i="1"/>
  <c r="S54" i="1"/>
  <c r="R54" i="1"/>
  <c r="P54" i="1"/>
  <c r="O54" i="1"/>
  <c r="N54" i="1"/>
  <c r="L54" i="1"/>
  <c r="K54" i="1"/>
  <c r="J54" i="1"/>
  <c r="H54" i="1"/>
  <c r="G54" i="1"/>
  <c r="F54" i="1"/>
  <c r="D54" i="1"/>
  <c r="C54" i="1"/>
  <c r="B54" i="1"/>
  <c r="V52" i="1"/>
  <c r="R52" i="1"/>
  <c r="N52" i="1"/>
  <c r="J52" i="1"/>
  <c r="F52" i="1"/>
  <c r="B52" i="1"/>
  <c r="J50" i="1"/>
  <c r="R50" i="1" s="1"/>
  <c r="X47" i="1"/>
  <c r="W47" i="1"/>
  <c r="V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X46" i="1"/>
  <c r="W46" i="1"/>
  <c r="V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X45" i="1"/>
  <c r="W45" i="1"/>
  <c r="V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A45" i="1"/>
  <c r="A61" i="1" s="1"/>
  <c r="X44" i="1"/>
  <c r="W44" i="1"/>
  <c r="V44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B44" i="1"/>
  <c r="A44" i="1"/>
  <c r="X43" i="1"/>
  <c r="W43" i="1"/>
  <c r="V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X41" i="1"/>
  <c r="W41" i="1"/>
  <c r="V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B41" i="1"/>
  <c r="X40" i="1"/>
  <c r="W40" i="1"/>
  <c r="V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B40" i="1"/>
  <c r="X39" i="1"/>
  <c r="W39" i="1"/>
  <c r="V39" i="1"/>
  <c r="T39" i="1"/>
  <c r="S39" i="1"/>
  <c r="R39" i="1"/>
  <c r="P39" i="1"/>
  <c r="O39" i="1"/>
  <c r="N39" i="1"/>
  <c r="L39" i="1"/>
  <c r="K39" i="1"/>
  <c r="J39" i="1"/>
  <c r="H39" i="1"/>
  <c r="G39" i="1"/>
  <c r="F39" i="1"/>
  <c r="D39" i="1"/>
  <c r="C39" i="1"/>
  <c r="B39" i="1"/>
  <c r="X38" i="1"/>
  <c r="W38" i="1"/>
  <c r="V38" i="1"/>
  <c r="T38" i="1"/>
  <c r="S38" i="1"/>
  <c r="R38" i="1"/>
  <c r="P38" i="1"/>
  <c r="O38" i="1"/>
  <c r="N38" i="1"/>
  <c r="L38" i="1"/>
  <c r="K38" i="1"/>
  <c r="J38" i="1"/>
  <c r="H38" i="1"/>
  <c r="G38" i="1"/>
  <c r="F38" i="1"/>
  <c r="D38" i="1"/>
  <c r="C38" i="1"/>
  <c r="B38" i="1"/>
  <c r="V36" i="1"/>
  <c r="R36" i="1"/>
  <c r="N36" i="1"/>
  <c r="J36" i="1"/>
  <c r="F36" i="1"/>
  <c r="B36" i="1"/>
  <c r="R34" i="1"/>
  <c r="J34" i="1"/>
  <c r="X31" i="1"/>
  <c r="W31" i="1"/>
  <c r="V31" i="1"/>
  <c r="T31" i="1"/>
  <c r="S31" i="1"/>
  <c r="R31" i="1"/>
  <c r="P31" i="1"/>
  <c r="O31" i="1"/>
  <c r="N31" i="1"/>
  <c r="L31" i="1"/>
  <c r="K31" i="1"/>
  <c r="J31" i="1"/>
  <c r="H31" i="1"/>
  <c r="G31" i="1"/>
  <c r="F31" i="1"/>
  <c r="D31" i="1"/>
  <c r="C31" i="1"/>
  <c r="B31" i="1"/>
  <c r="A31" i="1"/>
  <c r="A47" i="1" s="1"/>
  <c r="A63" i="1" s="1"/>
  <c r="X30" i="1"/>
  <c r="W30" i="1"/>
  <c r="V30" i="1"/>
  <c r="T30" i="1"/>
  <c r="S30" i="1"/>
  <c r="R30" i="1"/>
  <c r="P30" i="1"/>
  <c r="O30" i="1"/>
  <c r="N30" i="1"/>
  <c r="L30" i="1"/>
  <c r="K30" i="1"/>
  <c r="J30" i="1"/>
  <c r="H30" i="1"/>
  <c r="G30" i="1"/>
  <c r="F30" i="1"/>
  <c r="D30" i="1"/>
  <c r="C30" i="1"/>
  <c r="B30" i="1"/>
  <c r="A30" i="1"/>
  <c r="A46" i="1" s="1"/>
  <c r="A62" i="1" s="1"/>
  <c r="X29" i="1"/>
  <c r="W29" i="1"/>
  <c r="V29" i="1"/>
  <c r="T29" i="1"/>
  <c r="S29" i="1"/>
  <c r="R29" i="1"/>
  <c r="P29" i="1"/>
  <c r="O29" i="1"/>
  <c r="N29" i="1"/>
  <c r="L29" i="1"/>
  <c r="K29" i="1"/>
  <c r="J29" i="1"/>
  <c r="H29" i="1"/>
  <c r="G29" i="1"/>
  <c r="F29" i="1"/>
  <c r="D29" i="1"/>
  <c r="C29" i="1"/>
  <c r="B29" i="1"/>
  <c r="A29" i="1"/>
  <c r="X28" i="1"/>
  <c r="W28" i="1"/>
  <c r="V28" i="1"/>
  <c r="T28" i="1"/>
  <c r="S28" i="1"/>
  <c r="R28" i="1"/>
  <c r="P28" i="1"/>
  <c r="O28" i="1"/>
  <c r="N28" i="1"/>
  <c r="L28" i="1"/>
  <c r="K28" i="1"/>
  <c r="J28" i="1"/>
  <c r="H28" i="1"/>
  <c r="G28" i="1"/>
  <c r="F28" i="1"/>
  <c r="D28" i="1"/>
  <c r="C28" i="1"/>
  <c r="B28" i="1"/>
  <c r="A28" i="1"/>
  <c r="X27" i="1"/>
  <c r="W27" i="1"/>
  <c r="V27" i="1"/>
  <c r="T27" i="1"/>
  <c r="S27" i="1"/>
  <c r="R27" i="1"/>
  <c r="P27" i="1"/>
  <c r="O27" i="1"/>
  <c r="N27" i="1"/>
  <c r="L27" i="1"/>
  <c r="K27" i="1"/>
  <c r="J27" i="1"/>
  <c r="H27" i="1"/>
  <c r="G27" i="1"/>
  <c r="F27" i="1"/>
  <c r="D27" i="1"/>
  <c r="C27" i="1"/>
  <c r="B27" i="1"/>
  <c r="A27" i="1"/>
  <c r="A43" i="1" s="1"/>
  <c r="A59" i="1" s="1"/>
  <c r="X25" i="1"/>
  <c r="W25" i="1"/>
  <c r="V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B25" i="1"/>
  <c r="X24" i="1"/>
  <c r="W24" i="1"/>
  <c r="V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B24" i="1"/>
  <c r="X23" i="1"/>
  <c r="W23" i="1"/>
  <c r="V23" i="1"/>
  <c r="T23" i="1"/>
  <c r="S23" i="1"/>
  <c r="R23" i="1"/>
  <c r="P23" i="1"/>
  <c r="O23" i="1"/>
  <c r="N23" i="1"/>
  <c r="L23" i="1"/>
  <c r="K23" i="1"/>
  <c r="J23" i="1"/>
  <c r="H23" i="1"/>
  <c r="G23" i="1"/>
  <c r="F23" i="1"/>
  <c r="D23" i="1"/>
  <c r="C23" i="1"/>
  <c r="B23" i="1"/>
  <c r="X22" i="1"/>
  <c r="W22" i="1"/>
  <c r="V22" i="1"/>
  <c r="T22" i="1"/>
  <c r="S22" i="1"/>
  <c r="R22" i="1"/>
  <c r="P22" i="1"/>
  <c r="O22" i="1"/>
  <c r="N22" i="1"/>
  <c r="L22" i="1"/>
  <c r="H22" i="1"/>
  <c r="G22" i="1"/>
  <c r="F22" i="1"/>
  <c r="D22" i="1"/>
  <c r="V20" i="1"/>
  <c r="R20" i="1"/>
  <c r="N20" i="1"/>
  <c r="J20" i="1"/>
  <c r="F20" i="1"/>
  <c r="B20" i="1"/>
  <c r="R18" i="1"/>
  <c r="J18" i="1"/>
  <c r="X15" i="1"/>
  <c r="W15" i="1"/>
  <c r="V15" i="1"/>
  <c r="T15" i="1"/>
  <c r="S15" i="1"/>
  <c r="R15" i="1"/>
  <c r="P15" i="1"/>
  <c r="O15" i="1"/>
  <c r="N15" i="1"/>
  <c r="L15" i="1"/>
  <c r="K15" i="1"/>
  <c r="J15" i="1"/>
  <c r="H15" i="1"/>
  <c r="G15" i="1"/>
  <c r="F15" i="1"/>
  <c r="D15" i="1"/>
  <c r="C15" i="1"/>
  <c r="B15" i="1"/>
  <c r="A15" i="1"/>
  <c r="X14" i="1"/>
  <c r="W14" i="1"/>
  <c r="V14" i="1"/>
  <c r="T14" i="1"/>
  <c r="S14" i="1"/>
  <c r="R14" i="1"/>
  <c r="P14" i="1"/>
  <c r="O14" i="1"/>
  <c r="N14" i="1"/>
  <c r="L14" i="1"/>
  <c r="K14" i="1"/>
  <c r="J14" i="1"/>
  <c r="H14" i="1"/>
  <c r="G14" i="1"/>
  <c r="F14" i="1"/>
  <c r="D14" i="1"/>
  <c r="C14" i="1"/>
  <c r="B14" i="1"/>
  <c r="A14" i="1"/>
  <c r="X13" i="1"/>
  <c r="W13" i="1"/>
  <c r="V13" i="1"/>
  <c r="T13" i="1"/>
  <c r="S13" i="1"/>
  <c r="R13" i="1"/>
  <c r="P13" i="1"/>
  <c r="O13" i="1"/>
  <c r="N13" i="1"/>
  <c r="L13" i="1"/>
  <c r="K13" i="1"/>
  <c r="J13" i="1"/>
  <c r="H13" i="1"/>
  <c r="G13" i="1"/>
  <c r="F13" i="1"/>
  <c r="D13" i="1"/>
  <c r="C13" i="1"/>
  <c r="B13" i="1"/>
  <c r="A13" i="1"/>
  <c r="X12" i="1"/>
  <c r="W12" i="1"/>
  <c r="V12" i="1"/>
  <c r="T12" i="1"/>
  <c r="S12" i="1"/>
  <c r="R12" i="1"/>
  <c r="P12" i="1"/>
  <c r="O12" i="1"/>
  <c r="N12" i="1"/>
  <c r="L12" i="1"/>
  <c r="K12" i="1"/>
  <c r="J12" i="1"/>
  <c r="H12" i="1"/>
  <c r="G12" i="1"/>
  <c r="F12" i="1"/>
  <c r="D12" i="1"/>
  <c r="C12" i="1"/>
  <c r="B12" i="1"/>
  <c r="A12" i="1"/>
  <c r="X11" i="1"/>
  <c r="W11" i="1"/>
  <c r="V11" i="1"/>
  <c r="T11" i="1"/>
  <c r="S11" i="1"/>
  <c r="R11" i="1"/>
  <c r="P11" i="1"/>
  <c r="O11" i="1"/>
  <c r="N11" i="1"/>
  <c r="L11" i="1"/>
  <c r="K11" i="1"/>
  <c r="J11" i="1"/>
  <c r="H11" i="1"/>
  <c r="G11" i="1"/>
  <c r="F11" i="1"/>
  <c r="D11" i="1"/>
  <c r="C11" i="1"/>
  <c r="B11" i="1"/>
  <c r="A11" i="1"/>
  <c r="X9" i="1"/>
  <c r="W9" i="1"/>
  <c r="V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B9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B7" i="1"/>
  <c r="X6" i="1"/>
  <c r="W6" i="1"/>
  <c r="V6" i="1"/>
  <c r="T6" i="1"/>
  <c r="S6" i="1"/>
  <c r="R6" i="1"/>
  <c r="P6" i="1"/>
  <c r="O6" i="1"/>
  <c r="N6" i="1"/>
  <c r="L6" i="1"/>
  <c r="K6" i="1"/>
  <c r="J6" i="1"/>
  <c r="H6" i="1"/>
  <c r="G6" i="1"/>
  <c r="F6" i="1"/>
  <c r="D6" i="1"/>
  <c r="B6" i="1"/>
  <c r="N4" i="1"/>
  <c r="J4" i="1"/>
  <c r="F4" i="1"/>
  <c r="K22" i="1"/>
  <c r="B4" i="1"/>
  <c r="J2" i="1"/>
  <c r="R2" i="1" s="1"/>
  <c r="C22" i="1"/>
  <c r="B22" i="1"/>
  <c r="J22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</calcChain>
</file>

<file path=xl/sharedStrings.xml><?xml version="1.0" encoding="utf-8"?>
<sst xmlns="http://schemas.openxmlformats.org/spreadsheetml/2006/main" count="134" uniqueCount="21">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</sst>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5">
          <cell r="D5">
            <v>1.7000000000000001E-2</v>
          </cell>
          <cell r="E5">
            <v>0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18.937000000000001</v>
          </cell>
          <cell r="F7">
            <v>6.52</v>
          </cell>
        </row>
        <row r="8">
          <cell r="E8">
            <v>91.448999999999998</v>
          </cell>
          <cell r="F8">
            <v>5.79</v>
          </cell>
        </row>
        <row r="9">
          <cell r="E9">
            <v>1.153</v>
          </cell>
          <cell r="F9">
            <v>7.6</v>
          </cell>
        </row>
        <row r="10">
          <cell r="E10">
            <v>26.640999999999998</v>
          </cell>
          <cell r="F10">
            <v>7.65</v>
          </cell>
        </row>
        <row r="11">
          <cell r="E11">
            <v>25.948</v>
          </cell>
          <cell r="F11">
            <v>3.89</v>
          </cell>
        </row>
        <row r="12">
          <cell r="E12">
            <v>18.931999999999999</v>
          </cell>
          <cell r="F12">
            <v>14.32</v>
          </cell>
        </row>
        <row r="13">
          <cell r="E13">
            <v>91.438000000000002</v>
          </cell>
          <cell r="F13">
            <v>14.07</v>
          </cell>
        </row>
        <row r="14">
          <cell r="E14">
            <v>26.638000000000002</v>
          </cell>
          <cell r="F14">
            <v>15.88</v>
          </cell>
        </row>
        <row r="15">
          <cell r="E15">
            <v>25.946999999999999</v>
          </cell>
          <cell r="F15">
            <v>16.329999999999998</v>
          </cell>
        </row>
        <row r="16">
          <cell r="E16">
            <v>1.153</v>
          </cell>
          <cell r="F16">
            <v>17.010000000000002</v>
          </cell>
        </row>
        <row r="17">
          <cell r="E17">
            <v>7.0000000000000001E-3</v>
          </cell>
          <cell r="F17">
            <v>0</v>
          </cell>
        </row>
        <row r="18">
          <cell r="E18">
            <v>1.2999999999999999E-2</v>
          </cell>
          <cell r="F18">
            <v>0</v>
          </cell>
        </row>
        <row r="19">
          <cell r="E19">
            <v>4.0000000000000001E-3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3.0000000000000001E-3</v>
          </cell>
          <cell r="F21">
            <v>0</v>
          </cell>
        </row>
        <row r="22">
          <cell r="E22">
            <v>3.069</v>
          </cell>
          <cell r="F22">
            <v>8.6199999999999992</v>
          </cell>
        </row>
        <row r="23">
          <cell r="E23">
            <v>1.2589999999999999</v>
          </cell>
          <cell r="F23">
            <v>14.02</v>
          </cell>
        </row>
        <row r="24">
          <cell r="E24">
            <v>0.98499999999999999</v>
          </cell>
          <cell r="F24">
            <v>12.65</v>
          </cell>
        </row>
        <row r="25">
          <cell r="E25">
            <v>0.40699999999999997</v>
          </cell>
          <cell r="F25">
            <v>3.9</v>
          </cell>
        </row>
        <row r="26">
          <cell r="E26">
            <v>4.4999999999999998E-2</v>
          </cell>
          <cell r="F26">
            <v>13.86</v>
          </cell>
        </row>
        <row r="27">
          <cell r="E27">
            <v>63.347999999999999</v>
          </cell>
          <cell r="F27">
            <v>21.82</v>
          </cell>
        </row>
        <row r="28">
          <cell r="E28">
            <v>273.88600000000002</v>
          </cell>
          <cell r="F28">
            <v>17.329999999999998</v>
          </cell>
        </row>
        <row r="29">
          <cell r="E29">
            <v>3.0329999999999999</v>
          </cell>
          <cell r="F29">
            <v>19.98</v>
          </cell>
        </row>
        <row r="30">
          <cell r="E30">
            <v>75.671999999999997</v>
          </cell>
          <cell r="F30">
            <v>21.74</v>
          </cell>
        </row>
        <row r="31">
          <cell r="E31">
            <v>62.441000000000003</v>
          </cell>
          <cell r="F31">
            <v>9.36</v>
          </cell>
        </row>
        <row r="32">
          <cell r="E32">
            <v>46.777999999999999</v>
          </cell>
          <cell r="F32">
            <v>35.380000000000003</v>
          </cell>
        </row>
        <row r="33">
          <cell r="E33">
            <v>217.00700000000001</v>
          </cell>
          <cell r="F33">
            <v>33.4</v>
          </cell>
        </row>
        <row r="34">
          <cell r="E34">
            <v>61.576999999999998</v>
          </cell>
          <cell r="F34">
            <v>36.71</v>
          </cell>
        </row>
        <row r="35">
          <cell r="E35">
            <v>52.677999999999997</v>
          </cell>
          <cell r="F35">
            <v>33.159999999999997</v>
          </cell>
        </row>
        <row r="36">
          <cell r="E36">
            <v>2.4020000000000001</v>
          </cell>
          <cell r="F36">
            <v>35.42</v>
          </cell>
        </row>
        <row r="37">
          <cell r="E37">
            <v>17.350999999999999</v>
          </cell>
          <cell r="F37">
            <v>10.4</v>
          </cell>
        </row>
        <row r="38">
          <cell r="E38">
            <v>59.47</v>
          </cell>
          <cell r="F38">
            <v>5.89</v>
          </cell>
        </row>
        <row r="39">
          <cell r="E39">
            <v>14.727</v>
          </cell>
          <cell r="F39">
            <v>7.75</v>
          </cell>
        </row>
        <row r="40">
          <cell r="E40">
            <v>0.65500000000000003</v>
          </cell>
          <cell r="F40">
            <v>7.45</v>
          </cell>
        </row>
        <row r="41">
          <cell r="E41">
            <v>10.439</v>
          </cell>
          <cell r="F41">
            <v>1.93</v>
          </cell>
        </row>
        <row r="42">
          <cell r="E42">
            <v>2.7610000000000001</v>
          </cell>
          <cell r="F42">
            <v>7.76</v>
          </cell>
        </row>
        <row r="43">
          <cell r="E43">
            <v>0.78100000000000003</v>
          </cell>
          <cell r="F43">
            <v>8.6999999999999993</v>
          </cell>
        </row>
        <row r="44">
          <cell r="E44">
            <v>0.753</v>
          </cell>
          <cell r="F44">
            <v>9.68</v>
          </cell>
        </row>
        <row r="45">
          <cell r="E45">
            <v>0.745</v>
          </cell>
          <cell r="F45">
            <v>7.14</v>
          </cell>
        </row>
        <row r="46">
          <cell r="E46">
            <v>3.3000000000000002E-2</v>
          </cell>
          <cell r="F46">
            <v>10.039999999999999</v>
          </cell>
        </row>
        <row r="47">
          <cell r="E47">
            <v>60.942999999999998</v>
          </cell>
          <cell r="F47">
            <v>20.99</v>
          </cell>
        </row>
        <row r="48">
          <cell r="E48">
            <v>296.53699999999998</v>
          </cell>
          <cell r="F48">
            <v>18.77</v>
          </cell>
        </row>
        <row r="49">
          <cell r="E49">
            <v>3.1920000000000002</v>
          </cell>
          <cell r="F49">
            <v>21.03</v>
          </cell>
        </row>
        <row r="50">
          <cell r="E50">
            <v>79.807000000000002</v>
          </cell>
          <cell r="F50">
            <v>22.93</v>
          </cell>
        </row>
        <row r="51">
          <cell r="E51">
            <v>90.141999999999996</v>
          </cell>
          <cell r="F51">
            <v>13.51</v>
          </cell>
        </row>
        <row r="52">
          <cell r="E52">
            <v>46.777999999999999</v>
          </cell>
          <cell r="F52">
            <v>35.380000000000003</v>
          </cell>
        </row>
        <row r="53">
          <cell r="E53">
            <v>217.00700000000001</v>
          </cell>
          <cell r="F53">
            <v>33.4</v>
          </cell>
        </row>
        <row r="54">
          <cell r="E54">
            <v>61.576999999999998</v>
          </cell>
          <cell r="F54">
            <v>36.71</v>
          </cell>
        </row>
        <row r="55">
          <cell r="E55">
            <v>52.677999999999997</v>
          </cell>
          <cell r="F55">
            <v>33.159999999999997</v>
          </cell>
        </row>
        <row r="56">
          <cell r="E56">
            <v>2.4020000000000001</v>
          </cell>
          <cell r="F56">
            <v>35.42</v>
          </cell>
        </row>
        <row r="57">
          <cell r="E57">
            <v>14.164999999999999</v>
          </cell>
          <cell r="F57">
            <v>8.49</v>
          </cell>
        </row>
        <row r="58">
          <cell r="E58">
            <v>79.53</v>
          </cell>
          <cell r="F58">
            <v>7.88</v>
          </cell>
        </row>
        <row r="59">
          <cell r="E59">
            <v>18.23</v>
          </cell>
          <cell r="F59">
            <v>9.59</v>
          </cell>
        </row>
        <row r="60">
          <cell r="E60">
            <v>0.79</v>
          </cell>
          <cell r="F60">
            <v>8.99</v>
          </cell>
        </row>
        <row r="61">
          <cell r="E61">
            <v>37.463999999999999</v>
          </cell>
          <cell r="F61">
            <v>6.94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Revised - Vigo et al. method</v>
          </cell>
          <cell r="D2" t="str">
            <v>Revised - Composite method</v>
          </cell>
        </row>
        <row r="3">
          <cell r="B3">
            <v>0.09</v>
          </cell>
          <cell r="C3">
            <v>0.16</v>
          </cell>
          <cell r="D3">
            <v>0.21</v>
          </cell>
        </row>
        <row r="4">
          <cell r="B4">
            <v>0.46</v>
          </cell>
          <cell r="C4">
            <v>0.79</v>
          </cell>
          <cell r="D4">
            <v>1.06</v>
          </cell>
        </row>
        <row r="5">
          <cell r="B5">
            <v>1.06</v>
          </cell>
          <cell r="C5">
            <v>1.8</v>
          </cell>
          <cell r="D5">
            <v>2.41</v>
          </cell>
        </row>
        <row r="6">
          <cell r="B6">
            <v>3.17</v>
          </cell>
          <cell r="C6">
            <v>5.4</v>
          </cell>
          <cell r="D6">
            <v>7.23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5">
          <cell r="D5">
            <v>1.6E-2</v>
          </cell>
          <cell r="E5">
            <v>0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5">
          <cell r="D5">
            <v>2.1000000000000001E-2</v>
          </cell>
          <cell r="E5">
            <v>0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17">
          <cell r="E17">
            <v>1.0999999999999999E-2</v>
          </cell>
          <cell r="F17">
            <v>0.01</v>
          </cell>
        </row>
        <row r="18">
          <cell r="E18">
            <v>4.0000000000000001E-3</v>
          </cell>
          <cell r="F18">
            <v>0</v>
          </cell>
        </row>
        <row r="19">
          <cell r="E19">
            <v>2E-3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17">
          <cell r="E17">
            <v>8.9999999999999993E-3</v>
          </cell>
          <cell r="F17">
            <v>0</v>
          </cell>
        </row>
        <row r="18">
          <cell r="E18">
            <v>3.0000000000000001E-3</v>
          </cell>
          <cell r="F18">
            <v>0</v>
          </cell>
        </row>
        <row r="19">
          <cell r="E19">
            <v>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17">
          <cell r="E17">
            <v>1.2999999999999999E-2</v>
          </cell>
          <cell r="F17">
            <v>0.01</v>
          </cell>
        </row>
        <row r="18">
          <cell r="E18">
            <v>6.0000000000000001E-3</v>
          </cell>
          <cell r="F18">
            <v>0</v>
          </cell>
        </row>
        <row r="19">
          <cell r="E19">
            <v>7.0000000000000001E-3</v>
          </cell>
          <cell r="F19">
            <v>0</v>
          </cell>
        </row>
        <row r="20">
          <cell r="E20">
            <v>1E-3</v>
          </cell>
          <cell r="F20">
            <v>0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 refreshError="1">
        <row r="2">
          <cell r="B2" t="str">
            <v>Europe</v>
          </cell>
        </row>
        <row r="3">
          <cell r="B3" t="str">
            <v>Asia</v>
          </cell>
        </row>
        <row r="4">
          <cell r="B4" t="str">
            <v>Oceania</v>
          </cell>
        </row>
        <row r="5">
          <cell r="B5" t="str">
            <v>Americas</v>
          </cell>
        </row>
        <row r="6">
          <cell r="B6" t="str">
            <v>Africa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14.439</v>
          </cell>
          <cell r="F7">
            <v>5.69</v>
          </cell>
        </row>
        <row r="8">
          <cell r="E8">
            <v>70.012</v>
          </cell>
          <cell r="F8">
            <v>5.04</v>
          </cell>
        </row>
        <row r="9">
          <cell r="E9">
            <v>0.877</v>
          </cell>
          <cell r="F9">
            <v>6.81</v>
          </cell>
        </row>
        <row r="10">
          <cell r="E10">
            <v>20.359000000000002</v>
          </cell>
          <cell r="F10">
            <v>6.68</v>
          </cell>
        </row>
        <row r="11">
          <cell r="E11">
            <v>19.547999999999998</v>
          </cell>
          <cell r="F11">
            <v>3.4</v>
          </cell>
        </row>
        <row r="12">
          <cell r="E12">
            <v>14.433999999999999</v>
          </cell>
          <cell r="F12">
            <v>14.11</v>
          </cell>
        </row>
        <row r="13">
          <cell r="E13">
            <v>70.004000000000005</v>
          </cell>
          <cell r="F13">
            <v>13.97</v>
          </cell>
        </row>
        <row r="14">
          <cell r="E14">
            <v>20.356000000000002</v>
          </cell>
          <cell r="F14">
            <v>15.62</v>
          </cell>
        </row>
        <row r="15">
          <cell r="E15">
            <v>19.547999999999998</v>
          </cell>
          <cell r="F15">
            <v>16.079999999999998</v>
          </cell>
        </row>
        <row r="16">
          <cell r="E16">
            <v>0.877</v>
          </cell>
          <cell r="F16">
            <v>16.77</v>
          </cell>
        </row>
        <row r="17">
          <cell r="E17">
            <v>5.0000000000000001E-3</v>
          </cell>
          <cell r="F17">
            <v>0</v>
          </cell>
        </row>
        <row r="18">
          <cell r="E18">
            <v>8.0000000000000002E-3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1E-3</v>
          </cell>
          <cell r="F21">
            <v>0</v>
          </cell>
        </row>
        <row r="22">
          <cell r="E22">
            <v>1.5649999999999999</v>
          </cell>
          <cell r="F22">
            <v>4.95</v>
          </cell>
        </row>
        <row r="23">
          <cell r="E23">
            <v>0.60899999999999999</v>
          </cell>
          <cell r="F23">
            <v>7.32</v>
          </cell>
        </row>
        <row r="24">
          <cell r="E24">
            <v>0.49</v>
          </cell>
          <cell r="F24">
            <v>6.71</v>
          </cell>
        </row>
        <row r="25">
          <cell r="E25">
            <v>0.21099999999999999</v>
          </cell>
          <cell r="F25">
            <v>2.36</v>
          </cell>
        </row>
        <row r="26">
          <cell r="E26">
            <v>2.1999999999999999E-2</v>
          </cell>
          <cell r="F26">
            <v>7.43</v>
          </cell>
        </row>
        <row r="27">
          <cell r="E27">
            <v>39.512999999999998</v>
          </cell>
          <cell r="F27">
            <v>15.56</v>
          </cell>
        </row>
        <row r="28">
          <cell r="E28">
            <v>172.024</v>
          </cell>
          <cell r="F28">
            <v>12.37</v>
          </cell>
        </row>
        <row r="29">
          <cell r="E29">
            <v>1.94</v>
          </cell>
          <cell r="F29">
            <v>15.06</v>
          </cell>
        </row>
        <row r="30">
          <cell r="E30">
            <v>48.06</v>
          </cell>
          <cell r="F30">
            <v>15.77</v>
          </cell>
        </row>
        <row r="31">
          <cell r="E31">
            <v>39.023000000000003</v>
          </cell>
          <cell r="F31">
            <v>6.79</v>
          </cell>
        </row>
        <row r="32">
          <cell r="E32">
            <v>29.436</v>
          </cell>
          <cell r="F32">
            <v>28.78</v>
          </cell>
        </row>
        <row r="33">
          <cell r="E33">
            <v>135.41499999999999</v>
          </cell>
          <cell r="F33">
            <v>27.03</v>
          </cell>
        </row>
        <row r="34">
          <cell r="E34">
            <v>39.125999999999998</v>
          </cell>
          <cell r="F34">
            <v>30.02</v>
          </cell>
        </row>
        <row r="35">
          <cell r="E35">
            <v>32.655999999999999</v>
          </cell>
          <cell r="F35">
            <v>26.86</v>
          </cell>
        </row>
        <row r="36">
          <cell r="E36">
            <v>1.5429999999999999</v>
          </cell>
          <cell r="F36">
            <v>29.49</v>
          </cell>
        </row>
        <row r="37">
          <cell r="E37">
            <v>10.077</v>
          </cell>
          <cell r="F37">
            <v>6.64</v>
          </cell>
        </row>
        <row r="38">
          <cell r="E38">
            <v>36.609000000000002</v>
          </cell>
          <cell r="F38">
            <v>4.12</v>
          </cell>
        </row>
        <row r="39">
          <cell r="E39">
            <v>8.9339999999999993</v>
          </cell>
          <cell r="F39">
            <v>5.12</v>
          </cell>
        </row>
        <row r="40">
          <cell r="E40">
            <v>0.39800000000000002</v>
          </cell>
          <cell r="F40">
            <v>5.2</v>
          </cell>
        </row>
        <row r="41">
          <cell r="E41">
            <v>6.3659999999999997</v>
          </cell>
          <cell r="F41">
            <v>1.4</v>
          </cell>
        </row>
        <row r="42">
          <cell r="E42">
            <v>2.1760000000000002</v>
          </cell>
          <cell r="F42">
            <v>6.88</v>
          </cell>
        </row>
        <row r="43">
          <cell r="E43">
            <v>0.65100000000000002</v>
          </cell>
          <cell r="F43">
            <v>7.82</v>
          </cell>
        </row>
        <row r="44">
          <cell r="E44">
            <v>0.63300000000000001</v>
          </cell>
          <cell r="F44">
            <v>8.67</v>
          </cell>
        </row>
        <row r="45">
          <cell r="E45">
            <v>0.56100000000000005</v>
          </cell>
          <cell r="F45">
            <v>6.26</v>
          </cell>
        </row>
        <row r="46">
          <cell r="E46">
            <v>2.7E-2</v>
          </cell>
          <cell r="F46">
            <v>9.06</v>
          </cell>
        </row>
        <row r="47">
          <cell r="E47">
            <v>41.031999999999996</v>
          </cell>
          <cell r="F47">
            <v>16.16</v>
          </cell>
        </row>
        <row r="48">
          <cell r="E48">
            <v>197.46899999999999</v>
          </cell>
          <cell r="F48">
            <v>14.21</v>
          </cell>
        </row>
        <row r="49">
          <cell r="E49">
            <v>2.1619999999999999</v>
          </cell>
          <cell r="F49">
            <v>16.78</v>
          </cell>
        </row>
        <row r="50">
          <cell r="E50">
            <v>54.113999999999997</v>
          </cell>
          <cell r="F50">
            <v>17.760000000000002</v>
          </cell>
        </row>
        <row r="51">
          <cell r="E51">
            <v>60.235999999999997</v>
          </cell>
          <cell r="F51">
            <v>10.48</v>
          </cell>
        </row>
        <row r="52">
          <cell r="E52">
            <v>29.436</v>
          </cell>
          <cell r="F52">
            <v>28.78</v>
          </cell>
        </row>
        <row r="53">
          <cell r="E53">
            <v>135.41499999999999</v>
          </cell>
          <cell r="F53">
            <v>27.03</v>
          </cell>
        </row>
        <row r="54">
          <cell r="E54">
            <v>39.125999999999998</v>
          </cell>
          <cell r="F54">
            <v>30.02</v>
          </cell>
        </row>
        <row r="55">
          <cell r="E55">
            <v>32.655999999999999</v>
          </cell>
          <cell r="F55">
            <v>26.86</v>
          </cell>
        </row>
        <row r="56">
          <cell r="E56">
            <v>1.5429999999999999</v>
          </cell>
          <cell r="F56">
            <v>29.49</v>
          </cell>
        </row>
        <row r="57">
          <cell r="E57">
            <v>11.596</v>
          </cell>
          <cell r="F57">
            <v>7.65</v>
          </cell>
        </row>
        <row r="58">
          <cell r="E58">
            <v>62.054000000000002</v>
          </cell>
          <cell r="F58">
            <v>6.98</v>
          </cell>
        </row>
        <row r="59">
          <cell r="E59">
            <v>14.988</v>
          </cell>
          <cell r="F59">
            <v>8.59</v>
          </cell>
        </row>
        <row r="60">
          <cell r="E60">
            <v>0.61899999999999999</v>
          </cell>
          <cell r="F60">
            <v>8.09</v>
          </cell>
        </row>
        <row r="61">
          <cell r="E61">
            <v>27.58</v>
          </cell>
          <cell r="F61">
            <v>6.08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10.643000000000001</v>
          </cell>
          <cell r="F7">
            <v>4.8</v>
          </cell>
        </row>
        <row r="8">
          <cell r="E8">
            <v>51.761000000000003</v>
          </cell>
          <cell r="F8">
            <v>4.25</v>
          </cell>
        </row>
        <row r="9">
          <cell r="E9">
            <v>0.64500000000000002</v>
          </cell>
          <cell r="F9">
            <v>5.9</v>
          </cell>
        </row>
        <row r="10">
          <cell r="E10">
            <v>15.061</v>
          </cell>
          <cell r="F10">
            <v>5.66</v>
          </cell>
        </row>
        <row r="11">
          <cell r="E11">
            <v>14.228</v>
          </cell>
          <cell r="F11">
            <v>2.87</v>
          </cell>
        </row>
        <row r="12">
          <cell r="E12">
            <v>10.638</v>
          </cell>
          <cell r="F12">
            <v>14</v>
          </cell>
        </row>
        <row r="13">
          <cell r="E13">
            <v>51.753999999999998</v>
          </cell>
          <cell r="F13">
            <v>13.86</v>
          </cell>
        </row>
        <row r="14">
          <cell r="E14">
            <v>15.058</v>
          </cell>
          <cell r="F14">
            <v>15.48</v>
          </cell>
        </row>
        <row r="15">
          <cell r="E15">
            <v>14.227</v>
          </cell>
          <cell r="F15">
            <v>15.86</v>
          </cell>
        </row>
        <row r="16">
          <cell r="E16">
            <v>0.64500000000000002</v>
          </cell>
          <cell r="F16">
            <v>16.59</v>
          </cell>
        </row>
        <row r="17">
          <cell r="E17">
            <v>4.0000000000000001E-3</v>
          </cell>
          <cell r="F17">
            <v>0</v>
          </cell>
        </row>
        <row r="18">
          <cell r="E18">
            <v>5.0000000000000001E-3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0</v>
          </cell>
          <cell r="F21">
            <v>0</v>
          </cell>
        </row>
        <row r="22">
          <cell r="E22">
            <v>0.78600000000000003</v>
          </cell>
          <cell r="F22">
            <v>2.82</v>
          </cell>
        </row>
        <row r="23">
          <cell r="E23">
            <v>0.28399999999999997</v>
          </cell>
          <cell r="F23">
            <v>3.66</v>
          </cell>
        </row>
        <row r="24">
          <cell r="E24">
            <v>0.23300000000000001</v>
          </cell>
          <cell r="F24">
            <v>3.39</v>
          </cell>
        </row>
        <row r="25">
          <cell r="E25">
            <v>0.11</v>
          </cell>
          <cell r="F25">
            <v>1.43</v>
          </cell>
        </row>
        <row r="26">
          <cell r="E26">
            <v>0.01</v>
          </cell>
          <cell r="F26">
            <v>3.76</v>
          </cell>
        </row>
        <row r="27">
          <cell r="E27">
            <v>20.509</v>
          </cell>
          <cell r="F27">
            <v>9.25</v>
          </cell>
        </row>
        <row r="28">
          <cell r="E28">
            <v>87.001999999999995</v>
          </cell>
          <cell r="F28">
            <v>7.15</v>
          </cell>
        </row>
        <row r="29">
          <cell r="E29">
            <v>1.028</v>
          </cell>
          <cell r="F29">
            <v>9.4</v>
          </cell>
        </row>
        <row r="30">
          <cell r="E30">
            <v>24.084</v>
          </cell>
          <cell r="F30">
            <v>9.0399999999999991</v>
          </cell>
        </row>
        <row r="31">
          <cell r="E31">
            <v>20.579000000000001</v>
          </cell>
          <cell r="F31">
            <v>4.16</v>
          </cell>
        </row>
        <row r="32">
          <cell r="E32">
            <v>13.65</v>
          </cell>
          <cell r="F32">
            <v>17.96</v>
          </cell>
        </row>
        <row r="33">
          <cell r="E33">
            <v>61.621000000000002</v>
          </cell>
          <cell r="F33">
            <v>16.5</v>
          </cell>
        </row>
        <row r="34">
          <cell r="E34">
            <v>17.811</v>
          </cell>
          <cell r="F34">
            <v>18.309999999999999</v>
          </cell>
        </row>
        <row r="35">
          <cell r="E35">
            <v>16.251000000000001</v>
          </cell>
          <cell r="F35">
            <v>18.11</v>
          </cell>
        </row>
        <row r="36">
          <cell r="E36">
            <v>0.749</v>
          </cell>
          <cell r="F36">
            <v>19.25</v>
          </cell>
        </row>
        <row r="37">
          <cell r="E37">
            <v>6.31</v>
          </cell>
          <cell r="F37">
            <v>4.55</v>
          </cell>
        </row>
        <row r="38">
          <cell r="E38">
            <v>23.65</v>
          </cell>
          <cell r="F38">
            <v>3.04</v>
          </cell>
        </row>
        <row r="39">
          <cell r="E39">
            <v>5.8170000000000002</v>
          </cell>
          <cell r="F39">
            <v>3.61</v>
          </cell>
        </row>
        <row r="40">
          <cell r="E40">
            <v>0.25600000000000001</v>
          </cell>
          <cell r="F40">
            <v>3.81</v>
          </cell>
        </row>
        <row r="41">
          <cell r="E41">
            <v>3.9359999999999999</v>
          </cell>
          <cell r="F41">
            <v>1.03</v>
          </cell>
        </row>
        <row r="42">
          <cell r="E42">
            <v>1.6850000000000001</v>
          </cell>
          <cell r="F42">
            <v>6.04</v>
          </cell>
        </row>
        <row r="43">
          <cell r="E43">
            <v>0.54300000000000004</v>
          </cell>
          <cell r="F43">
            <v>7.02</v>
          </cell>
        </row>
        <row r="44">
          <cell r="E44">
            <v>0.53700000000000003</v>
          </cell>
          <cell r="F44">
            <v>7.81</v>
          </cell>
        </row>
        <row r="45">
          <cell r="E45">
            <v>0.42099999999999999</v>
          </cell>
          <cell r="F45">
            <v>5.47</v>
          </cell>
        </row>
        <row r="46">
          <cell r="E46">
            <v>2.3E-2</v>
          </cell>
          <cell r="F46">
            <v>8.1999999999999993</v>
          </cell>
        </row>
        <row r="47">
          <cell r="E47">
            <v>23.170999999999999</v>
          </cell>
          <cell r="F47">
            <v>10.45</v>
          </cell>
        </row>
        <row r="48">
          <cell r="E48">
            <v>109.18</v>
          </cell>
          <cell r="F48">
            <v>8.9700000000000006</v>
          </cell>
        </row>
        <row r="49">
          <cell r="E49">
            <v>1.242</v>
          </cell>
          <cell r="F49">
            <v>11.36</v>
          </cell>
        </row>
        <row r="50">
          <cell r="E50">
            <v>30.268000000000001</v>
          </cell>
          <cell r="F50">
            <v>11.37</v>
          </cell>
        </row>
        <row r="51">
          <cell r="E51">
            <v>36.603000000000002</v>
          </cell>
          <cell r="F51">
            <v>7.39</v>
          </cell>
        </row>
        <row r="52">
          <cell r="E52">
            <v>13.65</v>
          </cell>
          <cell r="F52">
            <v>17.96</v>
          </cell>
        </row>
        <row r="53">
          <cell r="E53">
            <v>61.621000000000002</v>
          </cell>
          <cell r="F53">
            <v>16.5</v>
          </cell>
        </row>
        <row r="54">
          <cell r="E54">
            <v>17.811</v>
          </cell>
          <cell r="F54">
            <v>18.309999999999999</v>
          </cell>
        </row>
        <row r="55">
          <cell r="E55">
            <v>16.251000000000001</v>
          </cell>
          <cell r="F55">
            <v>18.11</v>
          </cell>
        </row>
        <row r="56">
          <cell r="E56">
            <v>0.749</v>
          </cell>
          <cell r="F56">
            <v>19.25</v>
          </cell>
        </row>
        <row r="57">
          <cell r="E57">
            <v>9.5210000000000008</v>
          </cell>
          <cell r="F57">
            <v>6.86</v>
          </cell>
        </row>
        <row r="58">
          <cell r="E58">
            <v>47.558999999999997</v>
          </cell>
          <cell r="F58">
            <v>6.11</v>
          </cell>
        </row>
        <row r="59">
          <cell r="E59">
            <v>12.457000000000001</v>
          </cell>
          <cell r="F59">
            <v>7.74</v>
          </cell>
        </row>
        <row r="60">
          <cell r="E60">
            <v>0.49399999999999999</v>
          </cell>
          <cell r="F60">
            <v>7.34</v>
          </cell>
        </row>
        <row r="61">
          <cell r="E61">
            <v>20.352</v>
          </cell>
          <cell r="F61">
            <v>5.32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63"/>
  <sheetViews>
    <sheetView tabSelected="1" topLeftCell="A28" zoomScale="70" zoomScaleNormal="70" workbookViewId="0">
      <selection activeCell="AB37" sqref="AB37"/>
    </sheetView>
  </sheetViews>
  <sheetFormatPr defaultRowHeight="15.75" customHeight="1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0" width="8.42578125" customWidth="1"/>
    <col min="11" max="11" width="9.85546875" customWidth="1"/>
    <col min="12" max="12" width="10.1406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.75" customHeight="1" x14ac:dyDescent="0.25">
      <c r="B1" s="8" t="s">
        <v>1</v>
      </c>
      <c r="C1" s="8"/>
      <c r="D1" s="8"/>
      <c r="E1" s="8"/>
      <c r="F1" s="8"/>
      <c r="G1" s="8"/>
      <c r="H1" s="8"/>
      <c r="I1" s="3"/>
      <c r="J1" s="8" t="s">
        <v>2</v>
      </c>
      <c r="K1" s="8"/>
      <c r="L1" s="8"/>
      <c r="M1" s="8"/>
      <c r="N1" s="8"/>
      <c r="O1" s="8"/>
      <c r="P1" s="8"/>
      <c r="Q1" s="3"/>
      <c r="R1" s="8" t="s">
        <v>3</v>
      </c>
      <c r="S1" s="8"/>
      <c r="T1" s="8"/>
      <c r="U1" s="8"/>
      <c r="V1" s="8"/>
      <c r="W1" s="8"/>
      <c r="X1" s="8"/>
    </row>
    <row r="2" spans="1:24" s="4" customFormat="1" ht="15.75" customHeight="1" x14ac:dyDescent="0.25">
      <c r="B2" s="8" t="s">
        <v>18</v>
      </c>
      <c r="C2" s="8"/>
      <c r="D2" s="8"/>
      <c r="E2" s="3"/>
      <c r="F2" s="8" t="s">
        <v>9</v>
      </c>
      <c r="G2" s="8"/>
      <c r="H2" s="8"/>
      <c r="I2" s="3"/>
      <c r="J2" s="8" t="str">
        <f>B2</f>
        <v>Deaths</v>
      </c>
      <c r="K2" s="8"/>
      <c r="L2" s="8"/>
      <c r="M2" s="3"/>
      <c r="N2" s="8" t="s">
        <v>9</v>
      </c>
      <c r="O2" s="8"/>
      <c r="P2" s="8"/>
      <c r="Q2" s="3"/>
      <c r="R2" s="8" t="str">
        <f>J2</f>
        <v>Deaths</v>
      </c>
      <c r="S2" s="8"/>
      <c r="T2" s="8"/>
      <c r="U2" s="3"/>
      <c r="V2" s="8" t="s">
        <v>9</v>
      </c>
      <c r="W2" s="8"/>
      <c r="X2" s="8"/>
    </row>
    <row r="3" spans="1:24" s="4" customFormat="1" ht="15.75" customHeight="1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ht="15.75" customHeight="1" x14ac:dyDescent="0.25">
      <c r="A4" t="s">
        <v>0</v>
      </c>
      <c r="B4">
        <f>[1]table1_global_val!$D$2</f>
        <v>0</v>
      </c>
      <c r="C4">
        <f>[2]table1_global_lower!$D$2</f>
        <v>0</v>
      </c>
      <c r="D4">
        <f>[3]table1_global_upper!$D$2</f>
        <v>0</v>
      </c>
      <c r="F4" s="4">
        <f>[1]table1_global_val!$E$2</f>
        <v>0</v>
      </c>
      <c r="G4" s="4">
        <f>[2]table1_global_lower!$E$2</f>
        <v>0</v>
      </c>
      <c r="H4" s="4">
        <f>[3]table1_global_upper!$E$2</f>
        <v>0</v>
      </c>
      <c r="J4">
        <f>[1]table1_global_val!$D$6</f>
        <v>2.899</v>
      </c>
      <c r="K4">
        <f>[2]table1_global_lower!$D$6</f>
        <v>1.52</v>
      </c>
      <c r="L4">
        <f>[3]table1_global_upper!$D$6</f>
        <v>5.6109999999999998</v>
      </c>
      <c r="N4">
        <f>[1]table1_global_val!$E$6</f>
        <v>5.13</v>
      </c>
      <c r="O4">
        <f>[2]table1_global_lower!$E$6</f>
        <v>2.83</v>
      </c>
      <c r="P4">
        <f>[3]table1_global_upper!$E$6</f>
        <v>9.48</v>
      </c>
      <c r="R4">
        <f>[1]table1_global_val!$D$14</f>
        <v>4.05</v>
      </c>
      <c r="S4">
        <f>[2]table1_global_lower!$D$14</f>
        <v>3.4409999999999998</v>
      </c>
      <c r="T4">
        <f>[3]table1_global_upper!$D$14</f>
        <v>4.7359999999999998</v>
      </c>
      <c r="V4">
        <f>[1]table1_global_val!$E$14</f>
        <v>7.16</v>
      </c>
      <c r="W4">
        <f>[2]table1_global_lower!$E$14</f>
        <v>6.4</v>
      </c>
      <c r="X4">
        <f>[3]table1_global_upper!$E$14</f>
        <v>8</v>
      </c>
    </row>
    <row r="6" spans="1:24" ht="15.75" customHeight="1" x14ac:dyDescent="0.25">
      <c r="A6" t="s">
        <v>4</v>
      </c>
      <c r="B6">
        <f>[4]table1_income_val!$E$3</f>
        <v>0</v>
      </c>
      <c r="C6">
        <f>[5]table1_income_lower!$E$3</f>
        <v>0</v>
      </c>
      <c r="D6">
        <f>[6]table1_income_upper!$E$3</f>
        <v>0</v>
      </c>
      <c r="F6" s="4">
        <f>[4]table1_income_val!$F$3</f>
        <v>0</v>
      </c>
      <c r="G6" s="4">
        <f>[5]table1_income_lower!$F$3</f>
        <v>0</v>
      </c>
      <c r="H6" s="4">
        <f>[6]table1_income_upper!$F$3</f>
        <v>0</v>
      </c>
      <c r="J6">
        <f>[4]table1_income_val!$E$23</f>
        <v>1.02</v>
      </c>
      <c r="K6">
        <f>[5]table1_income_lower!$E$23</f>
        <v>0.45900000000000002</v>
      </c>
      <c r="L6">
        <f>[6]table1_income_upper!$E$23</f>
        <v>2.0950000000000002</v>
      </c>
      <c r="N6">
        <f>[4]table1_income_val!$F$23</f>
        <v>9.1199999999999992</v>
      </c>
      <c r="O6">
        <f>[5]table1_income_lower!$F$23</f>
        <v>4.24</v>
      </c>
      <c r="P6">
        <f>[6]table1_income_upper!$F$23</f>
        <v>18.05</v>
      </c>
      <c r="R6">
        <f>[4]table1_income_val!$E$43</f>
        <v>0.92</v>
      </c>
      <c r="S6">
        <f>[5]table1_income_lower!$E$43</f>
        <v>0.79700000000000004</v>
      </c>
      <c r="T6">
        <f>[6]table1_income_upper!$E$43</f>
        <v>1.0669999999999999</v>
      </c>
      <c r="V6">
        <f>[4]table1_income_val!$F$43</f>
        <v>8.23</v>
      </c>
      <c r="W6">
        <f>[5]table1_income_lower!$F$43</f>
        <v>7.37</v>
      </c>
      <c r="X6">
        <f>[6]table1_income_upper!$F$43</f>
        <v>9.19</v>
      </c>
    </row>
    <row r="7" spans="1:24" ht="15.75" customHeight="1" x14ac:dyDescent="0.25">
      <c r="A7" t="s">
        <v>5</v>
      </c>
      <c r="B7">
        <f>[4]table1_income_val!$E$4</f>
        <v>0</v>
      </c>
      <c r="C7">
        <f>[5]table1_income_lower!$E$4</f>
        <v>0</v>
      </c>
      <c r="D7">
        <f>[6]table1_income_upper!$E$4</f>
        <v>0</v>
      </c>
      <c r="F7" s="4">
        <f>[4]table1_income_val!$F$4</f>
        <v>0</v>
      </c>
      <c r="G7" s="4">
        <f>[5]table1_income_lower!$F$4</f>
        <v>0</v>
      </c>
      <c r="H7" s="4">
        <f>[6]table1_income_upper!$F$4</f>
        <v>0</v>
      </c>
      <c r="J7">
        <f>[4]table1_income_val!$E$24</f>
        <v>1.042</v>
      </c>
      <c r="K7">
        <f>[5]table1_income_lower!$E$24</f>
        <v>0.49199999999999999</v>
      </c>
      <c r="L7">
        <f>[6]table1_income_upper!$E$24</f>
        <v>2.14</v>
      </c>
      <c r="N7">
        <f>[4]table1_income_val!$F$24</f>
        <v>4.99</v>
      </c>
      <c r="O7">
        <f>[5]table1_income_lower!$F$24</f>
        <v>2.68</v>
      </c>
      <c r="P7">
        <f>[6]table1_income_upper!$F$24</f>
        <v>9.09</v>
      </c>
      <c r="R7">
        <f>[4]table1_income_val!$E$44</f>
        <v>1.4410000000000001</v>
      </c>
      <c r="S7">
        <f>[5]table1_income_lower!$E$44</f>
        <v>1.133</v>
      </c>
      <c r="T7">
        <f>[6]table1_income_upper!$E$44</f>
        <v>1.8140000000000001</v>
      </c>
      <c r="V7">
        <f>[4]table1_income_val!$F$44</f>
        <v>6.91</v>
      </c>
      <c r="W7">
        <f>[5]table1_income_lower!$F$44</f>
        <v>6.17</v>
      </c>
      <c r="X7">
        <f>[6]table1_income_upper!$F$44</f>
        <v>7.7</v>
      </c>
    </row>
    <row r="8" spans="1:24" ht="15.75" customHeight="1" x14ac:dyDescent="0.25">
      <c r="A8" t="s">
        <v>6</v>
      </c>
      <c r="B8">
        <f>[4]table1_income_val!$E$2</f>
        <v>0</v>
      </c>
      <c r="C8">
        <f>[5]table1_income_lower!$E$2</f>
        <v>0</v>
      </c>
      <c r="D8">
        <f>[6]table1_income_upper!$E$2</f>
        <v>0</v>
      </c>
      <c r="F8" s="4">
        <f>[4]table1_income_val!$F$2</f>
        <v>0</v>
      </c>
      <c r="G8" s="4">
        <f>[5]table1_income_lower!$F$2</f>
        <v>0</v>
      </c>
      <c r="H8" s="4">
        <f>[6]table1_income_upper!$F$2</f>
        <v>0</v>
      </c>
      <c r="J8">
        <f>[4]table1_income_val!$E$22</f>
        <v>0.73299999999999998</v>
      </c>
      <c r="K8">
        <f>[5]table1_income_lower!$E$22</f>
        <v>0.41799999999999998</v>
      </c>
      <c r="L8">
        <f>[6]table1_income_upper!$E$22</f>
        <v>1.335</v>
      </c>
      <c r="N8">
        <f>[4]table1_income_val!$F$22</f>
        <v>3.69</v>
      </c>
      <c r="O8">
        <f>[5]table1_income_lower!$F$22</f>
        <v>2.4</v>
      </c>
      <c r="P8">
        <f>[6]table1_income_upper!$F$22</f>
        <v>5.92</v>
      </c>
      <c r="R8">
        <f>[4]table1_income_val!$E$42</f>
        <v>1.3819999999999999</v>
      </c>
      <c r="S8">
        <f>[5]table1_income_lower!$E$42</f>
        <v>1.0549999999999999</v>
      </c>
      <c r="T8">
        <f>[6]table1_income_upper!$E$42</f>
        <v>1.7809999999999999</v>
      </c>
      <c r="V8">
        <f>[4]table1_income_val!$F$42</f>
        <v>6.96</v>
      </c>
      <c r="W8">
        <f>[5]table1_income_lower!$F$42</f>
        <v>6.05</v>
      </c>
      <c r="X8">
        <f>[6]table1_income_upper!$F$42</f>
        <v>7.89</v>
      </c>
    </row>
    <row r="9" spans="1:24" ht="15.75" customHeight="1" x14ac:dyDescent="0.25">
      <c r="A9" t="s">
        <v>7</v>
      </c>
      <c r="B9">
        <f>[4]table1_income_val!$E$5</f>
        <v>0</v>
      </c>
      <c r="C9">
        <f>[5]table1_income_lower!$E$5</f>
        <v>0</v>
      </c>
      <c r="D9">
        <f>[6]table1_income_upper!$E$5</f>
        <v>0</v>
      </c>
      <c r="F9" s="4">
        <f>[4]table1_income_val!$F$5</f>
        <v>0</v>
      </c>
      <c r="G9" s="4">
        <f>[5]table1_income_lower!$F$5</f>
        <v>0</v>
      </c>
      <c r="H9" s="4">
        <f>[6]table1_income_upper!$F$5</f>
        <v>0</v>
      </c>
      <c r="J9">
        <f>[4]table1_income_val!$E$25</f>
        <v>0.10299999999999999</v>
      </c>
      <c r="K9">
        <f>[5]table1_income_lower!$E$25</f>
        <v>5.5E-2</v>
      </c>
      <c r="L9">
        <f>[6]table1_income_upper!$E$25</f>
        <v>0.19500000000000001</v>
      </c>
      <c r="N9">
        <f>[4]table1_income_val!$F$25</f>
        <v>2.2400000000000002</v>
      </c>
      <c r="O9">
        <f>[5]table1_income_lower!$F$25</f>
        <v>1.4</v>
      </c>
      <c r="P9">
        <f>[6]table1_income_upper!$F$25</f>
        <v>3.6</v>
      </c>
      <c r="R9">
        <f>[4]table1_income_val!$E$45</f>
        <v>0.30399999999999999</v>
      </c>
      <c r="S9">
        <f>[5]table1_income_lower!$E$45</f>
        <v>0.224</v>
      </c>
      <c r="T9">
        <f>[6]table1_income_upper!$E$45</f>
        <v>0.41099999999999998</v>
      </c>
      <c r="V9">
        <f>[4]table1_income_val!$F$45</f>
        <v>6.62</v>
      </c>
      <c r="W9">
        <f>[5]table1_income_lower!$F$45</f>
        <v>5.74</v>
      </c>
      <c r="X9">
        <f>[6]table1_income_upper!$F$45</f>
        <v>7.6</v>
      </c>
    </row>
    <row r="10" spans="1:24" ht="15.75" customHeight="1" x14ac:dyDescent="0.25">
      <c r="A10" s="1"/>
    </row>
    <row r="11" spans="1:24" ht="15.75" customHeight="1" x14ac:dyDescent="0.25">
      <c r="A11" t="str">
        <f>[7]table1_region!B2</f>
        <v>Europe</v>
      </c>
      <c r="B11">
        <f>[8]table1_region_val!E2</f>
        <v>0</v>
      </c>
      <c r="C11">
        <f>[9]table1_region_lower!E2</f>
        <v>0</v>
      </c>
      <c r="D11">
        <f>[10]table1_region_upper!E2</f>
        <v>0</v>
      </c>
      <c r="F11" s="4">
        <f>[8]table1_region_val!F2</f>
        <v>0</v>
      </c>
      <c r="G11" s="4">
        <f>[9]table1_region_lower!F3</f>
        <v>0</v>
      </c>
      <c r="H11" s="4">
        <f>[10]table1_region_upper!F4</f>
        <v>0</v>
      </c>
      <c r="J11">
        <f>[8]table1_region_val!E22</f>
        <v>1.5649999999999999</v>
      </c>
      <c r="K11">
        <f>[9]table1_region_lower!E22</f>
        <v>0.78600000000000003</v>
      </c>
      <c r="L11">
        <f>[10]table1_region_upper!E22</f>
        <v>3.069</v>
      </c>
      <c r="N11">
        <f>[8]table1_region_val!F22</f>
        <v>4.95</v>
      </c>
      <c r="O11">
        <f>[9]table1_region_lower!F22</f>
        <v>2.82</v>
      </c>
      <c r="P11">
        <f>[10]table1_region_upper!F22</f>
        <v>8.6199999999999992</v>
      </c>
      <c r="R11">
        <f>[8]table1_region_val!E42</f>
        <v>2.1760000000000002</v>
      </c>
      <c r="S11">
        <f>[9]table1_region_lower!E42</f>
        <v>1.6850000000000001</v>
      </c>
      <c r="T11">
        <f>[10]table1_region_upper!E42</f>
        <v>2.7610000000000001</v>
      </c>
      <c r="V11">
        <f>[8]table1_region_val!F42</f>
        <v>6.88</v>
      </c>
      <c r="W11">
        <f>[9]table1_region_lower!F42</f>
        <v>6.04</v>
      </c>
      <c r="X11">
        <f>[10]table1_region_upper!F42</f>
        <v>7.76</v>
      </c>
    </row>
    <row r="12" spans="1:24" ht="15.75" customHeight="1" x14ac:dyDescent="0.25">
      <c r="A12" t="str">
        <f>[7]table1_region!B3</f>
        <v>Asia</v>
      </c>
      <c r="B12">
        <f>[8]table1_region_val!E3</f>
        <v>0</v>
      </c>
      <c r="C12">
        <f>[9]table1_region_lower!E3</f>
        <v>0</v>
      </c>
      <c r="D12">
        <f>[10]table1_region_upper!E3</f>
        <v>0</v>
      </c>
      <c r="F12" s="4">
        <f>[8]table1_region_val!F3</f>
        <v>0</v>
      </c>
      <c r="G12" s="4">
        <f>[9]table1_region_lower!F3</f>
        <v>0</v>
      </c>
      <c r="H12" s="4">
        <f>[10]table1_region_upper!F3</f>
        <v>0</v>
      </c>
      <c r="J12">
        <f>[8]table1_region_val!E23</f>
        <v>0.60899999999999999</v>
      </c>
      <c r="K12">
        <f>[9]table1_region_lower!E23</f>
        <v>0.28399999999999997</v>
      </c>
      <c r="L12">
        <f>[10]table1_region_upper!E23</f>
        <v>1.2589999999999999</v>
      </c>
      <c r="N12">
        <f>[8]table1_region_val!F23</f>
        <v>7.32</v>
      </c>
      <c r="O12">
        <f>[9]table1_region_lower!F23</f>
        <v>3.66</v>
      </c>
      <c r="P12">
        <f>[10]table1_region_upper!F23</f>
        <v>14.02</v>
      </c>
      <c r="R12">
        <f>[8]table1_region_val!E43</f>
        <v>0.65100000000000002</v>
      </c>
      <c r="S12">
        <f>[9]table1_region_lower!E43</f>
        <v>0.54300000000000004</v>
      </c>
      <c r="T12">
        <f>[10]table1_region_upper!E43</f>
        <v>0.78100000000000003</v>
      </c>
      <c r="V12">
        <f>[8]table1_region_val!F43</f>
        <v>7.82</v>
      </c>
      <c r="W12">
        <f>[9]table1_region_lower!F43</f>
        <v>7.02</v>
      </c>
      <c r="X12">
        <f>[10]table1_region_upper!F43</f>
        <v>8.6999999999999993</v>
      </c>
    </row>
    <row r="13" spans="1:24" ht="15.75" customHeight="1" x14ac:dyDescent="0.25">
      <c r="A13" t="str">
        <f>[7]table1_region!B4</f>
        <v>Oceania</v>
      </c>
      <c r="B13">
        <f>[8]table1_region_val!E4</f>
        <v>0</v>
      </c>
      <c r="C13">
        <f>[9]table1_region_lower!E4</f>
        <v>0</v>
      </c>
      <c r="D13">
        <f>[10]table1_region_upper!E4</f>
        <v>0</v>
      </c>
      <c r="F13" s="4">
        <f>[8]table1_region_val!F4</f>
        <v>0</v>
      </c>
      <c r="G13" s="4">
        <f>[9]table1_region_lower!F4</f>
        <v>0</v>
      </c>
      <c r="H13" s="4">
        <f>[10]table1_region_upper!F4</f>
        <v>0</v>
      </c>
      <c r="J13">
        <f>[8]table1_region_val!E24</f>
        <v>0.49</v>
      </c>
      <c r="K13">
        <f>[9]table1_region_lower!E24</f>
        <v>0.23300000000000001</v>
      </c>
      <c r="L13">
        <f>[10]table1_region_upper!E24</f>
        <v>0.98499999999999999</v>
      </c>
      <c r="N13">
        <f>[8]table1_region_val!F24</f>
        <v>6.71</v>
      </c>
      <c r="O13">
        <f>[9]table1_region_lower!F24</f>
        <v>3.39</v>
      </c>
      <c r="P13">
        <f>[10]table1_region_upper!F24</f>
        <v>12.65</v>
      </c>
      <c r="R13">
        <f>[8]table1_region_val!E44</f>
        <v>0.63300000000000001</v>
      </c>
      <c r="S13">
        <f>[9]table1_region_lower!E44</f>
        <v>0.53700000000000003</v>
      </c>
      <c r="T13">
        <f>[10]table1_region_upper!E44</f>
        <v>0.753</v>
      </c>
      <c r="V13">
        <f>[8]table1_region_val!F44</f>
        <v>8.67</v>
      </c>
      <c r="W13">
        <f>[9]table1_region_lower!F44</f>
        <v>7.81</v>
      </c>
      <c r="X13">
        <f>[10]table1_region_upper!F44</f>
        <v>9.68</v>
      </c>
    </row>
    <row r="14" spans="1:24" ht="15.75" customHeight="1" x14ac:dyDescent="0.25">
      <c r="A14" t="str">
        <f>[7]table1_region!B5</f>
        <v>Americas</v>
      </c>
      <c r="B14">
        <f>[8]table1_region_val!E5</f>
        <v>0</v>
      </c>
      <c r="C14">
        <f>[9]table1_region_lower!E5</f>
        <v>0</v>
      </c>
      <c r="D14">
        <f>[10]table1_region_upper!E5</f>
        <v>0</v>
      </c>
      <c r="F14" s="4">
        <f>[8]table1_region_val!F5</f>
        <v>0</v>
      </c>
      <c r="G14" s="4">
        <f>[9]table1_region_lower!F5</f>
        <v>0</v>
      </c>
      <c r="H14" s="4">
        <f>[10]table1_region_upper!F5</f>
        <v>0</v>
      </c>
      <c r="J14">
        <f>[8]table1_region_val!E25</f>
        <v>0.21099999999999999</v>
      </c>
      <c r="K14">
        <f>[9]table1_region_lower!E25</f>
        <v>0.11</v>
      </c>
      <c r="L14">
        <f>[10]table1_region_upper!E25</f>
        <v>0.40699999999999997</v>
      </c>
      <c r="N14">
        <f>[8]table1_region_val!F25</f>
        <v>2.36</v>
      </c>
      <c r="O14">
        <f>[9]table1_region_lower!F25</f>
        <v>1.43</v>
      </c>
      <c r="P14">
        <f>[10]table1_region_upper!F25</f>
        <v>3.9</v>
      </c>
      <c r="R14">
        <f>[8]table1_region_val!E45</f>
        <v>0.56100000000000005</v>
      </c>
      <c r="S14">
        <f>[9]table1_region_lower!E45</f>
        <v>0.42099999999999999</v>
      </c>
      <c r="T14">
        <f>[10]table1_region_upper!E45</f>
        <v>0.745</v>
      </c>
      <c r="V14">
        <f>[8]table1_region_val!F45</f>
        <v>6.26</v>
      </c>
      <c r="W14">
        <f>[9]table1_region_lower!F45</f>
        <v>5.47</v>
      </c>
      <c r="X14">
        <f>[10]table1_region_upper!F45</f>
        <v>7.14</v>
      </c>
    </row>
    <row r="15" spans="1:24" ht="15.75" customHeight="1" x14ac:dyDescent="0.25">
      <c r="A15" t="str">
        <f>[7]table1_region!B6</f>
        <v>Africa</v>
      </c>
      <c r="B15">
        <f>[8]table1_region_val!E6</f>
        <v>0</v>
      </c>
      <c r="C15">
        <f>[9]table1_region_lower!E6</f>
        <v>0</v>
      </c>
      <c r="D15">
        <f>[10]table1_region_upper!E6</f>
        <v>0</v>
      </c>
      <c r="F15" s="4">
        <f>[8]table1_region_val!F6</f>
        <v>0</v>
      </c>
      <c r="G15" s="4">
        <f>[9]table1_region_lower!F6</f>
        <v>0</v>
      </c>
      <c r="H15" s="4">
        <f>[10]table1_region_upper!F6</f>
        <v>0</v>
      </c>
      <c r="J15">
        <f>[8]table1_region_val!E26</f>
        <v>2.1999999999999999E-2</v>
      </c>
      <c r="K15">
        <f>[9]table1_region_lower!E26</f>
        <v>0.01</v>
      </c>
      <c r="L15">
        <f>[10]table1_region_upper!E26</f>
        <v>4.4999999999999998E-2</v>
      </c>
      <c r="N15">
        <f>[8]table1_region_val!F26</f>
        <v>7.43</v>
      </c>
      <c r="O15">
        <f>[9]table1_region_lower!F26</f>
        <v>3.76</v>
      </c>
      <c r="P15">
        <f>[10]table1_region_upper!F26</f>
        <v>13.86</v>
      </c>
      <c r="R15">
        <f>[8]table1_region_val!E46</f>
        <v>2.7E-2</v>
      </c>
      <c r="S15">
        <f>[9]table1_region_lower!E46</f>
        <v>2.3E-2</v>
      </c>
      <c r="T15">
        <f>[10]table1_region_upper!E46</f>
        <v>3.3000000000000002E-2</v>
      </c>
      <c r="V15">
        <f>[8]table1_region_val!F46</f>
        <v>9.06</v>
      </c>
      <c r="W15">
        <f>[9]table1_region_lower!F46</f>
        <v>8.1999999999999993</v>
      </c>
      <c r="X15">
        <f>[10]table1_region_upper!F46</f>
        <v>10.039999999999999</v>
      </c>
    </row>
    <row r="17" spans="1:24" ht="15.75" customHeight="1" x14ac:dyDescent="0.25">
      <c r="A17" s="4"/>
      <c r="B17" s="8" t="s">
        <v>1</v>
      </c>
      <c r="C17" s="8"/>
      <c r="D17" s="8"/>
      <c r="E17" s="8"/>
      <c r="F17" s="8"/>
      <c r="G17" s="8"/>
      <c r="H17" s="8"/>
      <c r="I17" s="7"/>
      <c r="J17" s="8" t="s">
        <v>2</v>
      </c>
      <c r="K17" s="8"/>
      <c r="L17" s="8"/>
      <c r="M17" s="8"/>
      <c r="N17" s="8"/>
      <c r="O17" s="8"/>
      <c r="P17" s="8"/>
      <c r="Q17" s="7"/>
      <c r="R17" s="8" t="s">
        <v>3</v>
      </c>
      <c r="S17" s="8"/>
      <c r="T17" s="8"/>
      <c r="U17" s="8"/>
      <c r="V17" s="8"/>
      <c r="W17" s="8"/>
      <c r="X17" s="8"/>
    </row>
    <row r="18" spans="1:24" ht="15.75" customHeight="1" x14ac:dyDescent="0.25">
      <c r="A18" s="4"/>
      <c r="B18" s="8" t="s">
        <v>8</v>
      </c>
      <c r="C18" s="8"/>
      <c r="D18" s="8"/>
      <c r="E18" s="7"/>
      <c r="F18" s="8" t="s">
        <v>9</v>
      </c>
      <c r="G18" s="8"/>
      <c r="H18" s="8"/>
      <c r="I18" s="7"/>
      <c r="J18" s="8" t="str">
        <f>B18</f>
        <v>DALYs</v>
      </c>
      <c r="K18" s="8"/>
      <c r="L18" s="8"/>
      <c r="M18" s="7"/>
      <c r="N18" s="8" t="s">
        <v>9</v>
      </c>
      <c r="O18" s="8"/>
      <c r="P18" s="8"/>
      <c r="Q18" s="7"/>
      <c r="R18" s="8" t="str">
        <f>J18</f>
        <v>DALYs</v>
      </c>
      <c r="S18" s="8"/>
      <c r="T18" s="8"/>
      <c r="U18" s="7"/>
      <c r="V18" s="8" t="s">
        <v>9</v>
      </c>
      <c r="W18" s="8"/>
      <c r="X18" s="8"/>
    </row>
    <row r="19" spans="1:24" ht="15.75" customHeight="1" x14ac:dyDescent="0.25">
      <c r="A19" s="4"/>
      <c r="B19" s="4" t="s">
        <v>10</v>
      </c>
      <c r="C19" s="4" t="s">
        <v>12</v>
      </c>
      <c r="D19" s="4" t="s">
        <v>11</v>
      </c>
      <c r="E19" s="4"/>
      <c r="F19" s="4" t="s">
        <v>10</v>
      </c>
      <c r="G19" s="4" t="s">
        <v>12</v>
      </c>
      <c r="H19" s="4" t="s">
        <v>11</v>
      </c>
      <c r="J19" s="4" t="s">
        <v>10</v>
      </c>
      <c r="K19" s="4" t="s">
        <v>12</v>
      </c>
      <c r="L19" s="4" t="s">
        <v>11</v>
      </c>
      <c r="M19" s="4"/>
      <c r="N19" s="4" t="s">
        <v>10</v>
      </c>
      <c r="O19" s="4" t="s">
        <v>12</v>
      </c>
      <c r="P19" s="4" t="s">
        <v>11</v>
      </c>
      <c r="Q19" s="4"/>
      <c r="R19" s="4" t="s">
        <v>10</v>
      </c>
      <c r="S19" s="4" t="s">
        <v>12</v>
      </c>
      <c r="T19" s="4" t="s">
        <v>11</v>
      </c>
      <c r="U19" s="4"/>
      <c r="V19" s="4" t="s">
        <v>10</v>
      </c>
      <c r="W19" s="4" t="s">
        <v>12</v>
      </c>
      <c r="X19" s="4" t="s">
        <v>11</v>
      </c>
    </row>
    <row r="20" spans="1:24" ht="15.75" customHeight="1" x14ac:dyDescent="0.25">
      <c r="A20" t="s">
        <v>0</v>
      </c>
      <c r="B20">
        <f>[1]table1_global_val!$D$3</f>
        <v>125.31100000000001</v>
      </c>
      <c r="C20">
        <f>[2]table1_global_lower!$D$3</f>
        <v>92.995000000000005</v>
      </c>
      <c r="D20">
        <f>[3]table1_global_upper!$D$3</f>
        <v>163.178</v>
      </c>
      <c r="F20" s="4">
        <f>[1]table1_global_val!$E$3</f>
        <v>4.9400000000000004</v>
      </c>
      <c r="G20" s="4">
        <f>[2]table1_global_lower!$E$3</f>
        <v>4.07</v>
      </c>
      <c r="H20" s="4">
        <f>[3]table1_global_upper!$E$3</f>
        <v>5.81</v>
      </c>
      <c r="J20">
        <f>[1]table1_global_val!$D$7</f>
        <v>300.72699999999998</v>
      </c>
      <c r="K20">
        <f>[2]table1_global_lower!$D$7</f>
        <v>158.57</v>
      </c>
      <c r="L20">
        <f>[3]table1_global_upper!$D$7</f>
        <v>468.55</v>
      </c>
      <c r="N20">
        <f>[1]table1_global_val!$E$7</f>
        <v>11.85</v>
      </c>
      <c r="O20">
        <f>[2]table1_global_lower!$E$7</f>
        <v>6.94</v>
      </c>
      <c r="P20">
        <f>[3]table1_global_upper!$E$7</f>
        <v>16.670000000000002</v>
      </c>
      <c r="R20">
        <f>[1]table1_global_val!$D$15</f>
        <v>358.46600000000001</v>
      </c>
      <c r="S20">
        <f>[2]table1_global_lower!$D$15</f>
        <v>212.29499999999999</v>
      </c>
      <c r="T20">
        <f>[3]table1_global_upper!$D$15</f>
        <v>520.76400000000001</v>
      </c>
      <c r="V20">
        <f>[1]table1_global_val!$E$15</f>
        <v>14.12</v>
      </c>
      <c r="W20">
        <f>[2]table1_global_lower!$E$15</f>
        <v>9.2899999999999991</v>
      </c>
      <c r="X20">
        <f>[3]table1_global_upper!$E$15</f>
        <v>18.53</v>
      </c>
    </row>
    <row r="22" spans="1:24" ht="15.75" customHeight="1" x14ac:dyDescent="0.25">
      <c r="A22" t="s">
        <v>4</v>
      </c>
      <c r="B22">
        <f>[4]table1_income_val!E7</f>
        <v>24.52</v>
      </c>
      <c r="C22">
        <f>[5]table1_income_lower!E7</f>
        <v>18.146000000000001</v>
      </c>
      <c r="D22">
        <f>[6]table1_income_upper!E7</f>
        <v>32.036000000000001</v>
      </c>
      <c r="F22">
        <f>[4]table1_income_val!F7</f>
        <v>6.68</v>
      </c>
      <c r="G22">
        <f>[5]table1_income_lower!F7</f>
        <v>5.67</v>
      </c>
      <c r="H22">
        <f>[6]table1_income_upper!F7</f>
        <v>7.63</v>
      </c>
      <c r="J22">
        <f>[4]table1_income_val!E27</f>
        <v>66.054000000000002</v>
      </c>
      <c r="K22">
        <f>[5]table1_income_lower!E27</f>
        <v>32.859000000000002</v>
      </c>
      <c r="L22">
        <f>[6]table1_income_upper!E27</f>
        <v>105.119</v>
      </c>
      <c r="N22">
        <f>[4]table1_income_val!F27</f>
        <v>17.989999999999998</v>
      </c>
      <c r="O22">
        <f>[5]table1_income_lower!F27</f>
        <v>10.26</v>
      </c>
      <c r="P22">
        <f>[6]table1_income_upper!F27</f>
        <v>25.05</v>
      </c>
      <c r="R22">
        <f>[4]table1_income_val!E47</f>
        <v>66.816000000000003</v>
      </c>
      <c r="S22">
        <f>[5]table1_income_lower!E47</f>
        <v>36.39</v>
      </c>
      <c r="T22">
        <f>[6]table1_income_upper!E47</f>
        <v>98.707999999999998</v>
      </c>
      <c r="V22">
        <f>[4]table1_income_val!F47</f>
        <v>18.2</v>
      </c>
      <c r="W22">
        <f>[5]table1_income_lower!F47</f>
        <v>11.37</v>
      </c>
      <c r="X22">
        <f>[6]table1_income_upper!F47</f>
        <v>23.52</v>
      </c>
    </row>
    <row r="23" spans="1:24" ht="15.75" customHeight="1" x14ac:dyDescent="0.25">
      <c r="A23" t="s">
        <v>5</v>
      </c>
      <c r="B23">
        <f>[4]table1_income_val!E8</f>
        <v>45.645000000000003</v>
      </c>
      <c r="C23">
        <f>[5]table1_income_lower!E8</f>
        <v>33.823999999999998</v>
      </c>
      <c r="D23">
        <f>[6]table1_income_upper!E8</f>
        <v>59.694000000000003</v>
      </c>
      <c r="F23">
        <f>[4]table1_income_val!F8</f>
        <v>5.57</v>
      </c>
      <c r="G23">
        <f>[5]table1_income_lower!F8</f>
        <v>4.74</v>
      </c>
      <c r="H23">
        <f>[6]table1_income_upper!F8</f>
        <v>6.4</v>
      </c>
      <c r="J23">
        <f>[4]table1_income_val!E28</f>
        <v>110.012</v>
      </c>
      <c r="K23">
        <f>[5]table1_income_lower!E28</f>
        <v>54.555</v>
      </c>
      <c r="L23">
        <f>[6]table1_income_upper!E28</f>
        <v>177.09700000000001</v>
      </c>
      <c r="N23">
        <f>[4]table1_income_val!F28</f>
        <v>13.43</v>
      </c>
      <c r="O23">
        <f>[5]table1_income_lower!F28</f>
        <v>7.64</v>
      </c>
      <c r="P23">
        <f>[6]table1_income_upper!F28</f>
        <v>18.98</v>
      </c>
      <c r="R23">
        <f>[4]table1_income_val!E48</f>
        <v>124.20099999999999</v>
      </c>
      <c r="S23">
        <f>[5]table1_income_lower!E48</f>
        <v>68.236999999999995</v>
      </c>
      <c r="T23">
        <f>[6]table1_income_upper!E48</f>
        <v>186.78399999999999</v>
      </c>
      <c r="V23">
        <f>[4]table1_income_val!F48</f>
        <v>15.16</v>
      </c>
      <c r="W23">
        <f>[5]table1_income_lower!F48</f>
        <v>9.56</v>
      </c>
      <c r="X23">
        <f>[6]table1_income_upper!F48</f>
        <v>20.02</v>
      </c>
    </row>
    <row r="24" spans="1:24" ht="15.75" customHeight="1" x14ac:dyDescent="0.25">
      <c r="A24" t="s">
        <v>6</v>
      </c>
      <c r="B24">
        <f>[4]table1_income_val!E9</f>
        <v>44.924999999999997</v>
      </c>
      <c r="C24">
        <f>[5]table1_income_lower!E9</f>
        <v>33</v>
      </c>
      <c r="D24">
        <f>[6]table1_income_upper!E9</f>
        <v>58.929000000000002</v>
      </c>
      <c r="F24">
        <f>[4]table1_income_val!F9</f>
        <v>4.28</v>
      </c>
      <c r="G24">
        <f>[5]table1_income_lower!F9</f>
        <v>3.59</v>
      </c>
      <c r="H24">
        <f>[6]table1_income_upper!F9</f>
        <v>4.93</v>
      </c>
      <c r="J24">
        <f>[4]table1_income_val!E29</f>
        <v>105.06699999999999</v>
      </c>
      <c r="K24">
        <f>[5]table1_income_lower!E29</f>
        <v>55.308</v>
      </c>
      <c r="L24">
        <f>[6]table1_income_upper!E29</f>
        <v>165.34200000000001</v>
      </c>
      <c r="N24">
        <f>[4]table1_income_val!F29</f>
        <v>10.02</v>
      </c>
      <c r="O24">
        <f>[5]table1_income_lower!F29</f>
        <v>6.02</v>
      </c>
      <c r="P24">
        <f>[6]table1_income_upper!F29</f>
        <v>13.83</v>
      </c>
      <c r="R24">
        <f>[4]table1_income_val!E49</f>
        <v>132.161</v>
      </c>
      <c r="S24">
        <f>[5]table1_income_lower!E49</f>
        <v>76.222999999999999</v>
      </c>
      <c r="T24">
        <f>[6]table1_income_upper!E49</f>
        <v>197.64400000000001</v>
      </c>
      <c r="V24">
        <f>[4]table1_income_val!F49</f>
        <v>12.6</v>
      </c>
      <c r="W24">
        <f>[5]table1_income_lower!F49</f>
        <v>8.3000000000000007</v>
      </c>
      <c r="X24">
        <f>[6]table1_income_upper!F49</f>
        <v>16.53</v>
      </c>
    </row>
    <row r="25" spans="1:24" ht="15.75" customHeight="1" x14ac:dyDescent="0.25">
      <c r="A25" t="s">
        <v>7</v>
      </c>
      <c r="B25">
        <f>[4]table1_income_val!E10</f>
        <v>10.146000000000001</v>
      </c>
      <c r="C25">
        <f>[5]table1_income_lower!E10</f>
        <v>7.3680000000000003</v>
      </c>
      <c r="D25">
        <f>[6]table1_income_upper!E10</f>
        <v>13.468</v>
      </c>
      <c r="F25">
        <f>[4]table1_income_val!F10</f>
        <v>3.36</v>
      </c>
      <c r="G25">
        <f>[5]table1_income_lower!F10</f>
        <v>2.85</v>
      </c>
      <c r="H25">
        <f>[6]table1_income_upper!F10</f>
        <v>3.82</v>
      </c>
      <c r="J25">
        <f>[4]table1_income_val!E30</f>
        <v>19.427</v>
      </c>
      <c r="K25">
        <f>[5]table1_income_lower!E30</f>
        <v>10.48</v>
      </c>
      <c r="L25">
        <f>[6]table1_income_upper!E30</f>
        <v>30.821000000000002</v>
      </c>
      <c r="N25">
        <f>[4]table1_income_val!F30</f>
        <v>6.44</v>
      </c>
      <c r="O25">
        <f>[5]table1_income_lower!F30</f>
        <v>4.05</v>
      </c>
      <c r="P25">
        <f>[6]table1_income_upper!F30</f>
        <v>8.74</v>
      </c>
      <c r="R25">
        <f>[4]table1_income_val!E50</f>
        <v>31.835000000000001</v>
      </c>
      <c r="S25">
        <f>[5]table1_income_lower!E50</f>
        <v>19.614000000000001</v>
      </c>
      <c r="T25">
        <f>[6]table1_income_upper!E50</f>
        <v>47.482999999999997</v>
      </c>
      <c r="V25">
        <f>[4]table1_income_val!F50</f>
        <v>10.55</v>
      </c>
      <c r="W25">
        <f>[5]table1_income_lower!F50</f>
        <v>7.59</v>
      </c>
      <c r="X25">
        <f>[6]table1_income_upper!F50</f>
        <v>13.47</v>
      </c>
    </row>
    <row r="26" spans="1:24" ht="15.75" customHeight="1" x14ac:dyDescent="0.25">
      <c r="A26" s="1"/>
    </row>
    <row r="27" spans="1:24" ht="15.75" customHeight="1" x14ac:dyDescent="0.25">
      <c r="A27" t="str">
        <f>A11</f>
        <v>Europe</v>
      </c>
      <c r="B27">
        <f>[8]table1_region_val!E7</f>
        <v>14.439</v>
      </c>
      <c r="C27">
        <f>[9]table1_region_lower!E7</f>
        <v>10.643000000000001</v>
      </c>
      <c r="D27">
        <f>[10]table1_region_upper!E7</f>
        <v>18.937000000000001</v>
      </c>
      <c r="F27" s="4">
        <f>[8]table1_region_val!F7</f>
        <v>5.69</v>
      </c>
      <c r="G27" s="4">
        <f>[9]table1_region_lower!F7</f>
        <v>4.8</v>
      </c>
      <c r="H27" s="4">
        <f>[10]table1_region_upper!F7</f>
        <v>6.52</v>
      </c>
      <c r="J27">
        <f>[8]table1_region_val!E27</f>
        <v>39.512999999999998</v>
      </c>
      <c r="K27">
        <f>[9]table1_region_lower!E27</f>
        <v>20.509</v>
      </c>
      <c r="L27">
        <f>[10]table1_region_upper!E27</f>
        <v>63.347999999999999</v>
      </c>
      <c r="N27">
        <f>[8]table1_region_val!F27</f>
        <v>15.56</v>
      </c>
      <c r="O27">
        <f>[9]table1_region_lower!F27</f>
        <v>9.25</v>
      </c>
      <c r="P27">
        <f>[10]table1_region_upper!F27</f>
        <v>21.82</v>
      </c>
      <c r="R27">
        <f>[8]table1_region_val!E47</f>
        <v>41.031999999999996</v>
      </c>
      <c r="S27">
        <f>[9]table1_region_lower!E47</f>
        <v>23.170999999999999</v>
      </c>
      <c r="T27">
        <f>[10]table1_region_upper!E47</f>
        <v>60.942999999999998</v>
      </c>
      <c r="V27">
        <f>[8]table1_region_val!F47</f>
        <v>16.16</v>
      </c>
      <c r="W27">
        <f>[9]table1_region_lower!F47</f>
        <v>10.45</v>
      </c>
      <c r="X27">
        <f>[10]table1_region_upper!F47</f>
        <v>20.99</v>
      </c>
    </row>
    <row r="28" spans="1:24" ht="15.75" customHeight="1" x14ac:dyDescent="0.25">
      <c r="A28" t="str">
        <f>A12</f>
        <v>Asia</v>
      </c>
      <c r="B28">
        <f>[8]table1_region_val!E8</f>
        <v>70.012</v>
      </c>
      <c r="C28">
        <f>[9]table1_region_lower!E8</f>
        <v>51.761000000000003</v>
      </c>
      <c r="D28">
        <f>[10]table1_region_upper!E8</f>
        <v>91.448999999999998</v>
      </c>
      <c r="F28" s="4">
        <f>[8]table1_region_val!F8</f>
        <v>5.04</v>
      </c>
      <c r="G28" s="4">
        <f>[9]table1_region_lower!F8</f>
        <v>4.25</v>
      </c>
      <c r="H28" s="4">
        <f>[10]table1_region_upper!F8</f>
        <v>5.79</v>
      </c>
      <c r="J28">
        <f>[8]table1_region_val!E28</f>
        <v>172.024</v>
      </c>
      <c r="K28">
        <f>[9]table1_region_lower!E28</f>
        <v>87.001999999999995</v>
      </c>
      <c r="L28">
        <f>[10]table1_region_upper!E28</f>
        <v>273.88600000000002</v>
      </c>
      <c r="N28">
        <f>[8]table1_region_val!F28</f>
        <v>12.37</v>
      </c>
      <c r="O28">
        <f>[9]table1_region_lower!F28</f>
        <v>7.15</v>
      </c>
      <c r="P28">
        <f>[10]table1_region_upper!F28</f>
        <v>17.329999999999998</v>
      </c>
      <c r="R28">
        <f>[8]table1_region_val!E48</f>
        <v>197.46899999999999</v>
      </c>
      <c r="S28">
        <f>[9]table1_region_lower!E48</f>
        <v>109.18</v>
      </c>
      <c r="T28">
        <f>[10]table1_region_upper!E48</f>
        <v>296.53699999999998</v>
      </c>
      <c r="V28">
        <f>[8]table1_region_val!F48</f>
        <v>14.21</v>
      </c>
      <c r="W28">
        <f>[9]table1_region_lower!F48</f>
        <v>8.9700000000000006</v>
      </c>
      <c r="X28">
        <f>[10]table1_region_upper!F48</f>
        <v>18.77</v>
      </c>
    </row>
    <row r="29" spans="1:24" ht="15.75" customHeight="1" x14ac:dyDescent="0.25">
      <c r="A29" t="str">
        <f>A13</f>
        <v>Oceania</v>
      </c>
      <c r="B29">
        <f>[8]table1_region_val!E9</f>
        <v>0.877</v>
      </c>
      <c r="C29">
        <f>[9]table1_region_lower!E9</f>
        <v>0.64500000000000002</v>
      </c>
      <c r="D29">
        <f>[10]table1_region_upper!E9</f>
        <v>1.153</v>
      </c>
      <c r="F29" s="4">
        <f>[8]table1_region_val!F9</f>
        <v>6.81</v>
      </c>
      <c r="G29" s="4">
        <f>[9]table1_region_lower!F9</f>
        <v>5.9</v>
      </c>
      <c r="H29" s="4">
        <f>[10]table1_region_upper!F9</f>
        <v>7.6</v>
      </c>
      <c r="J29">
        <f>[8]table1_region_val!E29</f>
        <v>1.94</v>
      </c>
      <c r="K29">
        <f>[9]table1_region_lower!E29</f>
        <v>1.028</v>
      </c>
      <c r="L29">
        <f>[10]table1_region_upper!E29</f>
        <v>3.0329999999999999</v>
      </c>
      <c r="N29">
        <f>[8]table1_region_val!F29</f>
        <v>15.06</v>
      </c>
      <c r="O29">
        <f>[9]table1_region_lower!F29</f>
        <v>9.4</v>
      </c>
      <c r="P29">
        <f>[10]table1_region_upper!F29</f>
        <v>19.98</v>
      </c>
      <c r="R29">
        <f>[8]table1_region_val!E49</f>
        <v>2.1619999999999999</v>
      </c>
      <c r="S29">
        <f>[9]table1_region_lower!E49</f>
        <v>1.242</v>
      </c>
      <c r="T29">
        <f>[10]table1_region_upper!E49</f>
        <v>3.1920000000000002</v>
      </c>
      <c r="V29">
        <f>[8]table1_region_val!F49</f>
        <v>16.78</v>
      </c>
      <c r="W29">
        <f>[9]table1_region_lower!F49</f>
        <v>11.36</v>
      </c>
      <c r="X29">
        <f>[10]table1_region_upper!F49</f>
        <v>21.03</v>
      </c>
    </row>
    <row r="30" spans="1:24" ht="15.75" customHeight="1" x14ac:dyDescent="0.25">
      <c r="A30" t="str">
        <f>A14</f>
        <v>Americas</v>
      </c>
      <c r="B30">
        <f>[8]table1_region_val!E10</f>
        <v>20.359000000000002</v>
      </c>
      <c r="C30">
        <f>[9]table1_region_lower!E10</f>
        <v>15.061</v>
      </c>
      <c r="D30">
        <f>[10]table1_region_upper!E10</f>
        <v>26.640999999999998</v>
      </c>
      <c r="F30" s="4">
        <f>[8]table1_region_val!F10</f>
        <v>6.68</v>
      </c>
      <c r="G30" s="4">
        <f>[9]table1_region_lower!F10</f>
        <v>5.66</v>
      </c>
      <c r="H30" s="4">
        <f>[10]table1_region_upper!F10</f>
        <v>7.65</v>
      </c>
      <c r="J30">
        <f>[8]table1_region_val!E30</f>
        <v>48.06</v>
      </c>
      <c r="K30">
        <f>[9]table1_region_lower!E30</f>
        <v>24.084</v>
      </c>
      <c r="L30">
        <f>[10]table1_region_upper!E30</f>
        <v>75.671999999999997</v>
      </c>
      <c r="N30">
        <f>[8]table1_region_val!F30</f>
        <v>15.77</v>
      </c>
      <c r="O30">
        <f>[9]table1_region_lower!F30</f>
        <v>9.0399999999999991</v>
      </c>
      <c r="P30">
        <f>[10]table1_region_upper!F30</f>
        <v>21.74</v>
      </c>
      <c r="R30">
        <f>[8]table1_region_val!E50</f>
        <v>54.113999999999997</v>
      </c>
      <c r="S30">
        <f>[9]table1_region_lower!E50</f>
        <v>30.268000000000001</v>
      </c>
      <c r="T30">
        <f>[10]table1_region_upper!E50</f>
        <v>79.807000000000002</v>
      </c>
      <c r="V30">
        <f>[8]table1_region_val!F50</f>
        <v>17.760000000000002</v>
      </c>
      <c r="W30">
        <f>[9]table1_region_lower!F50</f>
        <v>11.37</v>
      </c>
      <c r="X30">
        <f>[10]table1_region_upper!F50</f>
        <v>22.93</v>
      </c>
    </row>
    <row r="31" spans="1:24" ht="15.75" customHeight="1" x14ac:dyDescent="0.25">
      <c r="A31" t="str">
        <f>A15</f>
        <v>Africa</v>
      </c>
      <c r="B31">
        <f>[8]table1_region_val!E11</f>
        <v>19.547999999999998</v>
      </c>
      <c r="C31">
        <f>[9]table1_region_lower!E11</f>
        <v>14.228</v>
      </c>
      <c r="D31">
        <f>[10]table1_region_upper!E11</f>
        <v>25.948</v>
      </c>
      <c r="F31" s="4">
        <f>[8]table1_region_val!F11</f>
        <v>3.4</v>
      </c>
      <c r="G31" s="4">
        <f>[9]table1_region_lower!F11</f>
        <v>2.87</v>
      </c>
      <c r="H31" s="4">
        <f>[10]table1_region_upper!F11</f>
        <v>3.89</v>
      </c>
      <c r="J31">
        <f>[8]table1_region_val!E31</f>
        <v>39.023000000000003</v>
      </c>
      <c r="K31">
        <f>[9]table1_region_lower!E31</f>
        <v>20.579000000000001</v>
      </c>
      <c r="L31">
        <f>[10]table1_region_upper!E31</f>
        <v>62.441000000000003</v>
      </c>
      <c r="N31">
        <f>[8]table1_region_val!F31</f>
        <v>6.79</v>
      </c>
      <c r="O31">
        <f>[9]table1_region_lower!F31</f>
        <v>4.16</v>
      </c>
      <c r="P31">
        <f>[10]table1_region_upper!F31</f>
        <v>9.36</v>
      </c>
      <c r="R31">
        <f>[8]table1_region_val!E51</f>
        <v>60.235999999999997</v>
      </c>
      <c r="S31">
        <f>[9]table1_region_lower!E51</f>
        <v>36.603000000000002</v>
      </c>
      <c r="T31">
        <f>[10]table1_region_upper!E51</f>
        <v>90.141999999999996</v>
      </c>
      <c r="V31">
        <f>[8]table1_region_val!F51</f>
        <v>10.48</v>
      </c>
      <c r="W31">
        <f>[9]table1_region_lower!F51</f>
        <v>7.39</v>
      </c>
      <c r="X31">
        <f>[10]table1_region_upper!F51</f>
        <v>13.51</v>
      </c>
    </row>
    <row r="33" spans="1:24" ht="15.75" customHeight="1" x14ac:dyDescent="0.25">
      <c r="A33" s="4"/>
      <c r="B33" s="8" t="s">
        <v>1</v>
      </c>
      <c r="C33" s="8"/>
      <c r="D33" s="8"/>
      <c r="E33" s="8"/>
      <c r="F33" s="8"/>
      <c r="G33" s="8"/>
      <c r="H33" s="8"/>
      <c r="I33" s="7"/>
      <c r="J33" s="8" t="s">
        <v>2</v>
      </c>
      <c r="K33" s="8"/>
      <c r="L33" s="8"/>
      <c r="M33" s="8"/>
      <c r="N33" s="8"/>
      <c r="O33" s="8"/>
      <c r="P33" s="8"/>
      <c r="Q33" s="7"/>
      <c r="R33" s="8" t="s">
        <v>3</v>
      </c>
      <c r="S33" s="8"/>
      <c r="T33" s="8"/>
      <c r="U33" s="8"/>
      <c r="V33" s="8"/>
      <c r="W33" s="8"/>
      <c r="X33" s="8"/>
    </row>
    <row r="34" spans="1:24" ht="15.75" customHeight="1" x14ac:dyDescent="0.25">
      <c r="A34" s="4"/>
      <c r="B34" s="8" t="s">
        <v>20</v>
      </c>
      <c r="C34" s="8"/>
      <c r="D34" s="8"/>
      <c r="E34" s="7"/>
      <c r="F34" s="8" t="s">
        <v>9</v>
      </c>
      <c r="G34" s="8"/>
      <c r="H34" s="8"/>
      <c r="I34" s="7"/>
      <c r="J34" s="8" t="str">
        <f>B34</f>
        <v>YLDs</v>
      </c>
      <c r="K34" s="8"/>
      <c r="L34" s="8"/>
      <c r="M34" s="7"/>
      <c r="N34" s="8" t="s">
        <v>9</v>
      </c>
      <c r="O34" s="8"/>
      <c r="P34" s="8"/>
      <c r="Q34" s="7"/>
      <c r="R34" s="8" t="str">
        <f>B34</f>
        <v>YLDs</v>
      </c>
      <c r="S34" s="8"/>
      <c r="T34" s="8"/>
      <c r="U34" s="7"/>
      <c r="V34" s="8" t="s">
        <v>9</v>
      </c>
      <c r="W34" s="8"/>
      <c r="X34" s="8"/>
    </row>
    <row r="35" spans="1:24" ht="15.75" customHeight="1" x14ac:dyDescent="0.25">
      <c r="A35" s="4"/>
      <c r="B35" s="4" t="s">
        <v>10</v>
      </c>
      <c r="C35" s="4" t="s">
        <v>12</v>
      </c>
      <c r="D35" s="4" t="s">
        <v>11</v>
      </c>
      <c r="E35" s="4"/>
      <c r="F35" s="4" t="s">
        <v>10</v>
      </c>
      <c r="G35" s="4" t="s">
        <v>12</v>
      </c>
      <c r="H35" s="4" t="s">
        <v>11</v>
      </c>
      <c r="J35" s="4" t="s">
        <v>10</v>
      </c>
      <c r="K35" s="4" t="s">
        <v>12</v>
      </c>
      <c r="L35" s="4" t="s">
        <v>11</v>
      </c>
      <c r="M35" s="4"/>
      <c r="N35" s="4" t="s">
        <v>10</v>
      </c>
      <c r="O35" s="4" t="s">
        <v>12</v>
      </c>
      <c r="P35" s="4" t="s">
        <v>11</v>
      </c>
      <c r="Q35" s="4"/>
      <c r="R35" s="4" t="s">
        <v>10</v>
      </c>
      <c r="S35" s="4" t="s">
        <v>12</v>
      </c>
      <c r="T35" s="4" t="s">
        <v>11</v>
      </c>
      <c r="U35" s="4"/>
      <c r="V35" s="4" t="s">
        <v>10</v>
      </c>
      <c r="W35" s="4" t="s">
        <v>12</v>
      </c>
      <c r="X35" s="4" t="s">
        <v>11</v>
      </c>
    </row>
    <row r="36" spans="1:24" ht="15.75" customHeight="1" x14ac:dyDescent="0.25">
      <c r="A36" t="s">
        <v>0</v>
      </c>
      <c r="B36">
        <f>[1]table1_global_val!$D$4</f>
        <v>125.294</v>
      </c>
      <c r="C36">
        <f>[2]table1_global_lower!$D$4</f>
        <v>92.977999999999994</v>
      </c>
      <c r="D36">
        <f>[3]table1_global_upper!$D$4</f>
        <v>163.16200000000001</v>
      </c>
      <c r="F36" s="4">
        <f>[1]table1_global_val!$E$4</f>
        <v>14.55</v>
      </c>
      <c r="G36" s="4">
        <f>[2]table1_global_lower!$E$4</f>
        <v>14.52</v>
      </c>
      <c r="H36" s="4">
        <f>[3]table1_global_upper!$E$4</f>
        <v>14.74</v>
      </c>
      <c r="J36">
        <f>[1]table1_global_val!$D$8</f>
        <v>238.31200000000001</v>
      </c>
      <c r="K36">
        <f>[2]table1_global_lower!$D$8</f>
        <v>112.33199999999999</v>
      </c>
      <c r="L36">
        <f>[3]table1_global_upper!$D$8</f>
        <v>375.85300000000001</v>
      </c>
      <c r="N36">
        <f>[1]table1_global_val!$E$8</f>
        <v>27.68</v>
      </c>
      <c r="O36">
        <f>[2]table1_global_lower!$E$8</f>
        <v>17.54</v>
      </c>
      <c r="P36">
        <f>[3]table1_global_upper!$E$8</f>
        <v>33.950000000000003</v>
      </c>
      <c r="R36">
        <f>[1]table1_global_val!$D$16</f>
        <v>238.31200000000001</v>
      </c>
      <c r="S36">
        <f>[2]table1_global_lower!$D$16</f>
        <v>112.33199999999999</v>
      </c>
      <c r="T36">
        <f>[3]table1_global_upper!$D$16</f>
        <v>375.85300000000001</v>
      </c>
      <c r="V36">
        <f>[1]table1_global_val!$E$16</f>
        <v>27.68</v>
      </c>
      <c r="W36">
        <f>[2]table1_global_lower!$E$16</f>
        <v>17.54</v>
      </c>
      <c r="X36">
        <f>[3]table1_global_upper!$E$16</f>
        <v>33.950000000000003</v>
      </c>
    </row>
    <row r="38" spans="1:24" ht="15.75" customHeight="1" x14ac:dyDescent="0.25">
      <c r="A38" t="s">
        <v>4</v>
      </c>
      <c r="B38">
        <f>[4]table1_income_val!E12</f>
        <v>24.51</v>
      </c>
      <c r="C38">
        <f>[5]table1_income_lower!E12</f>
        <v>18.135999999999999</v>
      </c>
      <c r="D38">
        <f>[6]table1_income_upper!E12</f>
        <v>32.026000000000003</v>
      </c>
      <c r="F38">
        <f>[4]table1_income_val!F12</f>
        <v>14.12</v>
      </c>
      <c r="G38">
        <f>[5]table1_income_lower!F12</f>
        <v>14</v>
      </c>
      <c r="H38">
        <f>[6]table1_income_upper!F12</f>
        <v>14.34</v>
      </c>
      <c r="J38">
        <f>[4]table1_income_val!E32</f>
        <v>50.798999999999999</v>
      </c>
      <c r="K38">
        <f>[5]table1_income_lower!E32</f>
        <v>22.64</v>
      </c>
      <c r="L38">
        <f>[6]table1_income_upper!E32</f>
        <v>79.933000000000007</v>
      </c>
      <c r="N38">
        <f>[4]table1_income_val!F32</f>
        <v>29.26</v>
      </c>
      <c r="O38">
        <f>[5]table1_income_lower!F32</f>
        <v>17.48</v>
      </c>
      <c r="P38">
        <f>[6]table1_income_upper!F32</f>
        <v>35.79</v>
      </c>
      <c r="R38">
        <f>[4]table1_income_val!E52</f>
        <v>50.798999999999999</v>
      </c>
      <c r="S38">
        <f>[5]table1_income_lower!E52</f>
        <v>22.64</v>
      </c>
      <c r="T38">
        <f>[6]table1_income_upper!E52</f>
        <v>79.933000000000007</v>
      </c>
      <c r="V38">
        <f>[4]table1_income_val!F52</f>
        <v>29.26</v>
      </c>
      <c r="W38">
        <f>[5]table1_income_lower!F52</f>
        <v>17.48</v>
      </c>
      <c r="X38">
        <f>[6]table1_income_upper!F52</f>
        <v>35.79</v>
      </c>
    </row>
    <row r="39" spans="1:24" ht="15.75" customHeight="1" x14ac:dyDescent="0.25">
      <c r="A39" t="s">
        <v>5</v>
      </c>
      <c r="B39">
        <f>[4]table1_income_val!E13</f>
        <v>45.640999999999998</v>
      </c>
      <c r="C39">
        <f>[5]table1_income_lower!E13</f>
        <v>33.82</v>
      </c>
      <c r="D39">
        <f>[6]table1_income_upper!E13</f>
        <v>59.689</v>
      </c>
      <c r="F39">
        <f>[4]table1_income_val!F13</f>
        <v>14.49</v>
      </c>
      <c r="G39">
        <f>[5]table1_income_lower!F13</f>
        <v>14.39</v>
      </c>
      <c r="H39">
        <f>[6]table1_income_upper!F13</f>
        <v>14.62</v>
      </c>
      <c r="J39">
        <f>[4]table1_income_val!E33</f>
        <v>89.167000000000002</v>
      </c>
      <c r="K39">
        <f>[5]table1_income_lower!E33</f>
        <v>40.927999999999997</v>
      </c>
      <c r="L39">
        <f>[6]table1_income_upper!E33</f>
        <v>142.15700000000001</v>
      </c>
      <c r="N39">
        <f>[4]table1_income_val!F33</f>
        <v>28.31</v>
      </c>
      <c r="O39">
        <f>[5]table1_income_lower!F33</f>
        <v>17.420000000000002</v>
      </c>
      <c r="P39">
        <f>[6]table1_income_upper!F33</f>
        <v>34.82</v>
      </c>
      <c r="R39">
        <f>[4]table1_income_val!E53</f>
        <v>89.167000000000002</v>
      </c>
      <c r="S39">
        <f>[5]table1_income_lower!E53</f>
        <v>40.927999999999997</v>
      </c>
      <c r="T39">
        <f>[6]table1_income_upper!E53</f>
        <v>142.15700000000001</v>
      </c>
      <c r="V39">
        <f>[4]table1_income_val!F53</f>
        <v>28.31</v>
      </c>
      <c r="W39">
        <f>[5]table1_income_lower!F53</f>
        <v>17.420000000000002</v>
      </c>
      <c r="X39">
        <f>[6]table1_income_upper!F53</f>
        <v>34.82</v>
      </c>
    </row>
    <row r="40" spans="1:24" ht="15.75" customHeight="1" x14ac:dyDescent="0.25">
      <c r="A40" t="s">
        <v>6</v>
      </c>
      <c r="B40">
        <f>[4]table1_income_val!E14</f>
        <v>44.921999999999997</v>
      </c>
      <c r="C40">
        <f>[5]table1_income_lower!E14</f>
        <v>32.997999999999998</v>
      </c>
      <c r="D40">
        <f>[6]table1_income_upper!E14</f>
        <v>58.923999999999999</v>
      </c>
      <c r="F40">
        <f>[4]table1_income_val!F14</f>
        <v>14.47</v>
      </c>
      <c r="G40">
        <f>[5]table1_income_lower!F14</f>
        <v>14.31</v>
      </c>
      <c r="H40">
        <f>[6]table1_income_upper!F14</f>
        <v>14.61</v>
      </c>
      <c r="J40">
        <f>[4]table1_income_val!E34</f>
        <v>82.046999999999997</v>
      </c>
      <c r="K40">
        <f>[5]table1_income_lower!E34</f>
        <v>38.281999999999996</v>
      </c>
      <c r="L40">
        <f>[6]table1_income_upper!E34</f>
        <v>132.411</v>
      </c>
      <c r="N40">
        <f>[4]table1_income_val!F34</f>
        <v>26.43</v>
      </c>
      <c r="O40">
        <f>[5]table1_income_lower!F34</f>
        <v>16.600000000000001</v>
      </c>
      <c r="P40">
        <f>[6]table1_income_upper!F34</f>
        <v>32.83</v>
      </c>
      <c r="R40">
        <f>[4]table1_income_val!E54</f>
        <v>82.046999999999997</v>
      </c>
      <c r="S40">
        <f>[5]table1_income_lower!E54</f>
        <v>38.281999999999996</v>
      </c>
      <c r="T40">
        <f>[6]table1_income_upper!E54</f>
        <v>132.411</v>
      </c>
      <c r="V40">
        <f>[4]table1_income_val!F54</f>
        <v>26.43</v>
      </c>
      <c r="W40">
        <f>[5]table1_income_lower!F54</f>
        <v>16.600000000000001</v>
      </c>
      <c r="X40">
        <f>[6]table1_income_upper!F54</f>
        <v>32.83</v>
      </c>
    </row>
    <row r="41" spans="1:24" ht="15.75" customHeight="1" x14ac:dyDescent="0.25">
      <c r="A41" t="s">
        <v>7</v>
      </c>
      <c r="B41">
        <f>[4]table1_income_val!E15</f>
        <v>10.146000000000001</v>
      </c>
      <c r="C41">
        <f>[5]table1_income_lower!E15</f>
        <v>7.3680000000000003</v>
      </c>
      <c r="D41">
        <f>[6]table1_income_upper!E15</f>
        <v>13.468</v>
      </c>
      <c r="F41">
        <f>[4]table1_income_val!F15</f>
        <v>16.5</v>
      </c>
      <c r="G41">
        <f>[5]table1_income_lower!F15</f>
        <v>16.28</v>
      </c>
      <c r="H41">
        <f>[6]table1_income_upper!F15</f>
        <v>16.75</v>
      </c>
      <c r="J41">
        <f>[4]table1_income_val!E35</f>
        <v>16.161999999999999</v>
      </c>
      <c r="K41">
        <f>[5]table1_income_lower!E35</f>
        <v>8.23</v>
      </c>
      <c r="L41">
        <f>[6]table1_income_upper!E35</f>
        <v>25.939</v>
      </c>
      <c r="N41">
        <f>[4]table1_income_val!F35</f>
        <v>26.28</v>
      </c>
      <c r="O41">
        <f>[5]table1_income_lower!F35</f>
        <v>18.18</v>
      </c>
      <c r="P41">
        <f>[6]table1_income_upper!F35</f>
        <v>32.26</v>
      </c>
      <c r="R41">
        <f>[4]table1_income_val!E55</f>
        <v>16.161999999999999</v>
      </c>
      <c r="S41">
        <f>[5]table1_income_lower!E55</f>
        <v>8.23</v>
      </c>
      <c r="T41">
        <f>[6]table1_income_upper!E55</f>
        <v>25.939</v>
      </c>
      <c r="V41">
        <f>[4]table1_income_val!F55</f>
        <v>26.28</v>
      </c>
      <c r="W41">
        <f>[5]table1_income_lower!F55</f>
        <v>18.18</v>
      </c>
      <c r="X41">
        <f>[6]table1_income_upper!F55</f>
        <v>32.26</v>
      </c>
    </row>
    <row r="42" spans="1:24" ht="15.75" customHeight="1" x14ac:dyDescent="0.25">
      <c r="A42" s="1"/>
    </row>
    <row r="43" spans="1:24" ht="15.75" customHeight="1" x14ac:dyDescent="0.25">
      <c r="A43" t="str">
        <f>A27</f>
        <v>Europe</v>
      </c>
      <c r="B43">
        <f>[8]table1_region_val!E12</f>
        <v>14.433999999999999</v>
      </c>
      <c r="C43">
        <f>[9]table1_region_lower!E12</f>
        <v>10.638</v>
      </c>
      <c r="D43">
        <f>[10]table1_region_upper!E12</f>
        <v>18.931999999999999</v>
      </c>
      <c r="F43" s="4">
        <f>[8]table1_region_val!F12</f>
        <v>14.11</v>
      </c>
      <c r="G43" s="4">
        <f>[9]table1_region_lower!F12</f>
        <v>14</v>
      </c>
      <c r="H43" s="4">
        <f>[10]table1_region_upper!F12</f>
        <v>14.32</v>
      </c>
      <c r="J43">
        <f>[8]table1_region_val!E32</f>
        <v>29.436</v>
      </c>
      <c r="K43">
        <f>[9]table1_region_lower!E32</f>
        <v>13.65</v>
      </c>
      <c r="L43">
        <f>[10]table1_region_upper!E32</f>
        <v>46.777999999999999</v>
      </c>
      <c r="N43">
        <f>[8]table1_region_val!F32</f>
        <v>28.78</v>
      </c>
      <c r="O43">
        <f>[9]table1_region_lower!F32</f>
        <v>17.96</v>
      </c>
      <c r="P43">
        <f>[10]table1_region_upper!F32</f>
        <v>35.380000000000003</v>
      </c>
      <c r="R43">
        <f>[8]table1_region_val!E52</f>
        <v>29.436</v>
      </c>
      <c r="S43">
        <f>[9]table1_region_lower!E52</f>
        <v>13.65</v>
      </c>
      <c r="T43">
        <f>[10]table1_region_upper!E52</f>
        <v>46.777999999999999</v>
      </c>
      <c r="V43">
        <f>[8]table1_region_val!F52</f>
        <v>28.78</v>
      </c>
      <c r="W43">
        <f>[9]table1_region_lower!F52</f>
        <v>17.96</v>
      </c>
      <c r="X43">
        <f>[10]table1_region_upper!F52</f>
        <v>35.380000000000003</v>
      </c>
    </row>
    <row r="44" spans="1:24" ht="15.75" customHeight="1" x14ac:dyDescent="0.25">
      <c r="A44" t="str">
        <f>A28</f>
        <v>Asia</v>
      </c>
      <c r="B44">
        <f>[8]table1_region_val!E13</f>
        <v>70.004000000000005</v>
      </c>
      <c r="C44">
        <f>[9]table1_region_lower!E13</f>
        <v>51.753999999999998</v>
      </c>
      <c r="D44">
        <f>[10]table1_region_upper!E13</f>
        <v>91.438000000000002</v>
      </c>
      <c r="F44" s="4">
        <f>[8]table1_region_val!F13</f>
        <v>13.97</v>
      </c>
      <c r="G44" s="4">
        <f>[9]table1_region_lower!F13</f>
        <v>13.86</v>
      </c>
      <c r="H44" s="4">
        <f>[10]table1_region_upper!F13</f>
        <v>14.07</v>
      </c>
      <c r="J44">
        <f>[8]table1_region_val!E33</f>
        <v>135.41499999999999</v>
      </c>
      <c r="K44">
        <f>[9]table1_region_lower!E33</f>
        <v>61.621000000000002</v>
      </c>
      <c r="L44">
        <f>[10]table1_region_upper!E33</f>
        <v>217.00700000000001</v>
      </c>
      <c r="N44">
        <f>[8]table1_region_val!F33</f>
        <v>27.03</v>
      </c>
      <c r="O44">
        <f>[9]table1_region_lower!F33</f>
        <v>16.5</v>
      </c>
      <c r="P44">
        <f>[10]table1_region_upper!F33</f>
        <v>33.4</v>
      </c>
      <c r="R44">
        <f>[8]table1_region_val!E53</f>
        <v>135.41499999999999</v>
      </c>
      <c r="S44">
        <f>[9]table1_region_lower!E53</f>
        <v>61.621000000000002</v>
      </c>
      <c r="T44">
        <f>[10]table1_region_upper!E53</f>
        <v>217.00700000000001</v>
      </c>
      <c r="V44">
        <f>[8]table1_region_val!F53</f>
        <v>27.03</v>
      </c>
      <c r="W44">
        <f>[9]table1_region_lower!F53</f>
        <v>16.5</v>
      </c>
      <c r="X44">
        <f>[10]table1_region_upper!F53</f>
        <v>33.4</v>
      </c>
    </row>
    <row r="45" spans="1:24" ht="15.75" customHeight="1" x14ac:dyDescent="0.25">
      <c r="A45" t="str">
        <f>A29</f>
        <v>Oceania</v>
      </c>
      <c r="B45">
        <f>[8]table1_region_val!E14</f>
        <v>20.356000000000002</v>
      </c>
      <c r="C45">
        <f>[9]table1_region_lower!E14</f>
        <v>15.058</v>
      </c>
      <c r="D45">
        <f>[10]table1_region_upper!E14</f>
        <v>26.638000000000002</v>
      </c>
      <c r="F45" s="4">
        <f>[8]table1_region_val!F14</f>
        <v>15.62</v>
      </c>
      <c r="G45" s="4">
        <f>[9]table1_region_lower!F14</f>
        <v>15.48</v>
      </c>
      <c r="H45" s="4">
        <f>[10]table1_region_upper!F14</f>
        <v>15.88</v>
      </c>
      <c r="J45">
        <f>[8]table1_region_val!E34</f>
        <v>39.125999999999998</v>
      </c>
      <c r="K45">
        <f>[9]table1_region_lower!E34</f>
        <v>17.811</v>
      </c>
      <c r="L45">
        <f>[10]table1_region_upper!E34</f>
        <v>61.576999999999998</v>
      </c>
      <c r="N45">
        <f>[8]table1_region_val!F34</f>
        <v>30.02</v>
      </c>
      <c r="O45">
        <f>[9]table1_region_lower!F34</f>
        <v>18.309999999999999</v>
      </c>
      <c r="P45">
        <f>[10]table1_region_upper!F34</f>
        <v>36.71</v>
      </c>
      <c r="R45">
        <f>[8]table1_region_val!E54</f>
        <v>39.125999999999998</v>
      </c>
      <c r="S45">
        <f>[9]table1_region_lower!E54</f>
        <v>17.811</v>
      </c>
      <c r="T45">
        <f>[10]table1_region_upper!E54</f>
        <v>61.576999999999998</v>
      </c>
      <c r="V45">
        <f>[8]table1_region_val!F54</f>
        <v>30.02</v>
      </c>
      <c r="W45">
        <f>[9]table1_region_lower!F54</f>
        <v>18.309999999999999</v>
      </c>
      <c r="X45">
        <f>[10]table1_region_upper!F54</f>
        <v>36.71</v>
      </c>
    </row>
    <row r="46" spans="1:24" ht="15.75" customHeight="1" x14ac:dyDescent="0.25">
      <c r="A46" t="str">
        <f>A30</f>
        <v>Americas</v>
      </c>
      <c r="B46">
        <f>[8]table1_region_val!E15</f>
        <v>19.547999999999998</v>
      </c>
      <c r="C46">
        <f>[9]table1_region_lower!E15</f>
        <v>14.227</v>
      </c>
      <c r="D46">
        <f>[10]table1_region_upper!E15</f>
        <v>25.946999999999999</v>
      </c>
      <c r="F46" s="4">
        <f>[8]table1_region_val!F15</f>
        <v>16.079999999999998</v>
      </c>
      <c r="G46" s="4">
        <f>[9]table1_region_lower!F15</f>
        <v>15.86</v>
      </c>
      <c r="H46" s="4">
        <f>[10]table1_region_upper!F15</f>
        <v>16.329999999999998</v>
      </c>
      <c r="J46">
        <f>[8]table1_region_val!E35</f>
        <v>32.655999999999999</v>
      </c>
      <c r="K46">
        <f>[9]table1_region_lower!E35</f>
        <v>16.251000000000001</v>
      </c>
      <c r="L46">
        <f>[10]table1_region_upper!E35</f>
        <v>52.677999999999997</v>
      </c>
      <c r="N46">
        <f>[8]table1_region_val!F35</f>
        <v>26.86</v>
      </c>
      <c r="O46">
        <f>[9]table1_region_lower!F35</f>
        <v>18.11</v>
      </c>
      <c r="P46">
        <f>[10]table1_region_upper!F35</f>
        <v>33.159999999999997</v>
      </c>
      <c r="R46">
        <f>[8]table1_region_val!E55</f>
        <v>32.655999999999999</v>
      </c>
      <c r="S46">
        <f>[9]table1_region_lower!E55</f>
        <v>16.251000000000001</v>
      </c>
      <c r="T46">
        <f>[10]table1_region_upper!E55</f>
        <v>52.677999999999997</v>
      </c>
      <c r="V46">
        <f>[8]table1_region_val!F55</f>
        <v>26.86</v>
      </c>
      <c r="W46">
        <f>[9]table1_region_lower!F55</f>
        <v>18.11</v>
      </c>
      <c r="X46">
        <f>[10]table1_region_upper!F55</f>
        <v>33.159999999999997</v>
      </c>
    </row>
    <row r="47" spans="1:24" ht="15.75" customHeight="1" x14ac:dyDescent="0.25">
      <c r="A47" t="str">
        <f>A31</f>
        <v>Africa</v>
      </c>
      <c r="B47">
        <f>[8]table1_region_val!E16</f>
        <v>0.877</v>
      </c>
      <c r="C47">
        <f>[9]table1_region_lower!E16</f>
        <v>0.64500000000000002</v>
      </c>
      <c r="D47">
        <f>[10]table1_region_upper!E16</f>
        <v>1.153</v>
      </c>
      <c r="F47" s="4">
        <f>[8]table1_region_val!F16</f>
        <v>16.77</v>
      </c>
      <c r="G47" s="4">
        <f>[9]table1_region_lower!F16</f>
        <v>16.59</v>
      </c>
      <c r="H47" s="4">
        <f>[10]table1_region_upper!F16</f>
        <v>17.010000000000002</v>
      </c>
      <c r="J47">
        <f>[8]table1_region_val!E36</f>
        <v>1.5429999999999999</v>
      </c>
      <c r="K47">
        <f>[9]table1_region_lower!E36</f>
        <v>0.749</v>
      </c>
      <c r="L47">
        <f>[10]table1_region_upper!E36</f>
        <v>2.4020000000000001</v>
      </c>
      <c r="N47">
        <f>[8]table1_region_val!F36</f>
        <v>29.49</v>
      </c>
      <c r="O47">
        <f>[9]table1_region_lower!F36</f>
        <v>19.25</v>
      </c>
      <c r="P47">
        <f>[10]table1_region_upper!F36</f>
        <v>35.42</v>
      </c>
      <c r="R47">
        <f>[8]table1_region_val!E56</f>
        <v>1.5429999999999999</v>
      </c>
      <c r="S47">
        <f>[9]table1_region_lower!E56</f>
        <v>0.749</v>
      </c>
      <c r="T47">
        <f>[10]table1_region_upper!E56</f>
        <v>2.4020000000000001</v>
      </c>
      <c r="V47">
        <f>[8]table1_region_val!F56</f>
        <v>29.49</v>
      </c>
      <c r="W47">
        <f>[9]table1_region_lower!F56</f>
        <v>19.25</v>
      </c>
      <c r="X47">
        <f>[10]table1_region_upper!F56</f>
        <v>35.42</v>
      </c>
    </row>
    <row r="49" spans="1:24" ht="15.75" customHeight="1" x14ac:dyDescent="0.25">
      <c r="A49" s="4"/>
      <c r="B49" s="8" t="s">
        <v>1</v>
      </c>
      <c r="C49" s="8"/>
      <c r="D49" s="8"/>
      <c r="E49" s="8"/>
      <c r="F49" s="8"/>
      <c r="G49" s="8"/>
      <c r="H49" s="8"/>
      <c r="I49" s="7"/>
      <c r="J49" s="8" t="s">
        <v>2</v>
      </c>
      <c r="K49" s="8"/>
      <c r="L49" s="8"/>
      <c r="M49" s="8"/>
      <c r="N49" s="8"/>
      <c r="O49" s="8"/>
      <c r="P49" s="8"/>
      <c r="Q49" s="7"/>
      <c r="R49" s="8" t="s">
        <v>3</v>
      </c>
      <c r="S49" s="8"/>
      <c r="T49" s="8"/>
      <c r="U49" s="8"/>
      <c r="V49" s="8"/>
      <c r="W49" s="8"/>
      <c r="X49" s="8"/>
    </row>
    <row r="50" spans="1:24" ht="15.75" customHeight="1" x14ac:dyDescent="0.25">
      <c r="A50" s="4"/>
      <c r="B50" s="8" t="s">
        <v>19</v>
      </c>
      <c r="C50" s="8"/>
      <c r="D50" s="8"/>
      <c r="E50" s="7"/>
      <c r="F50" s="8" t="s">
        <v>9</v>
      </c>
      <c r="G50" s="8"/>
      <c r="H50" s="8"/>
      <c r="I50" s="7"/>
      <c r="J50" s="8" t="str">
        <f>B50</f>
        <v>YLLs</v>
      </c>
      <c r="K50" s="8"/>
      <c r="L50" s="8"/>
      <c r="M50" s="7"/>
      <c r="N50" s="8" t="s">
        <v>9</v>
      </c>
      <c r="O50" s="8"/>
      <c r="P50" s="8"/>
      <c r="Q50" s="7"/>
      <c r="R50" s="8" t="str">
        <f>J50</f>
        <v>YLLs</v>
      </c>
      <c r="S50" s="8"/>
      <c r="T50" s="8"/>
      <c r="U50" s="7"/>
      <c r="V50" s="8" t="s">
        <v>9</v>
      </c>
      <c r="W50" s="8"/>
      <c r="X50" s="8"/>
    </row>
    <row r="51" spans="1:24" ht="15.75" customHeight="1" x14ac:dyDescent="0.25">
      <c r="A51" s="4"/>
      <c r="B51" s="4" t="s">
        <v>10</v>
      </c>
      <c r="C51" s="4" t="s">
        <v>12</v>
      </c>
      <c r="D51" s="4" t="s">
        <v>11</v>
      </c>
      <c r="E51" s="4"/>
      <c r="F51" s="4" t="s">
        <v>10</v>
      </c>
      <c r="G51" s="4" t="s">
        <v>12</v>
      </c>
      <c r="H51" s="4" t="s">
        <v>11</v>
      </c>
      <c r="J51" s="4" t="s">
        <v>10</v>
      </c>
      <c r="K51" s="4" t="s">
        <v>12</v>
      </c>
      <c r="L51" s="4" t="s">
        <v>11</v>
      </c>
      <c r="M51" s="4"/>
      <c r="N51" s="4" t="s">
        <v>10</v>
      </c>
      <c r="O51" s="4" t="s">
        <v>12</v>
      </c>
      <c r="P51" s="4" t="s">
        <v>11</v>
      </c>
      <c r="Q51" s="4"/>
      <c r="R51" s="4" t="s">
        <v>10</v>
      </c>
      <c r="S51" s="4" t="s">
        <v>12</v>
      </c>
      <c r="T51" s="4" t="s">
        <v>11</v>
      </c>
      <c r="U51" s="4"/>
      <c r="V51" s="4" t="s">
        <v>10</v>
      </c>
      <c r="W51" s="4" t="s">
        <v>12</v>
      </c>
      <c r="X51" s="4" t="s">
        <v>11</v>
      </c>
    </row>
    <row r="52" spans="1:24" ht="15.75" customHeight="1" x14ac:dyDescent="0.25">
      <c r="A52" t="s">
        <v>0</v>
      </c>
      <c r="B52">
        <f>[1]table1_global_val!$D$5</f>
        <v>1.7000000000000001E-2</v>
      </c>
      <c r="C52">
        <f>[2]table1_global_lower!$D$5</f>
        <v>1.6E-2</v>
      </c>
      <c r="D52">
        <f>[3]table1_global_upper!$D$5</f>
        <v>2.1000000000000001E-2</v>
      </c>
      <c r="F52" s="4">
        <f>[1]table1_global_val!$E$5</f>
        <v>0</v>
      </c>
      <c r="G52" s="4">
        <f>[2]table1_global_lower!$E$5</f>
        <v>0</v>
      </c>
      <c r="H52" s="4">
        <f>[3]table1_global_upper!$E$5</f>
        <v>0</v>
      </c>
      <c r="J52">
        <f>[1]table1_global_val!$D$9</f>
        <v>62.414999999999999</v>
      </c>
      <c r="K52">
        <f>[2]table1_global_lower!$D$9</f>
        <v>43.771999999999998</v>
      </c>
      <c r="L52">
        <f>[3]table1_global_upper!$D$9</f>
        <v>96.471999999999994</v>
      </c>
      <c r="N52">
        <f>[1]table1_global_val!$E$9</f>
        <v>3.72</v>
      </c>
      <c r="O52">
        <f>[2]table1_global_lower!$E$9</f>
        <v>2.8</v>
      </c>
      <c r="P52">
        <f>[3]table1_global_upper!$E$9</f>
        <v>5.33</v>
      </c>
      <c r="R52">
        <f>[1]table1_global_val!$D$17</f>
        <v>120.155</v>
      </c>
      <c r="S52">
        <f>[2]table1_global_lower!$D$17</f>
        <v>99.962000000000003</v>
      </c>
      <c r="T52">
        <f>[3]table1_global_upper!$D$17</f>
        <v>144.911</v>
      </c>
      <c r="V52">
        <f>[1]table1_global_val!$E$17</f>
        <v>7.16</v>
      </c>
      <c r="W52">
        <f>[2]table1_global_lower!$E$17</f>
        <v>6.4</v>
      </c>
      <c r="X52">
        <f>[3]table1_global_upper!$E$17</f>
        <v>8</v>
      </c>
    </row>
    <row r="54" spans="1:24" ht="15.75" customHeight="1" x14ac:dyDescent="0.25">
      <c r="A54" t="s">
        <v>4</v>
      </c>
      <c r="B54">
        <f>[4]table1_income_val!E17</f>
        <v>1.0999999999999999E-2</v>
      </c>
      <c r="C54">
        <f>[5]table1_income_lower!E17</f>
        <v>8.9999999999999993E-3</v>
      </c>
      <c r="D54">
        <f>[6]table1_income_upper!E17</f>
        <v>1.2999999999999999E-2</v>
      </c>
      <c r="F54">
        <f>[4]table1_income_val!F17</f>
        <v>0.01</v>
      </c>
      <c r="G54">
        <f>[5]table1_income_lower!F17</f>
        <v>0</v>
      </c>
      <c r="H54">
        <f>[6]table1_income_upper!F17</f>
        <v>0.01</v>
      </c>
      <c r="J54">
        <f>[4]table1_income_val!E37</f>
        <v>15.254</v>
      </c>
      <c r="K54">
        <f>[5]table1_income_lower!E37</f>
        <v>9.3409999999999993</v>
      </c>
      <c r="L54">
        <f>[6]table1_income_upper!E37</f>
        <v>26.324000000000002</v>
      </c>
      <c r="N54">
        <f>[4]table1_income_val!F37</f>
        <v>7.88</v>
      </c>
      <c r="O54">
        <f>[5]table1_income_lower!F37</f>
        <v>5.04</v>
      </c>
      <c r="P54">
        <f>[6]table1_income_upper!F37</f>
        <v>12.96</v>
      </c>
      <c r="R54">
        <f>[4]table1_income_val!E57</f>
        <v>16.015999999999998</v>
      </c>
      <c r="S54">
        <f>[5]table1_income_lower!E57</f>
        <v>13.749000000000001</v>
      </c>
      <c r="T54">
        <f>[6]table1_income_upper!E57</f>
        <v>18.774999999999999</v>
      </c>
      <c r="V54">
        <f>[4]table1_income_val!F57</f>
        <v>8.2799999999999994</v>
      </c>
      <c r="W54">
        <f>[5]table1_income_lower!F57</f>
        <v>7.42</v>
      </c>
      <c r="X54">
        <f>[6]table1_income_upper!F57</f>
        <v>9.24</v>
      </c>
    </row>
    <row r="55" spans="1:24" ht="15.75" customHeight="1" x14ac:dyDescent="0.25">
      <c r="A55" t="s">
        <v>5</v>
      </c>
      <c r="B55">
        <f>[4]table1_income_val!E18</f>
        <v>4.0000000000000001E-3</v>
      </c>
      <c r="C55">
        <f>[5]table1_income_lower!E18</f>
        <v>3.0000000000000001E-3</v>
      </c>
      <c r="D55">
        <f>[6]table1_income_upper!E18</f>
        <v>6.0000000000000001E-3</v>
      </c>
      <c r="F55">
        <f>[4]table1_income_val!F18</f>
        <v>0</v>
      </c>
      <c r="G55">
        <f>[5]table1_income_lower!F18</f>
        <v>0</v>
      </c>
      <c r="H55">
        <f>[6]table1_income_upper!F18</f>
        <v>0</v>
      </c>
      <c r="J55">
        <f>[4]table1_income_val!E38</f>
        <v>20.844999999999999</v>
      </c>
      <c r="K55">
        <f>[5]table1_income_lower!E38</f>
        <v>12.568</v>
      </c>
      <c r="L55">
        <f>[6]table1_income_upper!E38</f>
        <v>36.801000000000002</v>
      </c>
      <c r="N55">
        <f>[4]table1_income_val!F38</f>
        <v>4.1399999999999997</v>
      </c>
      <c r="O55">
        <f>[5]table1_income_lower!F38</f>
        <v>2.86</v>
      </c>
      <c r="P55">
        <f>[6]table1_income_upper!F38</f>
        <v>6.4</v>
      </c>
      <c r="R55">
        <f>[4]table1_income_val!E58</f>
        <v>35.033999999999999</v>
      </c>
      <c r="S55">
        <f>[5]table1_income_lower!E58</f>
        <v>27.309000000000001</v>
      </c>
      <c r="T55">
        <f>[6]table1_income_upper!E58</f>
        <v>44.627000000000002</v>
      </c>
      <c r="V55">
        <f>[4]table1_income_val!F58</f>
        <v>6.95</v>
      </c>
      <c r="W55">
        <f>[5]table1_income_lower!F58</f>
        <v>6.21</v>
      </c>
      <c r="X55">
        <f>[6]table1_income_upper!F58</f>
        <v>7.76</v>
      </c>
    </row>
    <row r="56" spans="1:24" ht="15.75" customHeight="1" x14ac:dyDescent="0.25">
      <c r="A56" t="s">
        <v>6</v>
      </c>
      <c r="B56">
        <f>[4]table1_income_val!E19</f>
        <v>2E-3</v>
      </c>
      <c r="C56">
        <f>[5]table1_income_lower!E19</f>
        <v>1E-3</v>
      </c>
      <c r="D56">
        <f>[6]table1_income_upper!E19</f>
        <v>7.0000000000000001E-3</v>
      </c>
      <c r="F56">
        <f>[4]table1_income_val!F19</f>
        <v>0</v>
      </c>
      <c r="G56">
        <f>[5]table1_income_lower!F19</f>
        <v>0</v>
      </c>
      <c r="H56">
        <f>[6]table1_income_upper!F19</f>
        <v>0</v>
      </c>
      <c r="J56">
        <f>[4]table1_income_val!E39</f>
        <v>23.02</v>
      </c>
      <c r="K56">
        <f>[5]table1_income_lower!E39</f>
        <v>16.033999999999999</v>
      </c>
      <c r="L56">
        <f>[6]table1_income_upper!E39</f>
        <v>34.286999999999999</v>
      </c>
      <c r="N56">
        <f>[4]table1_income_val!F39</f>
        <v>3.12</v>
      </c>
      <c r="O56">
        <f>[5]table1_income_lower!F39</f>
        <v>2.5</v>
      </c>
      <c r="P56">
        <f>[6]table1_income_upper!F39</f>
        <v>4.04</v>
      </c>
      <c r="R56">
        <f>[4]table1_income_val!E59</f>
        <v>50.113999999999997</v>
      </c>
      <c r="S56">
        <f>[5]table1_income_lower!E59</f>
        <v>37.941000000000003</v>
      </c>
      <c r="T56">
        <f>[6]table1_income_upper!E59</f>
        <v>65.231999999999999</v>
      </c>
      <c r="V56">
        <f>[4]table1_income_val!F59</f>
        <v>6.79</v>
      </c>
      <c r="W56">
        <f>[5]table1_income_lower!F59</f>
        <v>5.91</v>
      </c>
      <c r="X56">
        <f>[6]table1_income_upper!F59</f>
        <v>7.69</v>
      </c>
    </row>
    <row r="57" spans="1:24" ht="15.75" customHeight="1" x14ac:dyDescent="0.25">
      <c r="A57" t="s">
        <v>7</v>
      </c>
      <c r="B57">
        <f>[4]table1_income_val!E20</f>
        <v>0</v>
      </c>
      <c r="C57">
        <f>[5]table1_income_lower!E20</f>
        <v>0</v>
      </c>
      <c r="D57">
        <f>[6]table1_income_upper!E20</f>
        <v>1E-3</v>
      </c>
      <c r="F57">
        <f>[4]table1_income_val!F20</f>
        <v>0</v>
      </c>
      <c r="G57">
        <f>[5]table1_income_lower!F20</f>
        <v>0</v>
      </c>
      <c r="H57">
        <f>[6]table1_income_upper!F20</f>
        <v>0</v>
      </c>
      <c r="J57">
        <f>[4]table1_income_val!E40</f>
        <v>3.2650000000000001</v>
      </c>
      <c r="K57">
        <f>[5]table1_income_lower!E40</f>
        <v>2.0249999999999999</v>
      </c>
      <c r="L57">
        <f>[6]table1_income_upper!E40</f>
        <v>5.2279999999999998</v>
      </c>
      <c r="N57">
        <f>[4]table1_income_val!F40</f>
        <v>1.36</v>
      </c>
      <c r="O57">
        <f>[5]table1_income_lower!F40</f>
        <v>1.01</v>
      </c>
      <c r="P57">
        <f>[6]table1_income_upper!F40</f>
        <v>1.82</v>
      </c>
      <c r="R57">
        <f>[4]table1_income_val!E60</f>
        <v>15.673</v>
      </c>
      <c r="S57">
        <f>[5]table1_income_lower!E60</f>
        <v>11.384</v>
      </c>
      <c r="T57">
        <f>[6]table1_income_upper!E60</f>
        <v>21.544</v>
      </c>
      <c r="V57">
        <f>[4]table1_income_val!F60</f>
        <v>6.53</v>
      </c>
      <c r="W57">
        <f>[5]table1_income_lower!F60</f>
        <v>5.66</v>
      </c>
      <c r="X57">
        <f>[6]table1_income_upper!F60</f>
        <v>7.49</v>
      </c>
    </row>
    <row r="58" spans="1:24" ht="15.75" customHeight="1" x14ac:dyDescent="0.25">
      <c r="A58" s="1"/>
    </row>
    <row r="59" spans="1:24" ht="15.75" customHeight="1" x14ac:dyDescent="0.25">
      <c r="A59" t="str">
        <f>A43</f>
        <v>Europe</v>
      </c>
      <c r="B59">
        <f>[8]table1_region_val!E17</f>
        <v>5.0000000000000001E-3</v>
      </c>
      <c r="C59">
        <f>[9]table1_region_lower!E17</f>
        <v>4.0000000000000001E-3</v>
      </c>
      <c r="D59">
        <f>[10]table1_region_upper!E17</f>
        <v>7.0000000000000001E-3</v>
      </c>
      <c r="F59" s="4">
        <f>[8]table1_region_val!F17</f>
        <v>0</v>
      </c>
      <c r="G59" s="4">
        <f>[9]table1_region_lower!F17</f>
        <v>0</v>
      </c>
      <c r="H59" s="4">
        <f>[10]table1_region_upper!F17</f>
        <v>0</v>
      </c>
      <c r="J59">
        <f>[8]table1_region_val!E37</f>
        <v>10.077</v>
      </c>
      <c r="K59">
        <f>[9]table1_region_lower!E37</f>
        <v>6.31</v>
      </c>
      <c r="L59">
        <f>[10]table1_region_upper!E37</f>
        <v>17.350999999999999</v>
      </c>
      <c r="N59">
        <f>[8]table1_region_val!F37</f>
        <v>6.64</v>
      </c>
      <c r="O59">
        <f>[9]table1_region_lower!F37</f>
        <v>4.55</v>
      </c>
      <c r="P59">
        <f>[10]table1_region_upper!F37</f>
        <v>10.4</v>
      </c>
      <c r="R59">
        <f>[8]table1_region_val!E57</f>
        <v>11.596</v>
      </c>
      <c r="S59">
        <f>[9]table1_region_lower!E57</f>
        <v>9.5210000000000008</v>
      </c>
      <c r="T59">
        <f>[10]table1_region_upper!E57</f>
        <v>14.164999999999999</v>
      </c>
      <c r="V59">
        <f>[8]table1_region_val!F57</f>
        <v>7.65</v>
      </c>
      <c r="W59">
        <f>[9]table1_region_lower!F57</f>
        <v>6.86</v>
      </c>
      <c r="X59">
        <f>[10]table1_region_upper!F57</f>
        <v>8.49</v>
      </c>
    </row>
    <row r="60" spans="1:24" ht="15.75" customHeight="1" x14ac:dyDescent="0.25">
      <c r="A60" t="str">
        <f>A44</f>
        <v>Asia</v>
      </c>
      <c r="B60">
        <f>[8]table1_region_val!E18</f>
        <v>8.0000000000000002E-3</v>
      </c>
      <c r="C60">
        <f>[9]table1_region_lower!E18</f>
        <v>5.0000000000000001E-3</v>
      </c>
      <c r="D60">
        <f>[10]table1_region_upper!E18</f>
        <v>1.2999999999999999E-2</v>
      </c>
      <c r="F60" s="4">
        <f>[8]table1_region_val!F18</f>
        <v>0</v>
      </c>
      <c r="G60" s="4">
        <f>[9]table1_region_lower!F18</f>
        <v>0</v>
      </c>
      <c r="H60" s="4">
        <f>[10]table1_region_upper!F18</f>
        <v>0</v>
      </c>
      <c r="J60">
        <f>[8]table1_region_val!E38</f>
        <v>36.609000000000002</v>
      </c>
      <c r="K60">
        <f>[9]table1_region_lower!E38</f>
        <v>23.65</v>
      </c>
      <c r="L60">
        <f>[10]table1_region_upper!E38</f>
        <v>59.47</v>
      </c>
      <c r="N60">
        <f>[8]table1_region_val!F38</f>
        <v>4.12</v>
      </c>
      <c r="O60">
        <f>[9]table1_region_lower!F38</f>
        <v>3.04</v>
      </c>
      <c r="P60">
        <f>[10]table1_region_upper!F38</f>
        <v>5.89</v>
      </c>
      <c r="R60">
        <f>[8]table1_region_val!E58</f>
        <v>62.054000000000002</v>
      </c>
      <c r="S60">
        <f>[9]table1_region_lower!E58</f>
        <v>47.558999999999997</v>
      </c>
      <c r="T60">
        <f>[10]table1_region_upper!E58</f>
        <v>79.53</v>
      </c>
      <c r="V60">
        <f>[8]table1_region_val!F58</f>
        <v>6.98</v>
      </c>
      <c r="W60">
        <f>[9]table1_region_lower!F58</f>
        <v>6.11</v>
      </c>
      <c r="X60">
        <f>[10]table1_region_upper!F58</f>
        <v>7.88</v>
      </c>
    </row>
    <row r="61" spans="1:24" ht="15.75" customHeight="1" x14ac:dyDescent="0.25">
      <c r="A61" t="str">
        <f>A45</f>
        <v>Oceania</v>
      </c>
      <c r="B61">
        <f>[8]table1_region_val!E19</f>
        <v>3.0000000000000001E-3</v>
      </c>
      <c r="C61">
        <f>[9]table1_region_lower!E19</f>
        <v>3.0000000000000001E-3</v>
      </c>
      <c r="D61">
        <f>[10]table1_region_upper!E19</f>
        <v>4.0000000000000001E-3</v>
      </c>
      <c r="F61" s="4">
        <f>[8]table1_region_val!F19</f>
        <v>0</v>
      </c>
      <c r="G61" s="4">
        <f>[9]table1_region_lower!F19</f>
        <v>0</v>
      </c>
      <c r="H61" s="4">
        <f>[10]table1_region_upper!F19</f>
        <v>0</v>
      </c>
      <c r="J61">
        <f>[8]table1_region_val!E39</f>
        <v>8.9339999999999993</v>
      </c>
      <c r="K61">
        <f>[9]table1_region_lower!E39</f>
        <v>5.8170000000000002</v>
      </c>
      <c r="L61">
        <f>[10]table1_region_upper!E39</f>
        <v>14.727</v>
      </c>
      <c r="N61">
        <f>[8]table1_region_val!F39</f>
        <v>5.12</v>
      </c>
      <c r="O61">
        <f>[9]table1_region_lower!F39</f>
        <v>3.61</v>
      </c>
      <c r="P61">
        <f>[10]table1_region_upper!F39</f>
        <v>7.75</v>
      </c>
      <c r="R61">
        <f>[8]table1_region_val!E59</f>
        <v>14.988</v>
      </c>
      <c r="S61">
        <f>[9]table1_region_lower!E59</f>
        <v>12.457000000000001</v>
      </c>
      <c r="T61">
        <f>[10]table1_region_upper!E59</f>
        <v>18.23</v>
      </c>
      <c r="V61">
        <f>[8]table1_region_val!F59</f>
        <v>8.59</v>
      </c>
      <c r="W61">
        <f>[9]table1_region_lower!F59</f>
        <v>7.74</v>
      </c>
      <c r="X61">
        <f>[10]table1_region_upper!F59</f>
        <v>9.59</v>
      </c>
    </row>
    <row r="62" spans="1:24" ht="15.75" customHeight="1" x14ac:dyDescent="0.25">
      <c r="A62" t="str">
        <f>A46</f>
        <v>Americas</v>
      </c>
      <c r="B62">
        <f>[8]table1_region_val!E20</f>
        <v>0</v>
      </c>
      <c r="C62">
        <f>[9]table1_region_lower!E20</f>
        <v>0</v>
      </c>
      <c r="D62">
        <f>[10]table1_region_upper!E20</f>
        <v>0</v>
      </c>
      <c r="F62" s="4">
        <f>[8]table1_region_val!F20</f>
        <v>0</v>
      </c>
      <c r="G62" s="4">
        <f>[9]table1_region_lower!F20</f>
        <v>0</v>
      </c>
      <c r="H62" s="4">
        <f>[10]table1_region_upper!F20</f>
        <v>0</v>
      </c>
      <c r="J62">
        <f>[8]table1_region_val!E40</f>
        <v>0.39800000000000002</v>
      </c>
      <c r="K62">
        <f>[9]table1_region_lower!E40</f>
        <v>0.25600000000000001</v>
      </c>
      <c r="L62">
        <f>[10]table1_region_upper!E40</f>
        <v>0.65500000000000003</v>
      </c>
      <c r="N62">
        <f>[8]table1_region_val!F40</f>
        <v>5.2</v>
      </c>
      <c r="O62">
        <f>[9]table1_region_lower!F40</f>
        <v>3.81</v>
      </c>
      <c r="P62">
        <f>[10]table1_region_upper!F40</f>
        <v>7.45</v>
      </c>
      <c r="R62">
        <f>[8]table1_region_val!E60</f>
        <v>0.61899999999999999</v>
      </c>
      <c r="S62">
        <f>[9]table1_region_lower!E60</f>
        <v>0.49399999999999999</v>
      </c>
      <c r="T62">
        <f>[10]table1_region_upper!E60</f>
        <v>0.79</v>
      </c>
      <c r="V62">
        <f>[8]table1_region_val!F60</f>
        <v>8.09</v>
      </c>
      <c r="W62">
        <f>[9]table1_region_lower!F60</f>
        <v>7.34</v>
      </c>
      <c r="X62">
        <f>[10]table1_region_upper!F60</f>
        <v>8.99</v>
      </c>
    </row>
    <row r="63" spans="1:24" ht="15.75" customHeight="1" x14ac:dyDescent="0.25">
      <c r="A63" t="str">
        <f>A47</f>
        <v>Africa</v>
      </c>
      <c r="B63">
        <f>[8]table1_region_val!E21</f>
        <v>1E-3</v>
      </c>
      <c r="C63">
        <f>[9]table1_region_lower!E21</f>
        <v>0</v>
      </c>
      <c r="D63">
        <f>[10]table1_region_upper!E21</f>
        <v>3.0000000000000001E-3</v>
      </c>
      <c r="F63" s="4">
        <f>[8]table1_region_val!F21</f>
        <v>0</v>
      </c>
      <c r="G63" s="4">
        <f>[9]table1_region_lower!F21</f>
        <v>0</v>
      </c>
      <c r="H63" s="4">
        <f>[10]table1_region_upper!F21</f>
        <v>0</v>
      </c>
      <c r="J63">
        <f>[8]table1_region_val!E41</f>
        <v>6.3659999999999997</v>
      </c>
      <c r="K63">
        <f>[9]table1_region_lower!E41</f>
        <v>3.9359999999999999</v>
      </c>
      <c r="L63">
        <f>[10]table1_region_upper!E41</f>
        <v>10.439</v>
      </c>
      <c r="N63">
        <f>[8]table1_region_val!F41</f>
        <v>1.4</v>
      </c>
      <c r="O63">
        <f>[9]table1_region_lower!F41</f>
        <v>1.03</v>
      </c>
      <c r="P63">
        <f>[10]table1_region_upper!F41</f>
        <v>1.93</v>
      </c>
      <c r="R63">
        <f>[8]table1_region_val!E61</f>
        <v>27.58</v>
      </c>
      <c r="S63">
        <f>[9]table1_region_lower!E61</f>
        <v>20.352</v>
      </c>
      <c r="T63">
        <f>[10]table1_region_upper!E61</f>
        <v>37.463999999999999</v>
      </c>
      <c r="V63">
        <f>[8]table1_region_val!F61</f>
        <v>6.08</v>
      </c>
      <c r="W63">
        <f>[9]table1_region_lower!F61</f>
        <v>5.32</v>
      </c>
      <c r="X63">
        <f>[10]table1_region_upper!F61</f>
        <v>6.94</v>
      </c>
    </row>
  </sheetData>
  <mergeCells count="36">
    <mergeCell ref="B49:H49"/>
    <mergeCell ref="J49:P49"/>
    <mergeCell ref="R49:X49"/>
    <mergeCell ref="B50:D50"/>
    <mergeCell ref="F50:H50"/>
    <mergeCell ref="J50:L50"/>
    <mergeCell ref="N50:P50"/>
    <mergeCell ref="R50:T50"/>
    <mergeCell ref="V50:X50"/>
    <mergeCell ref="B33:H33"/>
    <mergeCell ref="J33:P33"/>
    <mergeCell ref="R33:X33"/>
    <mergeCell ref="B34:D34"/>
    <mergeCell ref="F34:H34"/>
    <mergeCell ref="J34:L34"/>
    <mergeCell ref="N34:P34"/>
    <mergeCell ref="R34:T34"/>
    <mergeCell ref="V34:X34"/>
    <mergeCell ref="B17:H17"/>
    <mergeCell ref="J17:P17"/>
    <mergeCell ref="R17:X17"/>
    <mergeCell ref="B18:D18"/>
    <mergeCell ref="F18:H18"/>
    <mergeCell ref="J18:L18"/>
    <mergeCell ref="N18:P18"/>
    <mergeCell ref="R18:T18"/>
    <mergeCell ref="V18:X18"/>
    <mergeCell ref="V2:X2"/>
    <mergeCell ref="R1:X1"/>
    <mergeCell ref="J1:P1"/>
    <mergeCell ref="B1:H1"/>
    <mergeCell ref="R2:T2"/>
    <mergeCell ref="J2:L2"/>
    <mergeCell ref="B2:D2"/>
    <mergeCell ref="F2:H2"/>
    <mergeCell ref="N2:P2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workbookViewId="0">
      <selection activeCell="H7" sqref="H7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9" t="str">
        <f>[11]table2_lower!B2</f>
        <v>Original GBD method</v>
      </c>
      <c r="C2" s="9"/>
      <c r="D2" s="9"/>
      <c r="E2" s="2"/>
      <c r="F2" s="9" t="str">
        <f>[11]table2_lower!C2</f>
        <v>Revised - Vigo et al. method</v>
      </c>
      <c r="G2" s="9"/>
      <c r="H2" s="9"/>
      <c r="I2" s="2"/>
      <c r="J2" s="9" t="str">
        <f>[11]table2_lower!D2</f>
        <v>Revised - Composite method</v>
      </c>
      <c r="K2" s="9"/>
      <c r="L2" s="9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[12]table2!B3</f>
        <v>0.13</v>
      </c>
      <c r="C4" s="5">
        <f>[11]table2_lower!B3</f>
        <v>0.09</v>
      </c>
      <c r="D4" s="5">
        <f>[13]table2_upper!$B3</f>
        <v>0.16</v>
      </c>
      <c r="E4" s="5"/>
      <c r="F4" s="5">
        <f>[12]table2!C3</f>
        <v>0.3</v>
      </c>
      <c r="G4" s="5">
        <f>[11]table2_lower!C3</f>
        <v>0.16</v>
      </c>
      <c r="H4" s="5">
        <f>[13]table2_upper!$C3</f>
        <v>0.47</v>
      </c>
      <c r="I4" s="5"/>
      <c r="J4" s="5">
        <f>[12]table2!D3</f>
        <v>0.36</v>
      </c>
      <c r="K4" s="5">
        <f>[11]table2_lower!D3</f>
        <v>0.21</v>
      </c>
      <c r="L4" s="5">
        <f>[13]table2_upper!$D3</f>
        <v>0.52</v>
      </c>
    </row>
    <row r="5" spans="1:12" x14ac:dyDescent="0.25">
      <c r="A5" s="5" t="s">
        <v>15</v>
      </c>
      <c r="B5" s="5">
        <f>[12]table2!B4</f>
        <v>0.63</v>
      </c>
      <c r="C5" s="5">
        <f>[11]table2_lower!B4</f>
        <v>0.46</v>
      </c>
      <c r="D5" s="5">
        <f>[13]table2_upper!$B4</f>
        <v>0.82</v>
      </c>
      <c r="E5" s="5"/>
      <c r="F5" s="5">
        <f>[12]table2!C4</f>
        <v>1.5</v>
      </c>
      <c r="G5" s="5">
        <f>[11]table2_lower!C4</f>
        <v>0.79</v>
      </c>
      <c r="H5" s="5">
        <f>[13]table2_upper!$C4</f>
        <v>2.34</v>
      </c>
      <c r="I5" s="5"/>
      <c r="J5" s="5">
        <f>[12]table2!D4</f>
        <v>1.79</v>
      </c>
      <c r="K5" s="5">
        <f>[11]table2_lower!D4</f>
        <v>1.06</v>
      </c>
      <c r="L5" s="5">
        <f>[13]table2_upper!$D4</f>
        <v>2.6</v>
      </c>
    </row>
    <row r="6" spans="1:12" x14ac:dyDescent="0.25">
      <c r="A6" s="5" t="s">
        <v>16</v>
      </c>
      <c r="B6" s="5">
        <f>[12]table2!B5</f>
        <v>1.42</v>
      </c>
      <c r="C6" s="5">
        <f>[11]table2_lower!B5</f>
        <v>1.06</v>
      </c>
      <c r="D6" s="5">
        <f>[13]table2_upper!$B5</f>
        <v>1.85</v>
      </c>
      <c r="E6" s="5"/>
      <c r="F6" s="5">
        <f>[12]table2!C5</f>
        <v>3.41</v>
      </c>
      <c r="G6" s="5">
        <f>[11]table2_lower!C5</f>
        <v>1.8</v>
      </c>
      <c r="H6" s="5">
        <f>[13]table2_upper!$C5</f>
        <v>5.32</v>
      </c>
      <c r="I6" s="5"/>
      <c r="J6" s="5">
        <f>[12]table2!D5</f>
        <v>4.07</v>
      </c>
      <c r="K6" s="5">
        <f>[11]table2_lower!D5</f>
        <v>2.41</v>
      </c>
      <c r="L6" s="5">
        <f>[13]table2_upper!$D5</f>
        <v>5.91</v>
      </c>
    </row>
    <row r="7" spans="1:12" x14ac:dyDescent="0.25">
      <c r="A7" s="5" t="s">
        <v>17</v>
      </c>
      <c r="B7" s="5">
        <f>[12]table2!B6</f>
        <v>4.2699999999999996</v>
      </c>
      <c r="C7" s="5">
        <f>[11]table2_lower!B6</f>
        <v>3.17</v>
      </c>
      <c r="D7" s="5">
        <f>[13]table2_upper!$B6</f>
        <v>5.55</v>
      </c>
      <c r="E7" s="5"/>
      <c r="F7" s="5">
        <f>[12]table2!C6</f>
        <v>10.24</v>
      </c>
      <c r="G7" s="5">
        <f>[11]table2_lower!C6</f>
        <v>5.4</v>
      </c>
      <c r="H7" s="5">
        <f>[13]table2_upper!$C6</f>
        <v>15.95</v>
      </c>
      <c r="I7" s="5"/>
      <c r="J7" s="5">
        <f>[12]table2!D6</f>
        <v>12.2</v>
      </c>
      <c r="K7" s="5">
        <f>[11]table2_lower!D6</f>
        <v>7.23</v>
      </c>
      <c r="L7" s="5">
        <f>[13]table2_upper!$D6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2021-02-20T20:29:51Z</dcterms:modified>
</cp:coreProperties>
</file>