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3. PhD\WQE\WQE II\gmh_econ\results\"/>
    </mc:Choice>
  </mc:AlternateContent>
  <xr:revisionPtr revIDLastSave="0" documentId="13_ncr:1_{548BFF21-1BBC-4819-933E-064C34009300}" xr6:coauthVersionLast="46" xr6:coauthVersionMax="46" xr10:uidLastSave="{00000000-0000-0000-0000-000000000000}"/>
  <bookViews>
    <workbookView xWindow="-4095" yWindow="3000" windowWidth="12795" windowHeight="7185" activeTab="3" xr2:uid="{09EDDA4F-F879-48C5-871F-ACF535CF1A26}"/>
  </bookViews>
  <sheets>
    <sheet name="Sheet1" sheetId="3" r:id="rId1"/>
    <sheet name="Sheet2" sheetId="4" r:id="rId2"/>
    <sheet name="Sheet3" sheetId="5" r:id="rId3"/>
    <sheet name="table1" sheetId="1" r:id="rId4"/>
    <sheet name="table2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6" i="1" l="1"/>
  <c r="X15" i="1"/>
  <c r="X14" i="1"/>
  <c r="X13" i="1"/>
  <c r="X12" i="1"/>
  <c r="X11" i="1"/>
  <c r="T16" i="1"/>
  <c r="T15" i="1"/>
  <c r="T14" i="1"/>
  <c r="T13" i="1"/>
  <c r="T12" i="1"/>
  <c r="T11" i="1"/>
  <c r="P16" i="1"/>
  <c r="P15" i="1"/>
  <c r="P14" i="1"/>
  <c r="P13" i="1"/>
  <c r="P12" i="1"/>
  <c r="P11" i="1"/>
  <c r="L16" i="1"/>
  <c r="L15" i="1"/>
  <c r="L14" i="1"/>
  <c r="L13" i="1"/>
  <c r="L12" i="1"/>
  <c r="L11" i="1"/>
  <c r="H16" i="1"/>
  <c r="H15" i="1"/>
  <c r="H14" i="1"/>
  <c r="H13" i="1"/>
  <c r="H12" i="1"/>
  <c r="H11" i="1"/>
  <c r="W16" i="1"/>
  <c r="W15" i="1"/>
  <c r="W14" i="1"/>
  <c r="W13" i="1"/>
  <c r="W12" i="1"/>
  <c r="W11" i="1"/>
  <c r="S16" i="1"/>
  <c r="S15" i="1"/>
  <c r="S14" i="1"/>
  <c r="S13" i="1"/>
  <c r="S12" i="1"/>
  <c r="S11" i="1"/>
  <c r="O16" i="1"/>
  <c r="O15" i="1"/>
  <c r="O14" i="1"/>
  <c r="O13" i="1"/>
  <c r="O12" i="1"/>
  <c r="O11" i="1"/>
  <c r="K16" i="1"/>
  <c r="K15" i="1"/>
  <c r="K14" i="1"/>
  <c r="K13" i="1"/>
  <c r="K12" i="1"/>
  <c r="K11" i="1"/>
  <c r="G16" i="1"/>
  <c r="G15" i="1"/>
  <c r="G14" i="1"/>
  <c r="G13" i="1"/>
  <c r="G12" i="1"/>
  <c r="G11" i="1"/>
  <c r="X67" i="1"/>
  <c r="X66" i="1"/>
  <c r="X65" i="1"/>
  <c r="X64" i="1"/>
  <c r="X63" i="1"/>
  <c r="X62" i="1"/>
  <c r="X50" i="1"/>
  <c r="X49" i="1"/>
  <c r="X48" i="1"/>
  <c r="X47" i="1"/>
  <c r="X46" i="1"/>
  <c r="X45" i="1"/>
  <c r="X33" i="1"/>
  <c r="X32" i="1"/>
  <c r="X31" i="1"/>
  <c r="X30" i="1"/>
  <c r="X29" i="1"/>
  <c r="X28" i="1"/>
  <c r="T67" i="1"/>
  <c r="T66" i="1"/>
  <c r="T65" i="1"/>
  <c r="T64" i="1"/>
  <c r="T63" i="1"/>
  <c r="T62" i="1"/>
  <c r="T50" i="1"/>
  <c r="T49" i="1"/>
  <c r="T48" i="1"/>
  <c r="T47" i="1"/>
  <c r="T46" i="1"/>
  <c r="T45" i="1"/>
  <c r="T33" i="1"/>
  <c r="T32" i="1"/>
  <c r="T31" i="1"/>
  <c r="T30" i="1"/>
  <c r="T29" i="1"/>
  <c r="T28" i="1"/>
  <c r="P67" i="1"/>
  <c r="P66" i="1"/>
  <c r="P65" i="1"/>
  <c r="P64" i="1"/>
  <c r="P63" i="1"/>
  <c r="P62" i="1"/>
  <c r="P50" i="1"/>
  <c r="P49" i="1"/>
  <c r="P48" i="1"/>
  <c r="P47" i="1"/>
  <c r="P46" i="1"/>
  <c r="P45" i="1"/>
  <c r="P33" i="1"/>
  <c r="P32" i="1"/>
  <c r="P31" i="1"/>
  <c r="P30" i="1"/>
  <c r="P29" i="1"/>
  <c r="P28" i="1"/>
  <c r="L67" i="1"/>
  <c r="L66" i="1"/>
  <c r="L65" i="1"/>
  <c r="L64" i="1"/>
  <c r="L63" i="1"/>
  <c r="L62" i="1"/>
  <c r="L50" i="1"/>
  <c r="L49" i="1"/>
  <c r="L48" i="1"/>
  <c r="L47" i="1"/>
  <c r="L46" i="1"/>
  <c r="L45" i="1"/>
  <c r="L33" i="1"/>
  <c r="L32" i="1"/>
  <c r="L31" i="1"/>
  <c r="L30" i="1"/>
  <c r="L29" i="1"/>
  <c r="L28" i="1"/>
  <c r="H67" i="1"/>
  <c r="H66" i="1"/>
  <c r="H65" i="1"/>
  <c r="H64" i="1"/>
  <c r="H63" i="1"/>
  <c r="H62" i="1"/>
  <c r="H50" i="1"/>
  <c r="H49" i="1"/>
  <c r="H48" i="1"/>
  <c r="H47" i="1"/>
  <c r="H46" i="1"/>
  <c r="H45" i="1"/>
  <c r="H33" i="1"/>
  <c r="H32" i="1"/>
  <c r="H31" i="1"/>
  <c r="H30" i="1"/>
  <c r="H29" i="1"/>
  <c r="H28" i="1"/>
  <c r="D67" i="1"/>
  <c r="D66" i="1"/>
  <c r="D65" i="1"/>
  <c r="D64" i="1"/>
  <c r="D63" i="1"/>
  <c r="D62" i="1"/>
  <c r="D50" i="1"/>
  <c r="D49" i="1"/>
  <c r="D48" i="1"/>
  <c r="D47" i="1"/>
  <c r="D46" i="1"/>
  <c r="D45" i="1"/>
  <c r="D33" i="1"/>
  <c r="D32" i="1"/>
  <c r="D31" i="1"/>
  <c r="D30" i="1"/>
  <c r="D29" i="1"/>
  <c r="D28" i="1"/>
  <c r="D16" i="1"/>
  <c r="D15" i="1"/>
  <c r="D14" i="1"/>
  <c r="D13" i="1"/>
  <c r="D12" i="1"/>
  <c r="D11" i="1"/>
  <c r="W67" i="1"/>
  <c r="W66" i="1"/>
  <c r="W65" i="1"/>
  <c r="W64" i="1"/>
  <c r="W63" i="1"/>
  <c r="W62" i="1"/>
  <c r="W50" i="1"/>
  <c r="W49" i="1"/>
  <c r="W48" i="1"/>
  <c r="W47" i="1"/>
  <c r="W46" i="1"/>
  <c r="W45" i="1"/>
  <c r="W33" i="1"/>
  <c r="W32" i="1"/>
  <c r="W31" i="1"/>
  <c r="W30" i="1"/>
  <c r="W29" i="1"/>
  <c r="W28" i="1"/>
  <c r="S67" i="1"/>
  <c r="S66" i="1"/>
  <c r="S65" i="1"/>
  <c r="S64" i="1"/>
  <c r="S63" i="1"/>
  <c r="S62" i="1"/>
  <c r="S50" i="1"/>
  <c r="S49" i="1"/>
  <c r="S48" i="1"/>
  <c r="S47" i="1"/>
  <c r="S46" i="1"/>
  <c r="S45" i="1"/>
  <c r="S33" i="1"/>
  <c r="S32" i="1"/>
  <c r="S31" i="1"/>
  <c r="S30" i="1"/>
  <c r="S29" i="1"/>
  <c r="S28" i="1"/>
  <c r="O67" i="1"/>
  <c r="O66" i="1"/>
  <c r="O65" i="1"/>
  <c r="O64" i="1"/>
  <c r="O63" i="1"/>
  <c r="O62" i="1"/>
  <c r="O50" i="1"/>
  <c r="O49" i="1"/>
  <c r="O48" i="1"/>
  <c r="O47" i="1"/>
  <c r="O46" i="1"/>
  <c r="O45" i="1"/>
  <c r="O33" i="1"/>
  <c r="O32" i="1"/>
  <c r="O31" i="1"/>
  <c r="O30" i="1"/>
  <c r="O29" i="1"/>
  <c r="O28" i="1"/>
  <c r="K67" i="1"/>
  <c r="K66" i="1"/>
  <c r="K65" i="1"/>
  <c r="K64" i="1"/>
  <c r="K63" i="1"/>
  <c r="K62" i="1"/>
  <c r="K50" i="1"/>
  <c r="K49" i="1"/>
  <c r="K48" i="1"/>
  <c r="K47" i="1"/>
  <c r="K46" i="1"/>
  <c r="K45" i="1"/>
  <c r="K33" i="1"/>
  <c r="K32" i="1"/>
  <c r="K31" i="1"/>
  <c r="K30" i="1"/>
  <c r="K29" i="1"/>
  <c r="K28" i="1"/>
  <c r="G67" i="1"/>
  <c r="G66" i="1"/>
  <c r="G65" i="1"/>
  <c r="G64" i="1"/>
  <c r="G63" i="1"/>
  <c r="G62" i="1"/>
  <c r="G50" i="1"/>
  <c r="G49" i="1"/>
  <c r="G48" i="1"/>
  <c r="G47" i="1"/>
  <c r="G46" i="1"/>
  <c r="G45" i="1"/>
  <c r="G33" i="1"/>
  <c r="G32" i="1"/>
  <c r="G31" i="1"/>
  <c r="G30" i="1"/>
  <c r="G29" i="1"/>
  <c r="G28" i="1"/>
  <c r="C67" i="1"/>
  <c r="C66" i="1"/>
  <c r="C65" i="1"/>
  <c r="C64" i="1"/>
  <c r="C63" i="1"/>
  <c r="C62" i="1"/>
  <c r="C50" i="1"/>
  <c r="C49" i="1"/>
  <c r="C48" i="1"/>
  <c r="C47" i="1"/>
  <c r="C46" i="1"/>
  <c r="C45" i="1"/>
  <c r="C33" i="1"/>
  <c r="C32" i="1"/>
  <c r="C31" i="1"/>
  <c r="C30" i="1"/>
  <c r="C29" i="1"/>
  <c r="C28" i="1"/>
  <c r="C16" i="1"/>
  <c r="C15" i="1"/>
  <c r="C14" i="1"/>
  <c r="C13" i="1"/>
  <c r="C12" i="1"/>
  <c r="C11" i="1"/>
  <c r="F85" i="5"/>
  <c r="E85" i="5"/>
  <c r="D85" i="5"/>
  <c r="C85" i="5"/>
  <c r="B85" i="5"/>
  <c r="F84" i="5"/>
  <c r="E84" i="5"/>
  <c r="D84" i="5"/>
  <c r="C84" i="5"/>
  <c r="B84" i="5"/>
  <c r="F83" i="5"/>
  <c r="E83" i="5"/>
  <c r="D83" i="5"/>
  <c r="C83" i="5"/>
  <c r="B83" i="5"/>
  <c r="F82" i="5"/>
  <c r="E82" i="5"/>
  <c r="D82" i="5"/>
  <c r="C82" i="5"/>
  <c r="B82" i="5"/>
  <c r="F81" i="5"/>
  <c r="E81" i="5"/>
  <c r="D81" i="5"/>
  <c r="C81" i="5"/>
  <c r="B81" i="5"/>
  <c r="F80" i="5"/>
  <c r="E80" i="5"/>
  <c r="D80" i="5"/>
  <c r="C80" i="5"/>
  <c r="B80" i="5"/>
  <c r="F79" i="5"/>
  <c r="E79" i="5"/>
  <c r="D79" i="5"/>
  <c r="C79" i="5"/>
  <c r="B79" i="5"/>
  <c r="F78" i="5"/>
  <c r="E78" i="5"/>
  <c r="D78" i="5"/>
  <c r="C78" i="5"/>
  <c r="B78" i="5"/>
  <c r="F77" i="5"/>
  <c r="E77" i="5"/>
  <c r="D77" i="5"/>
  <c r="C77" i="5"/>
  <c r="B77" i="5"/>
  <c r="F76" i="5"/>
  <c r="E76" i="5"/>
  <c r="D76" i="5"/>
  <c r="C76" i="5"/>
  <c r="B76" i="5"/>
  <c r="F75" i="5"/>
  <c r="E75" i="5"/>
  <c r="D75" i="5"/>
  <c r="C75" i="5"/>
  <c r="B75" i="5"/>
  <c r="F74" i="5"/>
  <c r="E74" i="5"/>
  <c r="D74" i="5"/>
  <c r="C74" i="5"/>
  <c r="B74" i="5"/>
  <c r="F73" i="5"/>
  <c r="E73" i="5"/>
  <c r="D73" i="5"/>
  <c r="C73" i="5"/>
  <c r="B73" i="5"/>
  <c r="F72" i="5"/>
  <c r="E72" i="5"/>
  <c r="D72" i="5"/>
  <c r="C72" i="5"/>
  <c r="B72" i="5"/>
  <c r="F71" i="5"/>
  <c r="E71" i="5"/>
  <c r="D71" i="5"/>
  <c r="C71" i="5"/>
  <c r="B71" i="5"/>
  <c r="F70" i="5"/>
  <c r="E70" i="5"/>
  <c r="D70" i="5"/>
  <c r="C70" i="5"/>
  <c r="B70" i="5"/>
  <c r="F69" i="5"/>
  <c r="E69" i="5"/>
  <c r="D69" i="5"/>
  <c r="C69" i="5"/>
  <c r="B69" i="5"/>
  <c r="F68" i="5"/>
  <c r="E68" i="5"/>
  <c r="D68" i="5"/>
  <c r="C68" i="5"/>
  <c r="B68" i="5"/>
  <c r="F67" i="5"/>
  <c r="E67" i="5"/>
  <c r="D67" i="5"/>
  <c r="C67" i="5"/>
  <c r="B67" i="5"/>
  <c r="F66" i="5"/>
  <c r="E66" i="5"/>
  <c r="D66" i="5"/>
  <c r="C66" i="5"/>
  <c r="B66" i="5"/>
  <c r="F65" i="5"/>
  <c r="E65" i="5"/>
  <c r="D65" i="5"/>
  <c r="C65" i="5"/>
  <c r="B65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F58" i="5"/>
  <c r="E58" i="5"/>
  <c r="D58" i="5"/>
  <c r="C58" i="5"/>
  <c r="B58" i="5"/>
  <c r="F57" i="5"/>
  <c r="E57" i="5"/>
  <c r="D57" i="5"/>
  <c r="C57" i="5"/>
  <c r="B57" i="5"/>
  <c r="F56" i="5"/>
  <c r="E56" i="5"/>
  <c r="D56" i="5"/>
  <c r="C56" i="5"/>
  <c r="B56" i="5"/>
  <c r="F55" i="5"/>
  <c r="E55" i="5"/>
  <c r="D55" i="5"/>
  <c r="C55" i="5"/>
  <c r="B55" i="5"/>
  <c r="F54" i="5"/>
  <c r="E54" i="5"/>
  <c r="D54" i="5"/>
  <c r="C54" i="5"/>
  <c r="B54" i="5"/>
  <c r="F53" i="5"/>
  <c r="E53" i="5"/>
  <c r="D53" i="5"/>
  <c r="C53" i="5"/>
  <c r="B53" i="5"/>
  <c r="F52" i="5"/>
  <c r="E52" i="5"/>
  <c r="D52" i="5"/>
  <c r="C52" i="5"/>
  <c r="B52" i="5"/>
  <c r="F51" i="5"/>
  <c r="E51" i="5"/>
  <c r="D51" i="5"/>
  <c r="C51" i="5"/>
  <c r="B51" i="5"/>
  <c r="F50" i="5"/>
  <c r="E50" i="5"/>
  <c r="D50" i="5"/>
  <c r="C50" i="5"/>
  <c r="B50" i="5"/>
  <c r="F49" i="5"/>
  <c r="E49" i="5"/>
  <c r="D49" i="5"/>
  <c r="C49" i="5"/>
  <c r="B49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F43" i="5"/>
  <c r="E43" i="5"/>
  <c r="D43" i="5"/>
  <c r="C43" i="5"/>
  <c r="B43" i="5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F1" i="5"/>
  <c r="E1" i="5"/>
  <c r="D1" i="5"/>
  <c r="C1" i="5"/>
  <c r="B1" i="5"/>
  <c r="F85" i="4"/>
  <c r="E85" i="4"/>
  <c r="D85" i="4"/>
  <c r="C85" i="4"/>
  <c r="B85" i="4"/>
  <c r="F84" i="4"/>
  <c r="E84" i="4"/>
  <c r="D84" i="4"/>
  <c r="C84" i="4"/>
  <c r="B84" i="4"/>
  <c r="F83" i="4"/>
  <c r="E83" i="4"/>
  <c r="D83" i="4"/>
  <c r="C83" i="4"/>
  <c r="B83" i="4"/>
  <c r="F82" i="4"/>
  <c r="E82" i="4"/>
  <c r="D82" i="4"/>
  <c r="C82" i="4"/>
  <c r="B82" i="4"/>
  <c r="F81" i="4"/>
  <c r="E81" i="4"/>
  <c r="D81" i="4"/>
  <c r="C81" i="4"/>
  <c r="B81" i="4"/>
  <c r="F80" i="4"/>
  <c r="E80" i="4"/>
  <c r="D80" i="4"/>
  <c r="C80" i="4"/>
  <c r="B80" i="4"/>
  <c r="F79" i="4"/>
  <c r="E79" i="4"/>
  <c r="D79" i="4"/>
  <c r="C79" i="4"/>
  <c r="B79" i="4"/>
  <c r="F78" i="4"/>
  <c r="E78" i="4"/>
  <c r="D78" i="4"/>
  <c r="C78" i="4"/>
  <c r="B78" i="4"/>
  <c r="F77" i="4"/>
  <c r="E77" i="4"/>
  <c r="D77" i="4"/>
  <c r="C77" i="4"/>
  <c r="B77" i="4"/>
  <c r="F76" i="4"/>
  <c r="E76" i="4"/>
  <c r="D76" i="4"/>
  <c r="C76" i="4"/>
  <c r="B76" i="4"/>
  <c r="F75" i="4"/>
  <c r="E75" i="4"/>
  <c r="D75" i="4"/>
  <c r="C75" i="4"/>
  <c r="B75" i="4"/>
  <c r="F74" i="4"/>
  <c r="E74" i="4"/>
  <c r="D74" i="4"/>
  <c r="C74" i="4"/>
  <c r="B74" i="4"/>
  <c r="F73" i="4"/>
  <c r="E73" i="4"/>
  <c r="D73" i="4"/>
  <c r="C73" i="4"/>
  <c r="B73" i="4"/>
  <c r="F72" i="4"/>
  <c r="E72" i="4"/>
  <c r="D72" i="4"/>
  <c r="C72" i="4"/>
  <c r="B72" i="4"/>
  <c r="F71" i="4"/>
  <c r="E71" i="4"/>
  <c r="D71" i="4"/>
  <c r="C71" i="4"/>
  <c r="B71" i="4"/>
  <c r="F70" i="4"/>
  <c r="E70" i="4"/>
  <c r="D70" i="4"/>
  <c r="C70" i="4"/>
  <c r="B70" i="4"/>
  <c r="F69" i="4"/>
  <c r="E69" i="4"/>
  <c r="D69" i="4"/>
  <c r="C69" i="4"/>
  <c r="B69" i="4"/>
  <c r="F68" i="4"/>
  <c r="E68" i="4"/>
  <c r="D68" i="4"/>
  <c r="C68" i="4"/>
  <c r="B68" i="4"/>
  <c r="F67" i="4"/>
  <c r="E67" i="4"/>
  <c r="D67" i="4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F56" i="4"/>
  <c r="E56" i="4"/>
  <c r="D56" i="4"/>
  <c r="C56" i="4"/>
  <c r="B56" i="4"/>
  <c r="F55" i="4"/>
  <c r="E55" i="4"/>
  <c r="D55" i="4"/>
  <c r="C55" i="4"/>
  <c r="B55" i="4"/>
  <c r="F54" i="4"/>
  <c r="E54" i="4"/>
  <c r="D54" i="4"/>
  <c r="C54" i="4"/>
  <c r="B54" i="4"/>
  <c r="F53" i="4"/>
  <c r="E53" i="4"/>
  <c r="D53" i="4"/>
  <c r="C53" i="4"/>
  <c r="B53" i="4"/>
  <c r="F52" i="4"/>
  <c r="E52" i="4"/>
  <c r="D52" i="4"/>
  <c r="C52" i="4"/>
  <c r="B52" i="4"/>
  <c r="F51" i="4"/>
  <c r="E51" i="4"/>
  <c r="D51" i="4"/>
  <c r="C51" i="4"/>
  <c r="B51" i="4"/>
  <c r="F50" i="4"/>
  <c r="E50" i="4"/>
  <c r="D50" i="4"/>
  <c r="C50" i="4"/>
  <c r="B50" i="4"/>
  <c r="F49" i="4"/>
  <c r="E49" i="4"/>
  <c r="D49" i="4"/>
  <c r="C49" i="4"/>
  <c r="B49" i="4"/>
  <c r="F48" i="4"/>
  <c r="E48" i="4"/>
  <c r="D48" i="4"/>
  <c r="C48" i="4"/>
  <c r="B48" i="4"/>
  <c r="F47" i="4"/>
  <c r="E47" i="4"/>
  <c r="D47" i="4"/>
  <c r="C47" i="4"/>
  <c r="B47" i="4"/>
  <c r="F46" i="4"/>
  <c r="E46" i="4"/>
  <c r="D46" i="4"/>
  <c r="C46" i="4"/>
  <c r="B46" i="4"/>
  <c r="F45" i="4"/>
  <c r="E45" i="4"/>
  <c r="D45" i="4"/>
  <c r="C45" i="4"/>
  <c r="B45" i="4"/>
  <c r="F44" i="4"/>
  <c r="E44" i="4"/>
  <c r="D44" i="4"/>
  <c r="C44" i="4"/>
  <c r="B44" i="4"/>
  <c r="F43" i="4"/>
  <c r="E43" i="4"/>
  <c r="D43" i="4"/>
  <c r="C43" i="4"/>
  <c r="B43" i="4"/>
  <c r="F42" i="4"/>
  <c r="E42" i="4"/>
  <c r="D42" i="4"/>
  <c r="C42" i="4"/>
  <c r="B42" i="4"/>
  <c r="F41" i="4"/>
  <c r="E41" i="4"/>
  <c r="D41" i="4"/>
  <c r="C41" i="4"/>
  <c r="B41" i="4"/>
  <c r="F40" i="4"/>
  <c r="E40" i="4"/>
  <c r="D40" i="4"/>
  <c r="C40" i="4"/>
  <c r="B40" i="4"/>
  <c r="F39" i="4"/>
  <c r="E39" i="4"/>
  <c r="D39" i="4"/>
  <c r="C39" i="4"/>
  <c r="B39" i="4"/>
  <c r="F38" i="4"/>
  <c r="E38" i="4"/>
  <c r="D38" i="4"/>
  <c r="C38" i="4"/>
  <c r="B38" i="4"/>
  <c r="F37" i="4"/>
  <c r="E37" i="4"/>
  <c r="D37" i="4"/>
  <c r="C37" i="4"/>
  <c r="B37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F1" i="4"/>
  <c r="E1" i="4"/>
  <c r="D1" i="4"/>
  <c r="C1" i="4"/>
  <c r="B1" i="4"/>
  <c r="B3" i="3"/>
  <c r="C3" i="3"/>
  <c r="D3" i="3"/>
  <c r="E3" i="3"/>
  <c r="F3" i="3"/>
  <c r="F12" i="1" s="1"/>
  <c r="B4" i="3"/>
  <c r="C4" i="3"/>
  <c r="D4" i="3"/>
  <c r="E4" i="3"/>
  <c r="B13" i="1" s="1"/>
  <c r="F4" i="3"/>
  <c r="F13" i="1" s="1"/>
  <c r="B5" i="3"/>
  <c r="C5" i="3"/>
  <c r="D5" i="3"/>
  <c r="E5" i="3"/>
  <c r="F5" i="3"/>
  <c r="B6" i="3"/>
  <c r="C6" i="3"/>
  <c r="D6" i="3"/>
  <c r="E6" i="3"/>
  <c r="F6" i="3"/>
  <c r="F14" i="1" s="1"/>
  <c r="B7" i="3"/>
  <c r="C7" i="3"/>
  <c r="D7" i="3"/>
  <c r="E7" i="3"/>
  <c r="B15" i="1" s="1"/>
  <c r="F7" i="3"/>
  <c r="F15" i="1" s="1"/>
  <c r="B8" i="3"/>
  <c r="C8" i="3"/>
  <c r="D8" i="3"/>
  <c r="E8" i="3"/>
  <c r="F8" i="3"/>
  <c r="F16" i="1" s="1"/>
  <c r="B9" i="3"/>
  <c r="C9" i="3"/>
  <c r="D9" i="3"/>
  <c r="E9" i="3"/>
  <c r="B28" i="1" s="1"/>
  <c r="F9" i="3"/>
  <c r="F28" i="1" s="1"/>
  <c r="B10" i="3"/>
  <c r="C10" i="3"/>
  <c r="D10" i="3"/>
  <c r="E10" i="3"/>
  <c r="B29" i="1" s="1"/>
  <c r="F10" i="3"/>
  <c r="F29" i="1" s="1"/>
  <c r="B11" i="3"/>
  <c r="C11" i="3"/>
  <c r="D11" i="3"/>
  <c r="E11" i="3"/>
  <c r="B30" i="1" s="1"/>
  <c r="F11" i="3"/>
  <c r="F30" i="1" s="1"/>
  <c r="B12" i="3"/>
  <c r="C12" i="3"/>
  <c r="D12" i="3"/>
  <c r="E12" i="3"/>
  <c r="F12" i="3"/>
  <c r="B13" i="3"/>
  <c r="C13" i="3"/>
  <c r="D13" i="3"/>
  <c r="E13" i="3"/>
  <c r="B31" i="1" s="1"/>
  <c r="F13" i="3"/>
  <c r="F31" i="1" s="1"/>
  <c r="B14" i="3"/>
  <c r="C14" i="3"/>
  <c r="D14" i="3"/>
  <c r="E14" i="3"/>
  <c r="B32" i="1" s="1"/>
  <c r="F14" i="3"/>
  <c r="F32" i="1" s="1"/>
  <c r="B15" i="3"/>
  <c r="C15" i="3"/>
  <c r="D15" i="3"/>
  <c r="E15" i="3"/>
  <c r="B33" i="1" s="1"/>
  <c r="F15" i="3"/>
  <c r="F33" i="1" s="1"/>
  <c r="B16" i="3"/>
  <c r="C16" i="3"/>
  <c r="D16" i="3"/>
  <c r="E16" i="3"/>
  <c r="B45" i="1" s="1"/>
  <c r="F16" i="3"/>
  <c r="F45" i="1" s="1"/>
  <c r="B17" i="3"/>
  <c r="C17" i="3"/>
  <c r="D17" i="3"/>
  <c r="E17" i="3"/>
  <c r="B46" i="1" s="1"/>
  <c r="F17" i="3"/>
  <c r="F46" i="1" s="1"/>
  <c r="B18" i="3"/>
  <c r="C18" i="3"/>
  <c r="D18" i="3"/>
  <c r="E18" i="3"/>
  <c r="B47" i="1" s="1"/>
  <c r="F18" i="3"/>
  <c r="F47" i="1" s="1"/>
  <c r="B19" i="3"/>
  <c r="C19" i="3"/>
  <c r="D19" i="3"/>
  <c r="E19" i="3"/>
  <c r="F19" i="3"/>
  <c r="B20" i="3"/>
  <c r="C20" i="3"/>
  <c r="D20" i="3"/>
  <c r="E20" i="3"/>
  <c r="B48" i="1" s="1"/>
  <c r="F20" i="3"/>
  <c r="F48" i="1" s="1"/>
  <c r="B21" i="3"/>
  <c r="C21" i="3"/>
  <c r="D21" i="3"/>
  <c r="E21" i="3"/>
  <c r="B49" i="1" s="1"/>
  <c r="F21" i="3"/>
  <c r="F49" i="1" s="1"/>
  <c r="B22" i="3"/>
  <c r="C22" i="3"/>
  <c r="D22" i="3"/>
  <c r="E22" i="3"/>
  <c r="B50" i="1" s="1"/>
  <c r="F22" i="3"/>
  <c r="F50" i="1" s="1"/>
  <c r="B23" i="3"/>
  <c r="C23" i="3"/>
  <c r="D23" i="3"/>
  <c r="E23" i="3"/>
  <c r="B62" i="1" s="1"/>
  <c r="F23" i="3"/>
  <c r="F62" i="1" s="1"/>
  <c r="B24" i="3"/>
  <c r="C24" i="3"/>
  <c r="D24" i="3"/>
  <c r="E24" i="3"/>
  <c r="B63" i="1" s="1"/>
  <c r="F24" i="3"/>
  <c r="F63" i="1" s="1"/>
  <c r="B25" i="3"/>
  <c r="C25" i="3"/>
  <c r="D25" i="3"/>
  <c r="E25" i="3"/>
  <c r="B64" i="1" s="1"/>
  <c r="F25" i="3"/>
  <c r="F64" i="1" s="1"/>
  <c r="B26" i="3"/>
  <c r="C26" i="3"/>
  <c r="D26" i="3"/>
  <c r="E26" i="3"/>
  <c r="F26" i="3"/>
  <c r="B27" i="3"/>
  <c r="C27" i="3"/>
  <c r="D27" i="3"/>
  <c r="E27" i="3"/>
  <c r="B65" i="1" s="1"/>
  <c r="F27" i="3"/>
  <c r="F65" i="1" s="1"/>
  <c r="B28" i="3"/>
  <c r="C28" i="3"/>
  <c r="D28" i="3"/>
  <c r="E28" i="3"/>
  <c r="B66" i="1" s="1"/>
  <c r="F28" i="3"/>
  <c r="F66" i="1" s="1"/>
  <c r="B29" i="3"/>
  <c r="C29" i="3"/>
  <c r="D29" i="3"/>
  <c r="E29" i="3"/>
  <c r="B67" i="1" s="1"/>
  <c r="F29" i="3"/>
  <c r="F67" i="1" s="1"/>
  <c r="B30" i="3"/>
  <c r="C30" i="3"/>
  <c r="D30" i="3"/>
  <c r="E30" i="3"/>
  <c r="R11" i="1" s="1"/>
  <c r="F30" i="3"/>
  <c r="V11" i="1" s="1"/>
  <c r="B31" i="3"/>
  <c r="C31" i="3"/>
  <c r="D31" i="3"/>
  <c r="E31" i="3"/>
  <c r="R12" i="1" s="1"/>
  <c r="F31" i="3"/>
  <c r="V12" i="1" s="1"/>
  <c r="B32" i="3"/>
  <c r="C32" i="3"/>
  <c r="D32" i="3"/>
  <c r="E32" i="3"/>
  <c r="R13" i="1" s="1"/>
  <c r="F32" i="3"/>
  <c r="V13" i="1" s="1"/>
  <c r="B33" i="3"/>
  <c r="C33" i="3"/>
  <c r="D33" i="3"/>
  <c r="E33" i="3"/>
  <c r="F33" i="3"/>
  <c r="B34" i="3"/>
  <c r="C34" i="3"/>
  <c r="D34" i="3"/>
  <c r="E34" i="3"/>
  <c r="R14" i="1" s="1"/>
  <c r="F34" i="3"/>
  <c r="V14" i="1" s="1"/>
  <c r="B35" i="3"/>
  <c r="C35" i="3"/>
  <c r="D35" i="3"/>
  <c r="E35" i="3"/>
  <c r="R15" i="1" s="1"/>
  <c r="F35" i="3"/>
  <c r="V15" i="1" s="1"/>
  <c r="B36" i="3"/>
  <c r="C36" i="3"/>
  <c r="D36" i="3"/>
  <c r="E36" i="3"/>
  <c r="R16" i="1" s="1"/>
  <c r="F36" i="3"/>
  <c r="V16" i="1" s="1"/>
  <c r="B37" i="3"/>
  <c r="C37" i="3"/>
  <c r="D37" i="3"/>
  <c r="E37" i="3"/>
  <c r="R28" i="1" s="1"/>
  <c r="F37" i="3"/>
  <c r="V28" i="1" s="1"/>
  <c r="B38" i="3"/>
  <c r="C38" i="3"/>
  <c r="D38" i="3"/>
  <c r="E38" i="3"/>
  <c r="R29" i="1" s="1"/>
  <c r="F38" i="3"/>
  <c r="V29" i="1" s="1"/>
  <c r="B39" i="3"/>
  <c r="C39" i="3"/>
  <c r="D39" i="3"/>
  <c r="E39" i="3"/>
  <c r="R30" i="1" s="1"/>
  <c r="F39" i="3"/>
  <c r="V30" i="1" s="1"/>
  <c r="B40" i="3"/>
  <c r="C40" i="3"/>
  <c r="D40" i="3"/>
  <c r="E40" i="3"/>
  <c r="F40" i="3"/>
  <c r="B41" i="3"/>
  <c r="C41" i="3"/>
  <c r="D41" i="3"/>
  <c r="E41" i="3"/>
  <c r="R31" i="1" s="1"/>
  <c r="F41" i="3"/>
  <c r="V31" i="1" s="1"/>
  <c r="B42" i="3"/>
  <c r="C42" i="3"/>
  <c r="D42" i="3"/>
  <c r="E42" i="3"/>
  <c r="R32" i="1" s="1"/>
  <c r="F42" i="3"/>
  <c r="V32" i="1" s="1"/>
  <c r="B43" i="3"/>
  <c r="C43" i="3"/>
  <c r="D43" i="3"/>
  <c r="E43" i="3"/>
  <c r="R33" i="1" s="1"/>
  <c r="F43" i="3"/>
  <c r="V33" i="1" s="1"/>
  <c r="B44" i="3"/>
  <c r="C44" i="3"/>
  <c r="D44" i="3"/>
  <c r="E44" i="3"/>
  <c r="R45" i="1" s="1"/>
  <c r="F44" i="3"/>
  <c r="V45" i="1" s="1"/>
  <c r="B45" i="3"/>
  <c r="C45" i="3"/>
  <c r="D45" i="3"/>
  <c r="E45" i="3"/>
  <c r="R46" i="1" s="1"/>
  <c r="F45" i="3"/>
  <c r="V46" i="1" s="1"/>
  <c r="B46" i="3"/>
  <c r="C46" i="3"/>
  <c r="D46" i="3"/>
  <c r="E46" i="3"/>
  <c r="R47" i="1" s="1"/>
  <c r="F46" i="3"/>
  <c r="V47" i="1" s="1"/>
  <c r="B47" i="3"/>
  <c r="C47" i="3"/>
  <c r="D47" i="3"/>
  <c r="E47" i="3"/>
  <c r="F47" i="3"/>
  <c r="B48" i="3"/>
  <c r="C48" i="3"/>
  <c r="D48" i="3"/>
  <c r="E48" i="3"/>
  <c r="R48" i="1" s="1"/>
  <c r="F48" i="3"/>
  <c r="V48" i="1" s="1"/>
  <c r="B49" i="3"/>
  <c r="C49" i="3"/>
  <c r="D49" i="3"/>
  <c r="E49" i="3"/>
  <c r="R49" i="1" s="1"/>
  <c r="F49" i="3"/>
  <c r="V49" i="1" s="1"/>
  <c r="B50" i="3"/>
  <c r="C50" i="3"/>
  <c r="D50" i="3"/>
  <c r="E50" i="3"/>
  <c r="R50" i="1" s="1"/>
  <c r="F50" i="3"/>
  <c r="V50" i="1" s="1"/>
  <c r="B51" i="3"/>
  <c r="C51" i="3"/>
  <c r="D51" i="3"/>
  <c r="E51" i="3"/>
  <c r="R62" i="1" s="1"/>
  <c r="F51" i="3"/>
  <c r="V62" i="1" s="1"/>
  <c r="B52" i="3"/>
  <c r="C52" i="3"/>
  <c r="D52" i="3"/>
  <c r="E52" i="3"/>
  <c r="R63" i="1" s="1"/>
  <c r="F52" i="3"/>
  <c r="V63" i="1" s="1"/>
  <c r="B53" i="3"/>
  <c r="C53" i="3"/>
  <c r="D53" i="3"/>
  <c r="E53" i="3"/>
  <c r="R64" i="1" s="1"/>
  <c r="F53" i="3"/>
  <c r="V64" i="1" s="1"/>
  <c r="B54" i="3"/>
  <c r="C54" i="3"/>
  <c r="D54" i="3"/>
  <c r="E54" i="3"/>
  <c r="F54" i="3"/>
  <c r="B55" i="3"/>
  <c r="C55" i="3"/>
  <c r="D55" i="3"/>
  <c r="E55" i="3"/>
  <c r="R65" i="1" s="1"/>
  <c r="F55" i="3"/>
  <c r="V65" i="1" s="1"/>
  <c r="B56" i="3"/>
  <c r="C56" i="3"/>
  <c r="D56" i="3"/>
  <c r="E56" i="3"/>
  <c r="R66" i="1" s="1"/>
  <c r="F56" i="3"/>
  <c r="V66" i="1" s="1"/>
  <c r="B57" i="3"/>
  <c r="C57" i="3"/>
  <c r="D57" i="3"/>
  <c r="E57" i="3"/>
  <c r="R67" i="1" s="1"/>
  <c r="F57" i="3"/>
  <c r="V67" i="1" s="1"/>
  <c r="B58" i="3"/>
  <c r="C58" i="3"/>
  <c r="D58" i="3"/>
  <c r="E58" i="3"/>
  <c r="J11" i="1" s="1"/>
  <c r="F58" i="3"/>
  <c r="N11" i="1" s="1"/>
  <c r="B59" i="3"/>
  <c r="C59" i="3"/>
  <c r="D59" i="3"/>
  <c r="E59" i="3"/>
  <c r="J12" i="1" s="1"/>
  <c r="F59" i="3"/>
  <c r="N12" i="1" s="1"/>
  <c r="B60" i="3"/>
  <c r="C60" i="3"/>
  <c r="D60" i="3"/>
  <c r="E60" i="3"/>
  <c r="J13" i="1" s="1"/>
  <c r="F60" i="3"/>
  <c r="N13" i="1" s="1"/>
  <c r="B61" i="3"/>
  <c r="C61" i="3"/>
  <c r="D61" i="3"/>
  <c r="E61" i="3"/>
  <c r="F61" i="3"/>
  <c r="B62" i="3"/>
  <c r="C62" i="3"/>
  <c r="D62" i="3"/>
  <c r="E62" i="3"/>
  <c r="J14" i="1" s="1"/>
  <c r="F62" i="3"/>
  <c r="N14" i="1" s="1"/>
  <c r="B63" i="3"/>
  <c r="C63" i="3"/>
  <c r="D63" i="3"/>
  <c r="E63" i="3"/>
  <c r="J15" i="1" s="1"/>
  <c r="F63" i="3"/>
  <c r="N15" i="1" s="1"/>
  <c r="B64" i="3"/>
  <c r="C64" i="3"/>
  <c r="D64" i="3"/>
  <c r="E64" i="3"/>
  <c r="J16" i="1" s="1"/>
  <c r="F64" i="3"/>
  <c r="N16" i="1" s="1"/>
  <c r="B65" i="3"/>
  <c r="C65" i="3"/>
  <c r="D65" i="3"/>
  <c r="E65" i="3"/>
  <c r="J28" i="1" s="1"/>
  <c r="F65" i="3"/>
  <c r="N28" i="1" s="1"/>
  <c r="B66" i="3"/>
  <c r="C66" i="3"/>
  <c r="D66" i="3"/>
  <c r="E66" i="3"/>
  <c r="J29" i="1" s="1"/>
  <c r="F66" i="3"/>
  <c r="N29" i="1" s="1"/>
  <c r="B67" i="3"/>
  <c r="C67" i="3"/>
  <c r="D67" i="3"/>
  <c r="E67" i="3"/>
  <c r="J30" i="1" s="1"/>
  <c r="F67" i="3"/>
  <c r="N30" i="1" s="1"/>
  <c r="B68" i="3"/>
  <c r="C68" i="3"/>
  <c r="D68" i="3"/>
  <c r="E68" i="3"/>
  <c r="F68" i="3"/>
  <c r="B69" i="3"/>
  <c r="C69" i="3"/>
  <c r="D69" i="3"/>
  <c r="E69" i="3"/>
  <c r="J31" i="1" s="1"/>
  <c r="F69" i="3"/>
  <c r="N31" i="1" s="1"/>
  <c r="B70" i="3"/>
  <c r="C70" i="3"/>
  <c r="D70" i="3"/>
  <c r="E70" i="3"/>
  <c r="J32" i="1" s="1"/>
  <c r="F70" i="3"/>
  <c r="N32" i="1" s="1"/>
  <c r="B71" i="3"/>
  <c r="C71" i="3"/>
  <c r="D71" i="3"/>
  <c r="E71" i="3"/>
  <c r="J33" i="1" s="1"/>
  <c r="F71" i="3"/>
  <c r="N33" i="1" s="1"/>
  <c r="B72" i="3"/>
  <c r="C72" i="3"/>
  <c r="D72" i="3"/>
  <c r="E72" i="3"/>
  <c r="J45" i="1" s="1"/>
  <c r="F72" i="3"/>
  <c r="N45" i="1" s="1"/>
  <c r="B73" i="3"/>
  <c r="C73" i="3"/>
  <c r="D73" i="3"/>
  <c r="E73" i="3"/>
  <c r="J46" i="1" s="1"/>
  <c r="F73" i="3"/>
  <c r="N46" i="1" s="1"/>
  <c r="B74" i="3"/>
  <c r="C74" i="3"/>
  <c r="D74" i="3"/>
  <c r="E74" i="3"/>
  <c r="J47" i="1" s="1"/>
  <c r="F74" i="3"/>
  <c r="N47" i="1" s="1"/>
  <c r="B75" i="3"/>
  <c r="C75" i="3"/>
  <c r="D75" i="3"/>
  <c r="E75" i="3"/>
  <c r="F75" i="3"/>
  <c r="B76" i="3"/>
  <c r="C76" i="3"/>
  <c r="D76" i="3"/>
  <c r="E76" i="3"/>
  <c r="J48" i="1" s="1"/>
  <c r="F76" i="3"/>
  <c r="N48" i="1" s="1"/>
  <c r="B77" i="3"/>
  <c r="C77" i="3"/>
  <c r="D77" i="3"/>
  <c r="E77" i="3"/>
  <c r="J49" i="1" s="1"/>
  <c r="F77" i="3"/>
  <c r="N49" i="1" s="1"/>
  <c r="B78" i="3"/>
  <c r="C78" i="3"/>
  <c r="D78" i="3"/>
  <c r="E78" i="3"/>
  <c r="J50" i="1" s="1"/>
  <c r="F78" i="3"/>
  <c r="N50" i="1" s="1"/>
  <c r="B79" i="3"/>
  <c r="C79" i="3"/>
  <c r="D79" i="3"/>
  <c r="E79" i="3"/>
  <c r="J62" i="1" s="1"/>
  <c r="F79" i="3"/>
  <c r="N62" i="1" s="1"/>
  <c r="B80" i="3"/>
  <c r="C80" i="3"/>
  <c r="D80" i="3"/>
  <c r="E80" i="3"/>
  <c r="J63" i="1" s="1"/>
  <c r="F80" i="3"/>
  <c r="N63" i="1" s="1"/>
  <c r="B81" i="3"/>
  <c r="C81" i="3"/>
  <c r="D81" i="3"/>
  <c r="E81" i="3"/>
  <c r="J64" i="1" s="1"/>
  <c r="F81" i="3"/>
  <c r="N64" i="1" s="1"/>
  <c r="B82" i="3"/>
  <c r="C82" i="3"/>
  <c r="D82" i="3"/>
  <c r="E82" i="3"/>
  <c r="F82" i="3"/>
  <c r="B83" i="3"/>
  <c r="C83" i="3"/>
  <c r="D83" i="3"/>
  <c r="E83" i="3"/>
  <c r="J65" i="1" s="1"/>
  <c r="F83" i="3"/>
  <c r="N65" i="1" s="1"/>
  <c r="B84" i="3"/>
  <c r="C84" i="3"/>
  <c r="D84" i="3"/>
  <c r="E84" i="3"/>
  <c r="J66" i="1" s="1"/>
  <c r="F84" i="3"/>
  <c r="N66" i="1" s="1"/>
  <c r="B85" i="3"/>
  <c r="C85" i="3"/>
  <c r="D85" i="3"/>
  <c r="E85" i="3"/>
  <c r="J67" i="1" s="1"/>
  <c r="F85" i="3"/>
  <c r="N67" i="1" s="1"/>
  <c r="F1" i="3"/>
  <c r="F2" i="3"/>
  <c r="F11" i="1" s="1"/>
  <c r="C2" i="3"/>
  <c r="D2" i="3"/>
  <c r="E2" i="3"/>
  <c r="B11" i="1" s="1"/>
  <c r="B2" i="3"/>
  <c r="B1" i="3"/>
  <c r="C1" i="3"/>
  <c r="D1" i="3"/>
  <c r="E1" i="3"/>
  <c r="A28" i="1"/>
  <c r="A45" i="1" s="1"/>
  <c r="A62" i="1" s="1"/>
  <c r="A30" i="1"/>
  <c r="A47" i="1" s="1"/>
  <c r="A64" i="1" s="1"/>
  <c r="A31" i="1"/>
  <c r="A48" i="1" s="1"/>
  <c r="A65" i="1" s="1"/>
  <c r="A32" i="1"/>
  <c r="A49" i="1" s="1"/>
  <c r="A66" i="1" s="1"/>
  <c r="A33" i="1"/>
  <c r="A50" i="1" s="1"/>
  <c r="A67" i="1" s="1"/>
  <c r="X55" i="1"/>
  <c r="W55" i="1"/>
  <c r="T55" i="1"/>
  <c r="S55" i="1"/>
  <c r="P55" i="1"/>
  <c r="O55" i="1"/>
  <c r="L55" i="1"/>
  <c r="K55" i="1"/>
  <c r="H55" i="1"/>
  <c r="G55" i="1"/>
  <c r="D55" i="1"/>
  <c r="C55" i="1"/>
  <c r="X38" i="1"/>
  <c r="W38" i="1"/>
  <c r="T38" i="1"/>
  <c r="S38" i="1"/>
  <c r="P38" i="1"/>
  <c r="O38" i="1"/>
  <c r="L38" i="1"/>
  <c r="K38" i="1"/>
  <c r="H38" i="1"/>
  <c r="G38" i="1"/>
  <c r="D38" i="1"/>
  <c r="C38" i="1"/>
  <c r="X21" i="1"/>
  <c r="W21" i="1"/>
  <c r="T21" i="1"/>
  <c r="S21" i="1"/>
  <c r="P21" i="1"/>
  <c r="O21" i="1"/>
  <c r="L21" i="1"/>
  <c r="K21" i="1"/>
  <c r="H21" i="1"/>
  <c r="G21" i="1"/>
  <c r="D21" i="1"/>
  <c r="C21" i="1"/>
  <c r="X4" i="1"/>
  <c r="W4" i="1"/>
  <c r="V4" i="1"/>
  <c r="T4" i="1"/>
  <c r="S4" i="1"/>
  <c r="R4" i="1"/>
  <c r="P4" i="1"/>
  <c r="O4" i="1"/>
  <c r="L4" i="1"/>
  <c r="K4" i="1"/>
  <c r="H4" i="1"/>
  <c r="G4" i="1"/>
  <c r="D4" i="1"/>
  <c r="C6" i="1"/>
  <c r="C7" i="1"/>
  <c r="C4" i="1"/>
  <c r="X60" i="1"/>
  <c r="W60" i="1"/>
  <c r="V60" i="1"/>
  <c r="T60" i="1"/>
  <c r="S60" i="1"/>
  <c r="R60" i="1"/>
  <c r="P60" i="1"/>
  <c r="O60" i="1"/>
  <c r="N60" i="1"/>
  <c r="L60" i="1"/>
  <c r="K60" i="1"/>
  <c r="J60" i="1"/>
  <c r="H60" i="1"/>
  <c r="G60" i="1"/>
  <c r="F60" i="1"/>
  <c r="D60" i="1"/>
  <c r="C60" i="1"/>
  <c r="B60" i="1"/>
  <c r="X59" i="1"/>
  <c r="W59" i="1"/>
  <c r="V59" i="1"/>
  <c r="T59" i="1"/>
  <c r="S59" i="1"/>
  <c r="R59" i="1"/>
  <c r="P59" i="1"/>
  <c r="O59" i="1"/>
  <c r="N59" i="1"/>
  <c r="L59" i="1"/>
  <c r="K59" i="1"/>
  <c r="J59" i="1"/>
  <c r="H59" i="1"/>
  <c r="G59" i="1"/>
  <c r="F59" i="1"/>
  <c r="D59" i="1"/>
  <c r="C59" i="1"/>
  <c r="B59" i="1"/>
  <c r="X58" i="1"/>
  <c r="W58" i="1"/>
  <c r="V58" i="1"/>
  <c r="T58" i="1"/>
  <c r="S58" i="1"/>
  <c r="R58" i="1"/>
  <c r="P58" i="1"/>
  <c r="O58" i="1"/>
  <c r="N58" i="1"/>
  <c r="L58" i="1"/>
  <c r="K58" i="1"/>
  <c r="J58" i="1"/>
  <c r="H58" i="1"/>
  <c r="G58" i="1"/>
  <c r="F58" i="1"/>
  <c r="D58" i="1"/>
  <c r="C58" i="1"/>
  <c r="B58" i="1"/>
  <c r="X57" i="1"/>
  <c r="W57" i="1"/>
  <c r="V57" i="1"/>
  <c r="T57" i="1"/>
  <c r="S57" i="1"/>
  <c r="R57" i="1"/>
  <c r="P57" i="1"/>
  <c r="O57" i="1"/>
  <c r="N57" i="1"/>
  <c r="L57" i="1"/>
  <c r="K57" i="1"/>
  <c r="J57" i="1"/>
  <c r="H57" i="1"/>
  <c r="G57" i="1"/>
  <c r="F57" i="1"/>
  <c r="D57" i="1"/>
  <c r="C57" i="1"/>
  <c r="B57" i="1"/>
  <c r="V55" i="1"/>
  <c r="R55" i="1"/>
  <c r="N55" i="1"/>
  <c r="J55" i="1"/>
  <c r="F55" i="1"/>
  <c r="B55" i="1"/>
  <c r="J53" i="1"/>
  <c r="R53" i="1" s="1"/>
  <c r="X43" i="1"/>
  <c r="W43" i="1"/>
  <c r="V43" i="1"/>
  <c r="T43" i="1"/>
  <c r="S43" i="1"/>
  <c r="R43" i="1"/>
  <c r="P43" i="1"/>
  <c r="O43" i="1"/>
  <c r="N43" i="1"/>
  <c r="L43" i="1"/>
  <c r="K43" i="1"/>
  <c r="J43" i="1"/>
  <c r="H43" i="1"/>
  <c r="G43" i="1"/>
  <c r="F43" i="1"/>
  <c r="D43" i="1"/>
  <c r="C43" i="1"/>
  <c r="B43" i="1"/>
  <c r="X42" i="1"/>
  <c r="W42" i="1"/>
  <c r="V42" i="1"/>
  <c r="T42" i="1"/>
  <c r="S42" i="1"/>
  <c r="R42" i="1"/>
  <c r="P42" i="1"/>
  <c r="O42" i="1"/>
  <c r="N42" i="1"/>
  <c r="L42" i="1"/>
  <c r="K42" i="1"/>
  <c r="J42" i="1"/>
  <c r="H42" i="1"/>
  <c r="G42" i="1"/>
  <c r="F42" i="1"/>
  <c r="D42" i="1"/>
  <c r="C42" i="1"/>
  <c r="B42" i="1"/>
  <c r="X41" i="1"/>
  <c r="W41" i="1"/>
  <c r="V41" i="1"/>
  <c r="T41" i="1"/>
  <c r="S41" i="1"/>
  <c r="R41" i="1"/>
  <c r="P41" i="1"/>
  <c r="O41" i="1"/>
  <c r="N41" i="1"/>
  <c r="L41" i="1"/>
  <c r="K41" i="1"/>
  <c r="J41" i="1"/>
  <c r="H41" i="1"/>
  <c r="G41" i="1"/>
  <c r="F41" i="1"/>
  <c r="D41" i="1"/>
  <c r="C41" i="1"/>
  <c r="B41" i="1"/>
  <c r="X40" i="1"/>
  <c r="W40" i="1"/>
  <c r="V40" i="1"/>
  <c r="T40" i="1"/>
  <c r="S40" i="1"/>
  <c r="R40" i="1"/>
  <c r="P40" i="1"/>
  <c r="O40" i="1"/>
  <c r="N40" i="1"/>
  <c r="L40" i="1"/>
  <c r="K40" i="1"/>
  <c r="J40" i="1"/>
  <c r="H40" i="1"/>
  <c r="G40" i="1"/>
  <c r="F40" i="1"/>
  <c r="D40" i="1"/>
  <c r="C40" i="1"/>
  <c r="B40" i="1"/>
  <c r="V38" i="1"/>
  <c r="R38" i="1"/>
  <c r="N38" i="1"/>
  <c r="J38" i="1"/>
  <c r="F38" i="1"/>
  <c r="B38" i="1"/>
  <c r="R36" i="1"/>
  <c r="J36" i="1"/>
  <c r="X26" i="1"/>
  <c r="W26" i="1"/>
  <c r="V26" i="1"/>
  <c r="T26" i="1"/>
  <c r="S26" i="1"/>
  <c r="R26" i="1"/>
  <c r="P26" i="1"/>
  <c r="O26" i="1"/>
  <c r="N26" i="1"/>
  <c r="L26" i="1"/>
  <c r="K26" i="1"/>
  <c r="J26" i="1"/>
  <c r="H26" i="1"/>
  <c r="G26" i="1"/>
  <c r="F26" i="1"/>
  <c r="D26" i="1"/>
  <c r="C26" i="1"/>
  <c r="B26" i="1"/>
  <c r="X25" i="1"/>
  <c r="W25" i="1"/>
  <c r="V25" i="1"/>
  <c r="T25" i="1"/>
  <c r="S25" i="1"/>
  <c r="R25" i="1"/>
  <c r="P25" i="1"/>
  <c r="O25" i="1"/>
  <c r="N25" i="1"/>
  <c r="L25" i="1"/>
  <c r="K25" i="1"/>
  <c r="J25" i="1"/>
  <c r="H25" i="1"/>
  <c r="G25" i="1"/>
  <c r="F25" i="1"/>
  <c r="D25" i="1"/>
  <c r="C25" i="1"/>
  <c r="B25" i="1"/>
  <c r="X24" i="1"/>
  <c r="W24" i="1"/>
  <c r="V24" i="1"/>
  <c r="T24" i="1"/>
  <c r="S24" i="1"/>
  <c r="R24" i="1"/>
  <c r="P24" i="1"/>
  <c r="O24" i="1"/>
  <c r="N24" i="1"/>
  <c r="L24" i="1"/>
  <c r="K24" i="1"/>
  <c r="J24" i="1"/>
  <c r="H24" i="1"/>
  <c r="G24" i="1"/>
  <c r="F24" i="1"/>
  <c r="D24" i="1"/>
  <c r="C24" i="1"/>
  <c r="B24" i="1"/>
  <c r="X23" i="1"/>
  <c r="W23" i="1"/>
  <c r="V23" i="1"/>
  <c r="T23" i="1"/>
  <c r="S23" i="1"/>
  <c r="R23" i="1"/>
  <c r="P23" i="1"/>
  <c r="O23" i="1"/>
  <c r="N23" i="1"/>
  <c r="L23" i="1"/>
  <c r="H23" i="1"/>
  <c r="G23" i="1"/>
  <c r="F23" i="1"/>
  <c r="D23" i="1"/>
  <c r="V21" i="1"/>
  <c r="R21" i="1"/>
  <c r="N21" i="1"/>
  <c r="J21" i="1"/>
  <c r="F21" i="1"/>
  <c r="B21" i="1"/>
  <c r="J19" i="1"/>
  <c r="R19" i="1" s="1"/>
  <c r="A29" i="1"/>
  <c r="A46" i="1" s="1"/>
  <c r="A63" i="1" s="1"/>
  <c r="X9" i="1"/>
  <c r="W9" i="1"/>
  <c r="V9" i="1"/>
  <c r="T9" i="1"/>
  <c r="S9" i="1"/>
  <c r="R9" i="1"/>
  <c r="P9" i="1"/>
  <c r="O9" i="1"/>
  <c r="N9" i="1"/>
  <c r="L9" i="1"/>
  <c r="K9" i="1"/>
  <c r="J9" i="1"/>
  <c r="H9" i="1"/>
  <c r="G9" i="1"/>
  <c r="F9" i="1"/>
  <c r="D9" i="1"/>
  <c r="C9" i="1"/>
  <c r="B9" i="1"/>
  <c r="X8" i="1"/>
  <c r="W8" i="1"/>
  <c r="V8" i="1"/>
  <c r="T8" i="1"/>
  <c r="S8" i="1"/>
  <c r="R8" i="1"/>
  <c r="P8" i="1"/>
  <c r="O8" i="1"/>
  <c r="N8" i="1"/>
  <c r="L8" i="1"/>
  <c r="K8" i="1"/>
  <c r="J8" i="1"/>
  <c r="H8" i="1"/>
  <c r="G8" i="1"/>
  <c r="F8" i="1"/>
  <c r="D8" i="1"/>
  <c r="C8" i="1"/>
  <c r="B8" i="1"/>
  <c r="X7" i="1"/>
  <c r="W7" i="1"/>
  <c r="V7" i="1"/>
  <c r="T7" i="1"/>
  <c r="S7" i="1"/>
  <c r="R7" i="1"/>
  <c r="P7" i="1"/>
  <c r="O7" i="1"/>
  <c r="N7" i="1"/>
  <c r="L7" i="1"/>
  <c r="K7" i="1"/>
  <c r="J7" i="1"/>
  <c r="H7" i="1"/>
  <c r="G7" i="1"/>
  <c r="F7" i="1"/>
  <c r="D7" i="1"/>
  <c r="B7" i="1"/>
  <c r="X6" i="1"/>
  <c r="W6" i="1"/>
  <c r="V6" i="1"/>
  <c r="T6" i="1"/>
  <c r="S6" i="1"/>
  <c r="R6" i="1"/>
  <c r="P6" i="1"/>
  <c r="O6" i="1"/>
  <c r="N6" i="1"/>
  <c r="L6" i="1"/>
  <c r="K6" i="1"/>
  <c r="J6" i="1"/>
  <c r="H6" i="1"/>
  <c r="G6" i="1"/>
  <c r="F6" i="1"/>
  <c r="D6" i="1"/>
  <c r="B6" i="1"/>
  <c r="N4" i="1"/>
  <c r="J4" i="1"/>
  <c r="F4" i="1"/>
  <c r="K23" i="1"/>
  <c r="B4" i="1"/>
  <c r="J2" i="1"/>
  <c r="R2" i="1" s="1"/>
  <c r="C23" i="1"/>
  <c r="B23" i="1"/>
  <c r="J23" i="1"/>
  <c r="J4" i="2"/>
  <c r="J5" i="2"/>
  <c r="J6" i="2"/>
  <c r="J7" i="2"/>
  <c r="F4" i="2"/>
  <c r="F5" i="2"/>
  <c r="F6" i="2"/>
  <c r="F7" i="2"/>
  <c r="B4" i="2"/>
  <c r="B5" i="2"/>
  <c r="B6" i="2"/>
  <c r="B7" i="2"/>
  <c r="L5" i="2"/>
  <c r="L6" i="2"/>
  <c r="L7" i="2"/>
  <c r="H5" i="2"/>
  <c r="H6" i="2"/>
  <c r="H7" i="2"/>
  <c r="D5" i="2"/>
  <c r="D6" i="2"/>
  <c r="D7" i="2"/>
  <c r="D4" i="2"/>
  <c r="H4" i="2"/>
  <c r="L4" i="2"/>
  <c r="B2" i="2"/>
  <c r="F2" i="2"/>
  <c r="J2" i="2"/>
  <c r="C4" i="2"/>
  <c r="G4" i="2"/>
  <c r="K4" i="2"/>
  <c r="C5" i="2"/>
  <c r="G5" i="2"/>
  <c r="K5" i="2"/>
  <c r="C6" i="2"/>
  <c r="G6" i="2"/>
  <c r="K6" i="2"/>
  <c r="C7" i="2"/>
  <c r="G7" i="2"/>
  <c r="K7" i="2"/>
  <c r="B12" i="1" l="1"/>
  <c r="B14" i="1"/>
  <c r="B16" i="1"/>
</calcChain>
</file>

<file path=xl/sharedStrings.xml><?xml version="1.0" encoding="utf-8"?>
<sst xmlns="http://schemas.openxmlformats.org/spreadsheetml/2006/main" count="140" uniqueCount="27">
  <si>
    <t>Global</t>
  </si>
  <si>
    <t>Original</t>
  </si>
  <si>
    <t>Vigo</t>
  </si>
  <si>
    <t>Composite</t>
  </si>
  <si>
    <t>High income</t>
  </si>
  <si>
    <t>Upper-middle income</t>
  </si>
  <si>
    <t>Lower-middle income</t>
  </si>
  <si>
    <t>Low income</t>
  </si>
  <si>
    <t>DALYs</t>
  </si>
  <si>
    <t>% of burden</t>
  </si>
  <si>
    <t>Estimate</t>
  </si>
  <si>
    <t>Upper bound</t>
  </si>
  <si>
    <t>Lower bound</t>
  </si>
  <si>
    <t>Value per DALY</t>
  </si>
  <si>
    <t>$1,000 US</t>
  </si>
  <si>
    <t>$5,000 US</t>
  </si>
  <si>
    <r>
      <t xml:space="preserve">1 </t>
    </r>
    <r>
      <rPr>
        <i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GDP/capita</t>
    </r>
  </si>
  <si>
    <r>
      <t xml:space="preserve">3 </t>
    </r>
    <r>
      <rPr>
        <i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GDP/capita</t>
    </r>
  </si>
  <si>
    <t>Deaths</t>
  </si>
  <si>
    <t>YLLs</t>
  </si>
  <si>
    <t>YLDs</t>
  </si>
  <si>
    <t>African Region</t>
  </si>
  <si>
    <t>Eastern Mediterranean Region</t>
  </si>
  <si>
    <t>European Region</t>
  </si>
  <si>
    <t>Region of the Americas</t>
  </si>
  <si>
    <t>South-East Asia Region</t>
  </si>
  <si>
    <t>Western Pacific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</si>
</sst>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/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_val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_lower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_uppe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_lowe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_upper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_val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_lower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_upper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_val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_lower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_upp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_val"/>
    </sheetNames>
    <sheetDataSet>
      <sheetData sheetId="0">
        <row r="2">
          <cell r="D2">
            <v>0</v>
          </cell>
          <cell r="E2">
            <v>0</v>
          </cell>
        </row>
        <row r="3">
          <cell r="D3">
            <v>125.31100000000001</v>
          </cell>
          <cell r="E3">
            <v>4.9400000000000004</v>
          </cell>
        </row>
        <row r="4">
          <cell r="D4">
            <v>125.294</v>
          </cell>
          <cell r="E4">
            <v>14.55</v>
          </cell>
        </row>
        <row r="5">
          <cell r="D5">
            <v>1.7000000000000001E-2</v>
          </cell>
          <cell r="E5">
            <v>0</v>
          </cell>
        </row>
        <row r="6">
          <cell r="D6">
            <v>2.899</v>
          </cell>
          <cell r="E6">
            <v>5.13</v>
          </cell>
        </row>
        <row r="7">
          <cell r="D7">
            <v>300.72699999999998</v>
          </cell>
          <cell r="E7">
            <v>11.85</v>
          </cell>
        </row>
        <row r="8">
          <cell r="D8">
            <v>238.31200000000001</v>
          </cell>
          <cell r="E8">
            <v>27.68</v>
          </cell>
        </row>
        <row r="9">
          <cell r="D9">
            <v>62.414999999999999</v>
          </cell>
          <cell r="E9">
            <v>3.72</v>
          </cell>
        </row>
        <row r="14">
          <cell r="D14">
            <v>4.05</v>
          </cell>
          <cell r="E14">
            <v>7.16</v>
          </cell>
        </row>
        <row r="15">
          <cell r="D15">
            <v>358.46600000000001</v>
          </cell>
          <cell r="E15">
            <v>14.12</v>
          </cell>
        </row>
        <row r="16">
          <cell r="D16">
            <v>238.31200000000001</v>
          </cell>
          <cell r="E16">
            <v>27.68</v>
          </cell>
        </row>
        <row r="17">
          <cell r="D17">
            <v>120.155</v>
          </cell>
          <cell r="E17">
            <v>7.16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_lower"/>
    </sheetNames>
    <sheetDataSet>
      <sheetData sheetId="0">
        <row r="2">
          <cell r="B2" t="str">
            <v>Original GBD method</v>
          </cell>
          <cell r="C2" t="str">
            <v>Original GBD method</v>
          </cell>
          <cell r="D2" t="str">
            <v>Original GBD method</v>
          </cell>
        </row>
        <row r="3">
          <cell r="B3">
            <v>0</v>
          </cell>
          <cell r="C3">
            <v>0.09</v>
          </cell>
          <cell r="D3">
            <v>0</v>
          </cell>
        </row>
        <row r="4">
          <cell r="B4">
            <v>0</v>
          </cell>
          <cell r="C4">
            <v>0.46</v>
          </cell>
          <cell r="D4">
            <v>0</v>
          </cell>
        </row>
        <row r="5">
          <cell r="B5">
            <v>0</v>
          </cell>
          <cell r="C5">
            <v>1.06</v>
          </cell>
          <cell r="D5">
            <v>0</v>
          </cell>
        </row>
        <row r="6">
          <cell r="B6">
            <v>0</v>
          </cell>
          <cell r="C6">
            <v>3.17</v>
          </cell>
          <cell r="D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</sheetNames>
    <sheetDataSet>
      <sheetData sheetId="0">
        <row r="3">
          <cell r="B3">
            <v>0.13</v>
          </cell>
          <cell r="C3">
            <v>0.3</v>
          </cell>
          <cell r="D3">
            <v>0.36</v>
          </cell>
        </row>
        <row r="4">
          <cell r="B4">
            <v>0.63</v>
          </cell>
          <cell r="C4">
            <v>1.5</v>
          </cell>
          <cell r="D4">
            <v>1.79</v>
          </cell>
        </row>
        <row r="5">
          <cell r="B5">
            <v>1.42</v>
          </cell>
          <cell r="C5">
            <v>3.41</v>
          </cell>
          <cell r="D5">
            <v>4.07</v>
          </cell>
        </row>
        <row r="6">
          <cell r="B6">
            <v>4.2699999999999996</v>
          </cell>
          <cell r="C6">
            <v>10.24</v>
          </cell>
          <cell r="D6">
            <v>12.2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_upper"/>
    </sheetNames>
    <sheetDataSet>
      <sheetData sheetId="0">
        <row r="3">
          <cell r="B3">
            <v>0.16</v>
          </cell>
          <cell r="C3">
            <v>0.47</v>
          </cell>
          <cell r="D3">
            <v>0.52</v>
          </cell>
        </row>
        <row r="4">
          <cell r="B4">
            <v>0.82</v>
          </cell>
          <cell r="C4">
            <v>2.34</v>
          </cell>
          <cell r="D4">
            <v>2.6</v>
          </cell>
        </row>
        <row r="5">
          <cell r="B5">
            <v>1.85</v>
          </cell>
          <cell r="C5">
            <v>5.32</v>
          </cell>
          <cell r="D5">
            <v>5.91</v>
          </cell>
        </row>
        <row r="6">
          <cell r="B6">
            <v>5.55</v>
          </cell>
          <cell r="C6">
            <v>15.95</v>
          </cell>
          <cell r="D6">
            <v>17.73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_lower"/>
    </sheetNames>
    <sheetDataSet>
      <sheetData sheetId="0">
        <row r="2">
          <cell r="D2">
            <v>0</v>
          </cell>
          <cell r="E2">
            <v>0</v>
          </cell>
        </row>
        <row r="3">
          <cell r="D3">
            <v>92.995000000000005</v>
          </cell>
          <cell r="E3">
            <v>4.07</v>
          </cell>
        </row>
        <row r="4">
          <cell r="D4">
            <v>92.977999999999994</v>
          </cell>
          <cell r="E4">
            <v>14.52</v>
          </cell>
        </row>
        <row r="5">
          <cell r="D5">
            <v>1.6E-2</v>
          </cell>
          <cell r="E5">
            <v>0</v>
          </cell>
        </row>
        <row r="6">
          <cell r="D6">
            <v>1.52</v>
          </cell>
          <cell r="E6">
            <v>2.83</v>
          </cell>
        </row>
        <row r="7">
          <cell r="D7">
            <v>158.57</v>
          </cell>
          <cell r="E7">
            <v>6.94</v>
          </cell>
        </row>
        <row r="8">
          <cell r="D8">
            <v>112.33199999999999</v>
          </cell>
          <cell r="E8">
            <v>17.54</v>
          </cell>
        </row>
        <row r="9">
          <cell r="D9">
            <v>43.771999999999998</v>
          </cell>
          <cell r="E9">
            <v>2.8</v>
          </cell>
        </row>
        <row r="14">
          <cell r="D14">
            <v>3.4409999999999998</v>
          </cell>
          <cell r="E14">
            <v>6.4</v>
          </cell>
        </row>
        <row r="15">
          <cell r="D15">
            <v>212.29499999999999</v>
          </cell>
          <cell r="E15">
            <v>9.2899999999999991</v>
          </cell>
        </row>
        <row r="16">
          <cell r="D16">
            <v>112.33199999999999</v>
          </cell>
          <cell r="E16">
            <v>17.54</v>
          </cell>
        </row>
        <row r="17">
          <cell r="D17">
            <v>99.962000000000003</v>
          </cell>
          <cell r="E17">
            <v>6.4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_upper"/>
    </sheetNames>
    <sheetDataSet>
      <sheetData sheetId="0">
        <row r="2">
          <cell r="D2">
            <v>0</v>
          </cell>
          <cell r="E2">
            <v>0</v>
          </cell>
        </row>
        <row r="3">
          <cell r="D3">
            <v>163.178</v>
          </cell>
          <cell r="E3">
            <v>5.81</v>
          </cell>
        </row>
        <row r="4">
          <cell r="D4">
            <v>163.16200000000001</v>
          </cell>
          <cell r="E4">
            <v>14.74</v>
          </cell>
        </row>
        <row r="5">
          <cell r="D5">
            <v>2.1000000000000001E-2</v>
          </cell>
          <cell r="E5">
            <v>0</v>
          </cell>
        </row>
        <row r="6">
          <cell r="D6">
            <v>5.6109999999999998</v>
          </cell>
          <cell r="E6">
            <v>9.48</v>
          </cell>
        </row>
        <row r="7">
          <cell r="D7">
            <v>468.55</v>
          </cell>
          <cell r="E7">
            <v>16.670000000000002</v>
          </cell>
        </row>
        <row r="8">
          <cell r="D8">
            <v>375.85300000000001</v>
          </cell>
          <cell r="E8">
            <v>33.950000000000003</v>
          </cell>
        </row>
        <row r="9">
          <cell r="D9">
            <v>96.471999999999994</v>
          </cell>
          <cell r="E9">
            <v>5.33</v>
          </cell>
        </row>
        <row r="14">
          <cell r="D14">
            <v>4.7359999999999998</v>
          </cell>
          <cell r="E14">
            <v>8</v>
          </cell>
        </row>
        <row r="15">
          <cell r="D15">
            <v>520.76400000000001</v>
          </cell>
          <cell r="E15">
            <v>18.53</v>
          </cell>
        </row>
        <row r="16">
          <cell r="D16">
            <v>375.85300000000001</v>
          </cell>
          <cell r="E16">
            <v>33.950000000000003</v>
          </cell>
        </row>
        <row r="17">
          <cell r="D17">
            <v>144.911</v>
          </cell>
          <cell r="E17">
            <v>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_val"/>
    </sheetNames>
    <sheetDataSet>
      <sheetData sheetId="0">
        <row r="2">
          <cell r="E2">
            <v>0</v>
          </cell>
          <cell r="F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7">
          <cell r="E7">
            <v>24.52</v>
          </cell>
          <cell r="F7">
            <v>6.68</v>
          </cell>
        </row>
        <row r="8">
          <cell r="E8">
            <v>45.645000000000003</v>
          </cell>
          <cell r="F8">
            <v>5.57</v>
          </cell>
        </row>
        <row r="9">
          <cell r="E9">
            <v>44.924999999999997</v>
          </cell>
          <cell r="F9">
            <v>4.28</v>
          </cell>
        </row>
        <row r="10">
          <cell r="E10">
            <v>10.146000000000001</v>
          </cell>
          <cell r="F10">
            <v>3.36</v>
          </cell>
        </row>
        <row r="12">
          <cell r="E12">
            <v>24.51</v>
          </cell>
          <cell r="F12">
            <v>14.12</v>
          </cell>
        </row>
        <row r="13">
          <cell r="E13">
            <v>45.640999999999998</v>
          </cell>
          <cell r="F13">
            <v>14.49</v>
          </cell>
        </row>
        <row r="14">
          <cell r="E14">
            <v>44.921999999999997</v>
          </cell>
          <cell r="F14">
            <v>14.47</v>
          </cell>
        </row>
        <row r="15">
          <cell r="E15">
            <v>10.146000000000001</v>
          </cell>
          <cell r="F15">
            <v>16.5</v>
          </cell>
        </row>
        <row r="17">
          <cell r="E17">
            <v>1.0999999999999999E-2</v>
          </cell>
          <cell r="F17">
            <v>0.01</v>
          </cell>
        </row>
        <row r="18">
          <cell r="E18">
            <v>4.0000000000000001E-3</v>
          </cell>
          <cell r="F18">
            <v>0</v>
          </cell>
        </row>
        <row r="19">
          <cell r="E19">
            <v>2E-3</v>
          </cell>
          <cell r="F19">
            <v>0</v>
          </cell>
        </row>
        <row r="20">
          <cell r="E20">
            <v>0</v>
          </cell>
          <cell r="F20">
            <v>0</v>
          </cell>
        </row>
        <row r="22">
          <cell r="E22">
            <v>0.73299999999999998</v>
          </cell>
          <cell r="F22">
            <v>3.69</v>
          </cell>
        </row>
        <row r="23">
          <cell r="E23">
            <v>1.02</v>
          </cell>
          <cell r="F23">
            <v>9.1199999999999992</v>
          </cell>
        </row>
        <row r="24">
          <cell r="E24">
            <v>1.042</v>
          </cell>
          <cell r="F24">
            <v>4.99</v>
          </cell>
        </row>
        <row r="25">
          <cell r="E25">
            <v>0.10299999999999999</v>
          </cell>
          <cell r="F25">
            <v>2.2400000000000002</v>
          </cell>
        </row>
        <row r="27">
          <cell r="E27">
            <v>66.054000000000002</v>
          </cell>
          <cell r="F27">
            <v>17.989999999999998</v>
          </cell>
        </row>
        <row r="28">
          <cell r="E28">
            <v>110.012</v>
          </cell>
          <cell r="F28">
            <v>13.43</v>
          </cell>
        </row>
        <row r="29">
          <cell r="E29">
            <v>105.06699999999999</v>
          </cell>
          <cell r="F29">
            <v>10.02</v>
          </cell>
        </row>
        <row r="30">
          <cell r="E30">
            <v>19.427</v>
          </cell>
          <cell r="F30">
            <v>6.44</v>
          </cell>
        </row>
        <row r="32">
          <cell r="E32">
            <v>50.798999999999999</v>
          </cell>
          <cell r="F32">
            <v>29.26</v>
          </cell>
        </row>
        <row r="33">
          <cell r="E33">
            <v>89.167000000000002</v>
          </cell>
          <cell r="F33">
            <v>28.31</v>
          </cell>
        </row>
        <row r="34">
          <cell r="E34">
            <v>82.046999999999997</v>
          </cell>
          <cell r="F34">
            <v>26.43</v>
          </cell>
        </row>
        <row r="35">
          <cell r="E35">
            <v>16.161999999999999</v>
          </cell>
          <cell r="F35">
            <v>26.28</v>
          </cell>
        </row>
        <row r="37">
          <cell r="E37">
            <v>15.254</v>
          </cell>
          <cell r="F37">
            <v>7.88</v>
          </cell>
        </row>
        <row r="38">
          <cell r="E38">
            <v>20.844999999999999</v>
          </cell>
          <cell r="F38">
            <v>4.1399999999999997</v>
          </cell>
        </row>
        <row r="39">
          <cell r="E39">
            <v>23.02</v>
          </cell>
          <cell r="F39">
            <v>3.12</v>
          </cell>
        </row>
        <row r="40">
          <cell r="E40">
            <v>3.2650000000000001</v>
          </cell>
          <cell r="F40">
            <v>1.36</v>
          </cell>
        </row>
        <row r="42">
          <cell r="E42">
            <v>1.3819999999999999</v>
          </cell>
          <cell r="F42">
            <v>6.96</v>
          </cell>
        </row>
        <row r="43">
          <cell r="E43">
            <v>0.92</v>
          </cell>
          <cell r="F43">
            <v>8.23</v>
          </cell>
        </row>
        <row r="44">
          <cell r="E44">
            <v>1.4410000000000001</v>
          </cell>
          <cell r="F44">
            <v>6.91</v>
          </cell>
        </row>
        <row r="45">
          <cell r="E45">
            <v>0.30399999999999999</v>
          </cell>
          <cell r="F45">
            <v>6.62</v>
          </cell>
        </row>
        <row r="47">
          <cell r="E47">
            <v>66.816000000000003</v>
          </cell>
          <cell r="F47">
            <v>18.2</v>
          </cell>
        </row>
        <row r="48">
          <cell r="E48">
            <v>124.20099999999999</v>
          </cell>
          <cell r="F48">
            <v>15.16</v>
          </cell>
        </row>
        <row r="49">
          <cell r="E49">
            <v>132.161</v>
          </cell>
          <cell r="F49">
            <v>12.6</v>
          </cell>
        </row>
        <row r="50">
          <cell r="E50">
            <v>31.835000000000001</v>
          </cell>
          <cell r="F50">
            <v>10.55</v>
          </cell>
        </row>
        <row r="52">
          <cell r="E52">
            <v>50.798999999999999</v>
          </cell>
          <cell r="F52">
            <v>29.26</v>
          </cell>
        </row>
        <row r="53">
          <cell r="E53">
            <v>89.167000000000002</v>
          </cell>
          <cell r="F53">
            <v>28.31</v>
          </cell>
        </row>
        <row r="54">
          <cell r="E54">
            <v>82.046999999999997</v>
          </cell>
          <cell r="F54">
            <v>26.43</v>
          </cell>
        </row>
        <row r="55">
          <cell r="E55">
            <v>16.161999999999999</v>
          </cell>
          <cell r="F55">
            <v>26.28</v>
          </cell>
        </row>
        <row r="57">
          <cell r="E57">
            <v>16.015999999999998</v>
          </cell>
          <cell r="F57">
            <v>8.2799999999999994</v>
          </cell>
        </row>
        <row r="58">
          <cell r="E58">
            <v>35.033999999999999</v>
          </cell>
          <cell r="F58">
            <v>6.95</v>
          </cell>
        </row>
        <row r="59">
          <cell r="E59">
            <v>50.113999999999997</v>
          </cell>
          <cell r="F59">
            <v>6.79</v>
          </cell>
        </row>
        <row r="60">
          <cell r="E60">
            <v>15.673</v>
          </cell>
          <cell r="F60">
            <v>6.53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_lower"/>
    </sheetNames>
    <sheetDataSet>
      <sheetData sheetId="0">
        <row r="2">
          <cell r="E2">
            <v>0</v>
          </cell>
          <cell r="F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7">
          <cell r="E7">
            <v>18.146000000000001</v>
          </cell>
          <cell r="F7">
            <v>5.67</v>
          </cell>
        </row>
        <row r="8">
          <cell r="E8">
            <v>33.823999999999998</v>
          </cell>
          <cell r="F8">
            <v>4.74</v>
          </cell>
        </row>
        <row r="9">
          <cell r="E9">
            <v>33</v>
          </cell>
          <cell r="F9">
            <v>3.59</v>
          </cell>
        </row>
        <row r="10">
          <cell r="E10">
            <v>7.3680000000000003</v>
          </cell>
          <cell r="F10">
            <v>2.85</v>
          </cell>
        </row>
        <row r="12">
          <cell r="E12">
            <v>18.135999999999999</v>
          </cell>
          <cell r="F12">
            <v>14</v>
          </cell>
        </row>
        <row r="13">
          <cell r="E13">
            <v>33.82</v>
          </cell>
          <cell r="F13">
            <v>14.39</v>
          </cell>
        </row>
        <row r="14">
          <cell r="E14">
            <v>32.997999999999998</v>
          </cell>
          <cell r="F14">
            <v>14.31</v>
          </cell>
        </row>
        <row r="15">
          <cell r="E15">
            <v>7.3680000000000003</v>
          </cell>
          <cell r="F15">
            <v>16.28</v>
          </cell>
        </row>
        <row r="17">
          <cell r="E17">
            <v>8.9999999999999993E-3</v>
          </cell>
          <cell r="F17">
            <v>0</v>
          </cell>
        </row>
        <row r="18">
          <cell r="E18">
            <v>3.0000000000000001E-3</v>
          </cell>
          <cell r="F18">
            <v>0</v>
          </cell>
        </row>
        <row r="19">
          <cell r="E19">
            <v>1E-3</v>
          </cell>
          <cell r="F19">
            <v>0</v>
          </cell>
        </row>
        <row r="20">
          <cell r="E20">
            <v>0</v>
          </cell>
          <cell r="F20">
            <v>0</v>
          </cell>
        </row>
        <row r="22">
          <cell r="E22">
            <v>0.41799999999999998</v>
          </cell>
          <cell r="F22">
            <v>2.4</v>
          </cell>
        </row>
        <row r="23">
          <cell r="E23">
            <v>0.45900000000000002</v>
          </cell>
          <cell r="F23">
            <v>4.24</v>
          </cell>
        </row>
        <row r="24">
          <cell r="E24">
            <v>0.49199999999999999</v>
          </cell>
          <cell r="F24">
            <v>2.68</v>
          </cell>
        </row>
        <row r="25">
          <cell r="E25">
            <v>5.5E-2</v>
          </cell>
          <cell r="F25">
            <v>1.4</v>
          </cell>
        </row>
        <row r="27">
          <cell r="E27">
            <v>32.859000000000002</v>
          </cell>
          <cell r="F27">
            <v>10.26</v>
          </cell>
        </row>
        <row r="28">
          <cell r="E28">
            <v>54.555</v>
          </cell>
          <cell r="F28">
            <v>7.64</v>
          </cell>
        </row>
        <row r="29">
          <cell r="E29">
            <v>55.308</v>
          </cell>
          <cell r="F29">
            <v>6.02</v>
          </cell>
        </row>
        <row r="30">
          <cell r="E30">
            <v>10.48</v>
          </cell>
          <cell r="F30">
            <v>4.05</v>
          </cell>
        </row>
        <row r="32">
          <cell r="E32">
            <v>22.64</v>
          </cell>
          <cell r="F32">
            <v>17.48</v>
          </cell>
        </row>
        <row r="33">
          <cell r="E33">
            <v>40.927999999999997</v>
          </cell>
          <cell r="F33">
            <v>17.420000000000002</v>
          </cell>
        </row>
        <row r="34">
          <cell r="E34">
            <v>38.281999999999996</v>
          </cell>
          <cell r="F34">
            <v>16.600000000000001</v>
          </cell>
        </row>
        <row r="35">
          <cell r="E35">
            <v>8.23</v>
          </cell>
          <cell r="F35">
            <v>18.18</v>
          </cell>
        </row>
        <row r="37">
          <cell r="E37">
            <v>9.3409999999999993</v>
          </cell>
          <cell r="F37">
            <v>5.04</v>
          </cell>
        </row>
        <row r="38">
          <cell r="E38">
            <v>12.568</v>
          </cell>
          <cell r="F38">
            <v>2.86</v>
          </cell>
        </row>
        <row r="39">
          <cell r="E39">
            <v>16.033999999999999</v>
          </cell>
          <cell r="F39">
            <v>2.5</v>
          </cell>
        </row>
        <row r="40">
          <cell r="E40">
            <v>2.0249999999999999</v>
          </cell>
          <cell r="F40">
            <v>1.01</v>
          </cell>
        </row>
        <row r="42">
          <cell r="E42">
            <v>1.0549999999999999</v>
          </cell>
          <cell r="F42">
            <v>6.05</v>
          </cell>
        </row>
        <row r="43">
          <cell r="E43">
            <v>0.79700000000000004</v>
          </cell>
          <cell r="F43">
            <v>7.37</v>
          </cell>
        </row>
        <row r="44">
          <cell r="E44">
            <v>1.133</v>
          </cell>
          <cell r="F44">
            <v>6.17</v>
          </cell>
        </row>
        <row r="45">
          <cell r="E45">
            <v>0.224</v>
          </cell>
          <cell r="F45">
            <v>5.74</v>
          </cell>
        </row>
        <row r="47">
          <cell r="E47">
            <v>36.39</v>
          </cell>
          <cell r="F47">
            <v>11.37</v>
          </cell>
        </row>
        <row r="48">
          <cell r="E48">
            <v>68.236999999999995</v>
          </cell>
          <cell r="F48">
            <v>9.56</v>
          </cell>
        </row>
        <row r="49">
          <cell r="E49">
            <v>76.222999999999999</v>
          </cell>
          <cell r="F49">
            <v>8.3000000000000007</v>
          </cell>
        </row>
        <row r="50">
          <cell r="E50">
            <v>19.614000000000001</v>
          </cell>
          <cell r="F50">
            <v>7.59</v>
          </cell>
        </row>
        <row r="52">
          <cell r="E52">
            <v>22.64</v>
          </cell>
          <cell r="F52">
            <v>17.48</v>
          </cell>
        </row>
        <row r="53">
          <cell r="E53">
            <v>40.927999999999997</v>
          </cell>
          <cell r="F53">
            <v>17.420000000000002</v>
          </cell>
        </row>
        <row r="54">
          <cell r="E54">
            <v>38.281999999999996</v>
          </cell>
          <cell r="F54">
            <v>16.600000000000001</v>
          </cell>
        </row>
        <row r="55">
          <cell r="E55">
            <v>8.23</v>
          </cell>
          <cell r="F55">
            <v>18.18</v>
          </cell>
        </row>
        <row r="57">
          <cell r="E57">
            <v>13.749000000000001</v>
          </cell>
          <cell r="F57">
            <v>7.42</v>
          </cell>
        </row>
        <row r="58">
          <cell r="E58">
            <v>27.309000000000001</v>
          </cell>
          <cell r="F58">
            <v>6.21</v>
          </cell>
        </row>
        <row r="59">
          <cell r="E59">
            <v>37.941000000000003</v>
          </cell>
          <cell r="F59">
            <v>5.91</v>
          </cell>
        </row>
        <row r="60">
          <cell r="E60">
            <v>11.384</v>
          </cell>
          <cell r="F60">
            <v>5.66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_upper"/>
    </sheetNames>
    <sheetDataSet>
      <sheetData sheetId="0">
        <row r="2">
          <cell r="E2">
            <v>0</v>
          </cell>
          <cell r="F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7">
          <cell r="E7">
            <v>32.036000000000001</v>
          </cell>
          <cell r="F7">
            <v>7.63</v>
          </cell>
        </row>
        <row r="8">
          <cell r="E8">
            <v>59.694000000000003</v>
          </cell>
          <cell r="F8">
            <v>6.4</v>
          </cell>
        </row>
        <row r="9">
          <cell r="E9">
            <v>58.929000000000002</v>
          </cell>
          <cell r="F9">
            <v>4.93</v>
          </cell>
        </row>
        <row r="10">
          <cell r="E10">
            <v>13.468</v>
          </cell>
          <cell r="F10">
            <v>3.82</v>
          </cell>
        </row>
        <row r="12">
          <cell r="E12">
            <v>32.026000000000003</v>
          </cell>
          <cell r="F12">
            <v>14.34</v>
          </cell>
        </row>
        <row r="13">
          <cell r="E13">
            <v>59.689</v>
          </cell>
          <cell r="F13">
            <v>14.62</v>
          </cell>
        </row>
        <row r="14">
          <cell r="E14">
            <v>58.923999999999999</v>
          </cell>
          <cell r="F14">
            <v>14.61</v>
          </cell>
        </row>
        <row r="15">
          <cell r="E15">
            <v>13.468</v>
          </cell>
          <cell r="F15">
            <v>16.75</v>
          </cell>
        </row>
        <row r="17">
          <cell r="E17">
            <v>1.2999999999999999E-2</v>
          </cell>
          <cell r="F17">
            <v>0.01</v>
          </cell>
        </row>
        <row r="18">
          <cell r="E18">
            <v>6.0000000000000001E-3</v>
          </cell>
          <cell r="F18">
            <v>0</v>
          </cell>
        </row>
        <row r="19">
          <cell r="E19">
            <v>7.0000000000000001E-3</v>
          </cell>
          <cell r="F19">
            <v>0</v>
          </cell>
        </row>
        <row r="20">
          <cell r="E20">
            <v>1E-3</v>
          </cell>
          <cell r="F20">
            <v>0</v>
          </cell>
        </row>
        <row r="22">
          <cell r="E22">
            <v>1.335</v>
          </cell>
          <cell r="F22">
            <v>5.92</v>
          </cell>
        </row>
        <row r="23">
          <cell r="E23">
            <v>2.0950000000000002</v>
          </cell>
          <cell r="F23">
            <v>18.05</v>
          </cell>
        </row>
        <row r="24">
          <cell r="E24">
            <v>2.14</v>
          </cell>
          <cell r="F24">
            <v>9.09</v>
          </cell>
        </row>
        <row r="25">
          <cell r="E25">
            <v>0.19500000000000001</v>
          </cell>
          <cell r="F25">
            <v>3.6</v>
          </cell>
        </row>
        <row r="27">
          <cell r="E27">
            <v>105.119</v>
          </cell>
          <cell r="F27">
            <v>25.05</v>
          </cell>
        </row>
        <row r="28">
          <cell r="E28">
            <v>177.09700000000001</v>
          </cell>
          <cell r="F28">
            <v>18.98</v>
          </cell>
        </row>
        <row r="29">
          <cell r="E29">
            <v>165.34200000000001</v>
          </cell>
          <cell r="F29">
            <v>13.83</v>
          </cell>
        </row>
        <row r="30">
          <cell r="E30">
            <v>30.821000000000002</v>
          </cell>
          <cell r="F30">
            <v>8.74</v>
          </cell>
        </row>
        <row r="32">
          <cell r="E32">
            <v>79.933000000000007</v>
          </cell>
          <cell r="F32">
            <v>35.79</v>
          </cell>
        </row>
        <row r="33">
          <cell r="E33">
            <v>142.15700000000001</v>
          </cell>
          <cell r="F33">
            <v>34.82</v>
          </cell>
        </row>
        <row r="34">
          <cell r="E34">
            <v>132.411</v>
          </cell>
          <cell r="F34">
            <v>32.83</v>
          </cell>
        </row>
        <row r="35">
          <cell r="E35">
            <v>25.939</v>
          </cell>
          <cell r="F35">
            <v>32.26</v>
          </cell>
        </row>
        <row r="37">
          <cell r="E37">
            <v>26.324000000000002</v>
          </cell>
          <cell r="F37">
            <v>12.96</v>
          </cell>
        </row>
        <row r="38">
          <cell r="E38">
            <v>36.801000000000002</v>
          </cell>
          <cell r="F38">
            <v>6.4</v>
          </cell>
        </row>
        <row r="39">
          <cell r="E39">
            <v>34.286999999999999</v>
          </cell>
          <cell r="F39">
            <v>4.04</v>
          </cell>
        </row>
        <row r="40">
          <cell r="E40">
            <v>5.2279999999999998</v>
          </cell>
          <cell r="F40">
            <v>1.82</v>
          </cell>
        </row>
        <row r="42">
          <cell r="E42">
            <v>1.7809999999999999</v>
          </cell>
          <cell r="F42">
            <v>7.89</v>
          </cell>
        </row>
        <row r="43">
          <cell r="E43">
            <v>1.0669999999999999</v>
          </cell>
          <cell r="F43">
            <v>9.19</v>
          </cell>
        </row>
        <row r="44">
          <cell r="E44">
            <v>1.8140000000000001</v>
          </cell>
          <cell r="F44">
            <v>7.7</v>
          </cell>
        </row>
        <row r="45">
          <cell r="E45">
            <v>0.41099999999999998</v>
          </cell>
          <cell r="F45">
            <v>7.6</v>
          </cell>
        </row>
        <row r="47">
          <cell r="E47">
            <v>98.707999999999998</v>
          </cell>
          <cell r="F47">
            <v>23.52</v>
          </cell>
        </row>
        <row r="48">
          <cell r="E48">
            <v>186.78399999999999</v>
          </cell>
          <cell r="F48">
            <v>20.02</v>
          </cell>
        </row>
        <row r="49">
          <cell r="E49">
            <v>197.64400000000001</v>
          </cell>
          <cell r="F49">
            <v>16.53</v>
          </cell>
        </row>
        <row r="50">
          <cell r="E50">
            <v>47.482999999999997</v>
          </cell>
          <cell r="F50">
            <v>13.47</v>
          </cell>
        </row>
        <row r="52">
          <cell r="E52">
            <v>79.933000000000007</v>
          </cell>
          <cell r="F52">
            <v>35.79</v>
          </cell>
        </row>
        <row r="53">
          <cell r="E53">
            <v>142.15700000000001</v>
          </cell>
          <cell r="F53">
            <v>34.82</v>
          </cell>
        </row>
        <row r="54">
          <cell r="E54">
            <v>132.411</v>
          </cell>
          <cell r="F54">
            <v>32.83</v>
          </cell>
        </row>
        <row r="55">
          <cell r="E55">
            <v>25.939</v>
          </cell>
          <cell r="F55">
            <v>32.26</v>
          </cell>
        </row>
        <row r="57">
          <cell r="E57">
            <v>18.774999999999999</v>
          </cell>
          <cell r="F57">
            <v>9.24</v>
          </cell>
        </row>
        <row r="58">
          <cell r="E58">
            <v>44.627000000000002</v>
          </cell>
          <cell r="F58">
            <v>7.76</v>
          </cell>
        </row>
        <row r="59">
          <cell r="E59">
            <v>65.231999999999999</v>
          </cell>
          <cell r="F59">
            <v>7.69</v>
          </cell>
        </row>
        <row r="60">
          <cell r="E60">
            <v>21.544</v>
          </cell>
          <cell r="F60">
            <v>7.49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_val"/>
    </sheetNames>
    <sheetDataSet>
      <sheetData sheetId="0">
        <row r="1">
          <cell r="B1" t="str">
            <v>measure_id</v>
          </cell>
          <cell r="C1" t="str">
            <v>who_region</v>
          </cell>
          <cell r="D1" t="str">
            <v>estimate</v>
          </cell>
          <cell r="E1" t="str">
            <v>region_dalymh</v>
          </cell>
          <cell r="F1" t="str">
            <v>percent</v>
          </cell>
        </row>
        <row r="2">
          <cell r="A2">
            <v>1</v>
          </cell>
          <cell r="B2">
            <v>1</v>
          </cell>
          <cell r="C2" t="str">
            <v>South-East Asia Region</v>
          </cell>
          <cell r="D2" t="str">
            <v>Original GBD method</v>
          </cell>
          <cell r="E2">
            <v>0</v>
          </cell>
          <cell r="F2">
            <v>0</v>
          </cell>
        </row>
        <row r="3">
          <cell r="A3">
            <v>2</v>
          </cell>
          <cell r="B3">
            <v>1</v>
          </cell>
          <cell r="C3" t="str">
            <v>European Region</v>
          </cell>
          <cell r="D3" t="str">
            <v>Original GBD method</v>
          </cell>
          <cell r="E3">
            <v>0</v>
          </cell>
          <cell r="F3">
            <v>0</v>
          </cell>
        </row>
        <row r="4">
          <cell r="A4">
            <v>3</v>
          </cell>
          <cell r="B4">
            <v>1</v>
          </cell>
          <cell r="C4" t="str">
            <v>Region of the Americas</v>
          </cell>
          <cell r="D4" t="str">
            <v>Original GBD method</v>
          </cell>
          <cell r="E4">
            <v>0</v>
          </cell>
          <cell r="F4">
            <v>0</v>
          </cell>
        </row>
        <row r="5">
          <cell r="A5">
            <v>4</v>
          </cell>
          <cell r="B5">
            <v>1</v>
          </cell>
          <cell r="C5" t="str">
            <v>Western Pacific Region</v>
          </cell>
          <cell r="D5" t="str">
            <v>Original GBD method</v>
          </cell>
          <cell r="E5">
            <v>0</v>
          </cell>
          <cell r="F5">
            <v>0</v>
          </cell>
        </row>
        <row r="6">
          <cell r="A6">
            <v>5</v>
          </cell>
          <cell r="B6">
            <v>1</v>
          </cell>
          <cell r="C6" t="str">
            <v>Eastern Mediterranean Region</v>
          </cell>
          <cell r="D6" t="str">
            <v>Original GBD method</v>
          </cell>
          <cell r="E6">
            <v>0</v>
          </cell>
          <cell r="F6">
            <v>0</v>
          </cell>
        </row>
        <row r="7">
          <cell r="A7">
            <v>6</v>
          </cell>
          <cell r="B7">
            <v>1</v>
          </cell>
          <cell r="C7" t="str">
            <v>African Region</v>
          </cell>
          <cell r="D7" t="str">
            <v>Original GBD method</v>
          </cell>
          <cell r="E7">
            <v>0</v>
          </cell>
          <cell r="F7">
            <v>0</v>
          </cell>
        </row>
        <row r="8">
          <cell r="A8">
            <v>7</v>
          </cell>
          <cell r="B8">
            <v>1</v>
          </cell>
          <cell r="C8" t="str">
            <v>NA</v>
          </cell>
          <cell r="D8" t="str">
            <v>Original GBD method</v>
          </cell>
          <cell r="E8">
            <v>0</v>
          </cell>
          <cell r="F8">
            <v>0</v>
          </cell>
        </row>
        <row r="9">
          <cell r="A9">
            <v>8</v>
          </cell>
          <cell r="B9">
            <v>2</v>
          </cell>
          <cell r="C9" t="str">
            <v>European Region</v>
          </cell>
          <cell r="D9" t="str">
            <v>Original GBD method</v>
          </cell>
          <cell r="E9">
            <v>17.451000000000001</v>
          </cell>
          <cell r="F9">
            <v>5.76</v>
          </cell>
        </row>
        <row r="10">
          <cell r="A10">
            <v>9</v>
          </cell>
          <cell r="B10">
            <v>2</v>
          </cell>
          <cell r="C10" t="str">
            <v>Western Pacific Region</v>
          </cell>
          <cell r="D10" t="str">
            <v>Original GBD method</v>
          </cell>
          <cell r="E10">
            <v>27.497</v>
          </cell>
          <cell r="F10">
            <v>5.28</v>
          </cell>
        </row>
        <row r="11">
          <cell r="A11">
            <v>10</v>
          </cell>
          <cell r="B11">
            <v>2</v>
          </cell>
          <cell r="C11" t="str">
            <v>South-East Asia Region</v>
          </cell>
          <cell r="D11" t="str">
            <v>Original GBD method</v>
          </cell>
          <cell r="E11">
            <v>30.893999999999998</v>
          </cell>
          <cell r="F11">
            <v>4.7300000000000004</v>
          </cell>
        </row>
        <row r="12">
          <cell r="A12">
            <v>11</v>
          </cell>
          <cell r="B12">
            <v>2</v>
          </cell>
          <cell r="C12" t="str">
            <v>Region of the Americas</v>
          </cell>
          <cell r="D12" t="str">
            <v>Original GBD method</v>
          </cell>
          <cell r="E12">
            <v>20.358000000000001</v>
          </cell>
          <cell r="F12">
            <v>6.68</v>
          </cell>
        </row>
        <row r="13">
          <cell r="A13">
            <v>12</v>
          </cell>
          <cell r="B13">
            <v>2</v>
          </cell>
          <cell r="C13" t="str">
            <v>African Region</v>
          </cell>
          <cell r="D13" t="str">
            <v>Original GBD method</v>
          </cell>
          <cell r="E13">
            <v>15.573</v>
          </cell>
          <cell r="F13">
            <v>3.07</v>
          </cell>
        </row>
        <row r="14">
          <cell r="A14">
            <v>13</v>
          </cell>
          <cell r="B14">
            <v>2</v>
          </cell>
          <cell r="C14" t="str">
            <v>Eastern Mediterranean Region</v>
          </cell>
          <cell r="D14" t="str">
            <v>Original GBD method</v>
          </cell>
          <cell r="E14">
            <v>13.119</v>
          </cell>
          <cell r="F14">
            <v>5.43</v>
          </cell>
        </row>
        <row r="15">
          <cell r="A15">
            <v>14</v>
          </cell>
          <cell r="B15">
            <v>2</v>
          </cell>
          <cell r="C15" t="str">
            <v>NA</v>
          </cell>
          <cell r="D15" t="str">
            <v>Original GBD method</v>
          </cell>
          <cell r="E15">
            <v>0.34399999999999997</v>
          </cell>
          <cell r="F15">
            <v>5.35</v>
          </cell>
        </row>
        <row r="16">
          <cell r="A16">
            <v>15</v>
          </cell>
          <cell r="B16">
            <v>3</v>
          </cell>
          <cell r="C16" t="str">
            <v>European Region</v>
          </cell>
          <cell r="D16" t="str">
            <v>Original GBD method</v>
          </cell>
          <cell r="E16">
            <v>17.446000000000002</v>
          </cell>
          <cell r="F16">
            <v>14.39</v>
          </cell>
        </row>
        <row r="17">
          <cell r="A17">
            <v>16</v>
          </cell>
          <cell r="B17">
            <v>3</v>
          </cell>
          <cell r="C17" t="str">
            <v>Western Pacific Region</v>
          </cell>
          <cell r="D17" t="str">
            <v>Original GBD method</v>
          </cell>
          <cell r="E17">
            <v>27.491</v>
          </cell>
          <cell r="F17">
            <v>13.13</v>
          </cell>
        </row>
        <row r="18">
          <cell r="A18">
            <v>17</v>
          </cell>
          <cell r="B18">
            <v>3</v>
          </cell>
          <cell r="C18" t="str">
            <v>Region of the Americas</v>
          </cell>
          <cell r="D18" t="str">
            <v>Original GBD method</v>
          </cell>
          <cell r="E18">
            <v>20.355</v>
          </cell>
          <cell r="F18">
            <v>15.62</v>
          </cell>
        </row>
        <row r="19">
          <cell r="A19">
            <v>18</v>
          </cell>
          <cell r="B19">
            <v>3</v>
          </cell>
          <cell r="C19" t="str">
            <v>Eastern Mediterranean Region</v>
          </cell>
          <cell r="D19" t="str">
            <v>Original GBD method</v>
          </cell>
          <cell r="E19">
            <v>13.119</v>
          </cell>
          <cell r="F19">
            <v>18.39</v>
          </cell>
        </row>
        <row r="20">
          <cell r="A20">
            <v>19</v>
          </cell>
          <cell r="B20">
            <v>3</v>
          </cell>
          <cell r="C20" t="str">
            <v>African Region</v>
          </cell>
          <cell r="D20" t="str">
            <v>Original GBD method</v>
          </cell>
          <cell r="E20">
            <v>15.571999999999999</v>
          </cell>
          <cell r="F20">
            <v>15.41</v>
          </cell>
        </row>
        <row r="21">
          <cell r="A21">
            <v>20</v>
          </cell>
          <cell r="B21">
            <v>3</v>
          </cell>
          <cell r="C21" t="str">
            <v>South-East Asia Region</v>
          </cell>
          <cell r="D21" t="str">
            <v>Original GBD method</v>
          </cell>
          <cell r="E21">
            <v>30.891999999999999</v>
          </cell>
          <cell r="F21">
            <v>13.76</v>
          </cell>
        </row>
        <row r="22">
          <cell r="A22">
            <v>21</v>
          </cell>
          <cell r="B22">
            <v>3</v>
          </cell>
          <cell r="C22" t="str">
            <v>NA</v>
          </cell>
          <cell r="D22" t="str">
            <v>Original GBD method</v>
          </cell>
          <cell r="E22">
            <v>0.34399999999999997</v>
          </cell>
          <cell r="F22">
            <v>12.56</v>
          </cell>
        </row>
        <row r="23">
          <cell r="A23">
            <v>22</v>
          </cell>
          <cell r="B23">
            <v>4</v>
          </cell>
          <cell r="C23" t="str">
            <v>European Region</v>
          </cell>
          <cell r="D23" t="str">
            <v>Original GBD method</v>
          </cell>
          <cell r="E23">
            <v>6.0000000000000001E-3</v>
          </cell>
          <cell r="F23">
            <v>0</v>
          </cell>
        </row>
        <row r="24">
          <cell r="A24">
            <v>23</v>
          </cell>
          <cell r="B24">
            <v>4</v>
          </cell>
          <cell r="C24" t="str">
            <v>Western Pacific Region</v>
          </cell>
          <cell r="D24" t="str">
            <v>Original GBD method</v>
          </cell>
          <cell r="E24">
            <v>6.0000000000000001E-3</v>
          </cell>
          <cell r="F24">
            <v>0</v>
          </cell>
        </row>
        <row r="25">
          <cell r="A25">
            <v>24</v>
          </cell>
          <cell r="B25">
            <v>4</v>
          </cell>
          <cell r="C25" t="str">
            <v>Region of the Americas</v>
          </cell>
          <cell r="D25" t="str">
            <v>Original GBD method</v>
          </cell>
          <cell r="E25">
            <v>3.0000000000000001E-3</v>
          </cell>
          <cell r="F25">
            <v>0</v>
          </cell>
        </row>
        <row r="26">
          <cell r="A26">
            <v>25</v>
          </cell>
          <cell r="B26">
            <v>4</v>
          </cell>
          <cell r="C26" t="str">
            <v>South-East Asia Region</v>
          </cell>
          <cell r="D26" t="str">
            <v>Original GBD method</v>
          </cell>
          <cell r="E26">
            <v>2E-3</v>
          </cell>
          <cell r="F26">
            <v>0</v>
          </cell>
        </row>
        <row r="27">
          <cell r="A27">
            <v>26</v>
          </cell>
          <cell r="B27">
            <v>4</v>
          </cell>
          <cell r="C27" t="str">
            <v>Eastern Mediterranean Region</v>
          </cell>
          <cell r="D27" t="str">
            <v>Original GBD method</v>
          </cell>
          <cell r="E27">
            <v>0</v>
          </cell>
          <cell r="F27">
            <v>0</v>
          </cell>
        </row>
        <row r="28">
          <cell r="A28">
            <v>27</v>
          </cell>
          <cell r="B28">
            <v>4</v>
          </cell>
          <cell r="C28" t="str">
            <v>NA</v>
          </cell>
          <cell r="D28" t="str">
            <v>Original GBD method</v>
          </cell>
          <cell r="E28">
            <v>0</v>
          </cell>
          <cell r="F28">
            <v>0</v>
          </cell>
        </row>
        <row r="29">
          <cell r="A29">
            <v>28</v>
          </cell>
          <cell r="B29">
            <v>4</v>
          </cell>
          <cell r="C29" t="str">
            <v>African Region</v>
          </cell>
          <cell r="D29" t="str">
            <v>Original GBD method</v>
          </cell>
          <cell r="E29">
            <v>1E-3</v>
          </cell>
          <cell r="F29">
            <v>0</v>
          </cell>
        </row>
        <row r="30">
          <cell r="A30">
            <v>29</v>
          </cell>
          <cell r="B30">
            <v>1</v>
          </cell>
          <cell r="C30" t="str">
            <v>South-East Asia Region</v>
          </cell>
          <cell r="D30" t="str">
            <v>Revised - Vigo et al. method</v>
          </cell>
          <cell r="E30">
            <v>0.55500000000000005</v>
          </cell>
          <cell r="F30">
            <v>4.13</v>
          </cell>
        </row>
        <row r="31">
          <cell r="A31">
            <v>30</v>
          </cell>
          <cell r="B31">
            <v>1</v>
          </cell>
          <cell r="C31" t="str">
            <v>European Region</v>
          </cell>
          <cell r="D31" t="str">
            <v>Revised - Vigo et al. method</v>
          </cell>
          <cell r="E31">
            <v>0.66600000000000004</v>
          </cell>
          <cell r="F31">
            <v>7.05</v>
          </cell>
        </row>
        <row r="32">
          <cell r="A32">
            <v>31</v>
          </cell>
          <cell r="B32">
            <v>1</v>
          </cell>
          <cell r="C32" t="str">
            <v>Region of the Americas</v>
          </cell>
          <cell r="D32" t="str">
            <v>Revised - Vigo et al. method</v>
          </cell>
          <cell r="E32">
            <v>0.49</v>
          </cell>
          <cell r="F32">
            <v>6.71</v>
          </cell>
        </row>
        <row r="33">
          <cell r="A33">
            <v>32</v>
          </cell>
          <cell r="B33">
            <v>1</v>
          </cell>
          <cell r="C33" t="str">
            <v>Western Pacific Region</v>
          </cell>
          <cell r="D33" t="str">
            <v>Revised - Vigo et al. method</v>
          </cell>
          <cell r="E33">
            <v>0.871</v>
          </cell>
          <cell r="F33">
            <v>6.08</v>
          </cell>
        </row>
        <row r="34">
          <cell r="A34">
            <v>33</v>
          </cell>
          <cell r="B34">
            <v>1</v>
          </cell>
          <cell r="C34" t="str">
            <v>Eastern Mediterranean Region</v>
          </cell>
          <cell r="D34" t="str">
            <v>Revised - Vigo et al. method</v>
          </cell>
          <cell r="E34">
            <v>0.125</v>
          </cell>
          <cell r="F34">
            <v>3.02</v>
          </cell>
        </row>
        <row r="35">
          <cell r="A35">
            <v>34</v>
          </cell>
          <cell r="B35">
            <v>1</v>
          </cell>
          <cell r="C35" t="str">
            <v>African Region</v>
          </cell>
          <cell r="D35" t="str">
            <v>Revised - Vigo et al. method</v>
          </cell>
          <cell r="E35">
            <v>0.17499999999999999</v>
          </cell>
          <cell r="F35">
            <v>2.2799999999999998</v>
          </cell>
        </row>
        <row r="36">
          <cell r="A36">
            <v>35</v>
          </cell>
          <cell r="B36">
            <v>1</v>
          </cell>
          <cell r="C36" t="str">
            <v>NA</v>
          </cell>
          <cell r="D36" t="str">
            <v>Revised - Vigo et al. method</v>
          </cell>
          <cell r="E36">
            <v>1.6E-2</v>
          </cell>
          <cell r="F36">
            <v>8.41</v>
          </cell>
        </row>
        <row r="37">
          <cell r="A37">
            <v>36</v>
          </cell>
          <cell r="B37">
            <v>2</v>
          </cell>
          <cell r="C37" t="str">
            <v>European Region</v>
          </cell>
          <cell r="D37" t="str">
            <v>Revised - Vigo et al. method</v>
          </cell>
          <cell r="E37">
            <v>46.539000000000001</v>
          </cell>
          <cell r="F37">
            <v>15.36</v>
          </cell>
        </row>
        <row r="38">
          <cell r="A38">
            <v>37</v>
          </cell>
          <cell r="B38">
            <v>2</v>
          </cell>
          <cell r="C38" t="str">
            <v>Western Pacific Region</v>
          </cell>
          <cell r="D38" t="str">
            <v>Revised - Vigo et al. method</v>
          </cell>
          <cell r="E38">
            <v>72.037999999999997</v>
          </cell>
          <cell r="F38">
            <v>13.84</v>
          </cell>
        </row>
        <row r="39">
          <cell r="A39">
            <v>38</v>
          </cell>
          <cell r="B39">
            <v>2</v>
          </cell>
          <cell r="C39" t="str">
            <v>South-East Asia Region</v>
          </cell>
          <cell r="D39" t="str">
            <v>Revised - Vigo et al. method</v>
          </cell>
          <cell r="E39">
            <v>75.668000000000006</v>
          </cell>
          <cell r="F39">
            <v>11.59</v>
          </cell>
        </row>
        <row r="40">
          <cell r="A40">
            <v>39</v>
          </cell>
          <cell r="B40">
            <v>2</v>
          </cell>
          <cell r="C40" t="str">
            <v>Region of the Americas</v>
          </cell>
          <cell r="D40" t="str">
            <v>Revised - Vigo et al. method</v>
          </cell>
          <cell r="E40">
            <v>48.055999999999997</v>
          </cell>
          <cell r="F40">
            <v>15.77</v>
          </cell>
        </row>
        <row r="41">
          <cell r="A41">
            <v>40</v>
          </cell>
          <cell r="B41">
            <v>2</v>
          </cell>
          <cell r="C41" t="str">
            <v>African Region</v>
          </cell>
          <cell r="D41" t="str">
            <v>Revised - Vigo et al. method</v>
          </cell>
          <cell r="E41">
            <v>31.376000000000001</v>
          </cell>
          <cell r="F41">
            <v>6.18</v>
          </cell>
        </row>
        <row r="42">
          <cell r="A42">
            <v>41</v>
          </cell>
          <cell r="B42">
            <v>2</v>
          </cell>
          <cell r="C42" t="str">
            <v>Eastern Mediterranean Region</v>
          </cell>
          <cell r="D42" t="str">
            <v>Revised - Vigo et al. method</v>
          </cell>
          <cell r="E42">
            <v>25.817</v>
          </cell>
          <cell r="F42">
            <v>10.69</v>
          </cell>
        </row>
        <row r="43">
          <cell r="A43">
            <v>42</v>
          </cell>
          <cell r="B43">
            <v>2</v>
          </cell>
          <cell r="C43" t="str">
            <v>NA</v>
          </cell>
          <cell r="D43" t="str">
            <v>Revised - Vigo et al. method</v>
          </cell>
          <cell r="E43">
            <v>1.0669999999999999</v>
          </cell>
          <cell r="F43">
            <v>16.59</v>
          </cell>
        </row>
        <row r="44">
          <cell r="A44">
            <v>43</v>
          </cell>
          <cell r="B44">
            <v>3</v>
          </cell>
          <cell r="C44" t="str">
            <v>European Region</v>
          </cell>
          <cell r="D44" t="str">
            <v>Revised - Vigo et al. method</v>
          </cell>
          <cell r="E44">
            <v>35.118000000000002</v>
          </cell>
          <cell r="F44">
            <v>28.96</v>
          </cell>
        </row>
        <row r="45">
          <cell r="A45">
            <v>44</v>
          </cell>
          <cell r="B45">
            <v>3</v>
          </cell>
          <cell r="C45" t="str">
            <v>Western Pacific Region</v>
          </cell>
          <cell r="D45" t="str">
            <v>Revised - Vigo et al. method</v>
          </cell>
          <cell r="E45">
            <v>56.798000000000002</v>
          </cell>
          <cell r="F45">
            <v>27.14</v>
          </cell>
        </row>
        <row r="46">
          <cell r="A46">
            <v>45</v>
          </cell>
          <cell r="B46">
            <v>3</v>
          </cell>
          <cell r="C46" t="str">
            <v>Region of the Americas</v>
          </cell>
          <cell r="D46" t="str">
            <v>Revised - Vigo et al. method</v>
          </cell>
          <cell r="E46">
            <v>39.122999999999998</v>
          </cell>
          <cell r="F46">
            <v>30.02</v>
          </cell>
        </row>
        <row r="47">
          <cell r="A47">
            <v>46</v>
          </cell>
          <cell r="B47">
            <v>3</v>
          </cell>
          <cell r="C47" t="str">
            <v>Eastern Mediterranean Region</v>
          </cell>
          <cell r="D47" t="str">
            <v>Revised - Vigo et al. method</v>
          </cell>
          <cell r="E47">
            <v>22.123999999999999</v>
          </cell>
          <cell r="F47">
            <v>31.01</v>
          </cell>
        </row>
        <row r="48">
          <cell r="A48">
            <v>47</v>
          </cell>
          <cell r="B48">
            <v>3</v>
          </cell>
          <cell r="C48" t="str">
            <v>African Region</v>
          </cell>
          <cell r="D48" t="str">
            <v>Revised - Vigo et al. method</v>
          </cell>
          <cell r="E48">
            <v>25.946999999999999</v>
          </cell>
          <cell r="F48">
            <v>25.68</v>
          </cell>
        </row>
        <row r="49">
          <cell r="A49">
            <v>48</v>
          </cell>
          <cell r="B49">
            <v>3</v>
          </cell>
          <cell r="C49" t="str">
            <v>South-East Asia Region</v>
          </cell>
          <cell r="D49" t="str">
            <v>Revised - Vigo et al. method</v>
          </cell>
          <cell r="E49">
            <v>58.295000000000002</v>
          </cell>
          <cell r="F49">
            <v>25.97</v>
          </cell>
        </row>
        <row r="50">
          <cell r="A50">
            <v>49</v>
          </cell>
          <cell r="B50">
            <v>3</v>
          </cell>
          <cell r="C50" t="str">
            <v>NA</v>
          </cell>
          <cell r="D50" t="str">
            <v>Revised - Vigo et al. method</v>
          </cell>
          <cell r="E50">
            <v>0.77</v>
          </cell>
          <cell r="F50">
            <v>28.09</v>
          </cell>
        </row>
        <row r="51">
          <cell r="A51">
            <v>50</v>
          </cell>
          <cell r="B51">
            <v>4</v>
          </cell>
          <cell r="C51" t="str">
            <v>European Region</v>
          </cell>
          <cell r="D51" t="str">
            <v>Revised - Vigo et al. method</v>
          </cell>
          <cell r="E51">
            <v>11.420999999999999</v>
          </cell>
          <cell r="F51">
            <v>6.28</v>
          </cell>
        </row>
        <row r="52">
          <cell r="A52">
            <v>51</v>
          </cell>
          <cell r="B52">
            <v>4</v>
          </cell>
          <cell r="C52" t="str">
            <v>Western Pacific Region</v>
          </cell>
          <cell r="D52" t="str">
            <v>Revised - Vigo et al. method</v>
          </cell>
          <cell r="E52">
            <v>15.24</v>
          </cell>
          <cell r="F52">
            <v>4.9000000000000004</v>
          </cell>
        </row>
        <row r="53">
          <cell r="A53">
            <v>52</v>
          </cell>
          <cell r="B53">
            <v>4</v>
          </cell>
          <cell r="C53" t="str">
            <v>Region of the Americas</v>
          </cell>
          <cell r="D53" t="str">
            <v>Revised - Vigo et al. method</v>
          </cell>
          <cell r="E53">
            <v>8.9320000000000004</v>
          </cell>
          <cell r="F53">
            <v>5.12</v>
          </cell>
        </row>
        <row r="54">
          <cell r="A54">
            <v>53</v>
          </cell>
          <cell r="B54">
            <v>4</v>
          </cell>
          <cell r="C54" t="str">
            <v>South-East Asia Region</v>
          </cell>
          <cell r="D54" t="str">
            <v>Revised - Vigo et al. method</v>
          </cell>
          <cell r="E54">
            <v>17.372</v>
          </cell>
          <cell r="F54">
            <v>4.0599999999999996</v>
          </cell>
        </row>
        <row r="55">
          <cell r="A55">
            <v>54</v>
          </cell>
          <cell r="B55">
            <v>4</v>
          </cell>
          <cell r="C55" t="str">
            <v>Eastern Mediterranean Region</v>
          </cell>
          <cell r="D55" t="str">
            <v>Revised - Vigo et al. method</v>
          </cell>
          <cell r="E55">
            <v>3.6920000000000002</v>
          </cell>
          <cell r="F55">
            <v>2.17</v>
          </cell>
        </row>
        <row r="56">
          <cell r="A56">
            <v>55</v>
          </cell>
          <cell r="B56">
            <v>4</v>
          </cell>
          <cell r="C56" t="str">
            <v>NA</v>
          </cell>
          <cell r="D56" t="str">
            <v>Revised - Vigo et al. method</v>
          </cell>
          <cell r="E56">
            <v>0.29699999999999999</v>
          </cell>
          <cell r="F56">
            <v>8.0500000000000007</v>
          </cell>
        </row>
        <row r="57">
          <cell r="A57">
            <v>56</v>
          </cell>
          <cell r="B57">
            <v>4</v>
          </cell>
          <cell r="C57" t="str">
            <v>African Region</v>
          </cell>
          <cell r="D57" t="str">
            <v>Revised - Vigo et al. method</v>
          </cell>
          <cell r="E57">
            <v>5.43</v>
          </cell>
          <cell r="F57">
            <v>1.34</v>
          </cell>
        </row>
        <row r="58">
          <cell r="A58">
            <v>57</v>
          </cell>
          <cell r="B58">
            <v>1</v>
          </cell>
          <cell r="C58" t="str">
            <v>South-East Asia Region</v>
          </cell>
          <cell r="D58" t="str">
            <v>Revised - Composite method</v>
          </cell>
          <cell r="E58">
            <v>0.97399999999999998</v>
          </cell>
          <cell r="F58">
            <v>7.24</v>
          </cell>
        </row>
        <row r="59">
          <cell r="A59">
            <v>58</v>
          </cell>
          <cell r="B59">
            <v>1</v>
          </cell>
          <cell r="C59" t="str">
            <v>European Region</v>
          </cell>
          <cell r="D59" t="str">
            <v>Revised - Composite method</v>
          </cell>
          <cell r="E59">
            <v>0.72899999999999998</v>
          </cell>
          <cell r="F59">
            <v>7.72</v>
          </cell>
        </row>
        <row r="60">
          <cell r="A60">
            <v>59</v>
          </cell>
          <cell r="B60">
            <v>1</v>
          </cell>
          <cell r="C60" t="str">
            <v>Region of the Americas</v>
          </cell>
          <cell r="D60" t="str">
            <v>Revised - Composite method</v>
          </cell>
          <cell r="E60">
            <v>0.63300000000000001</v>
          </cell>
          <cell r="F60">
            <v>8.67</v>
          </cell>
        </row>
        <row r="61">
          <cell r="A61">
            <v>60</v>
          </cell>
          <cell r="B61">
            <v>1</v>
          </cell>
          <cell r="C61" t="str">
            <v>Western Pacific Region</v>
          </cell>
          <cell r="D61" t="str">
            <v>Revised - Composite method</v>
          </cell>
          <cell r="E61">
            <v>0.91500000000000004</v>
          </cell>
          <cell r="F61">
            <v>6.39</v>
          </cell>
        </row>
        <row r="62">
          <cell r="A62">
            <v>61</v>
          </cell>
          <cell r="B62">
            <v>1</v>
          </cell>
          <cell r="C62" t="str">
            <v>Eastern Mediterranean Region</v>
          </cell>
          <cell r="D62" t="str">
            <v>Revised - Composite method</v>
          </cell>
          <cell r="E62">
            <v>0.32900000000000001</v>
          </cell>
          <cell r="F62">
            <v>7.95</v>
          </cell>
        </row>
        <row r="63">
          <cell r="A63">
            <v>62</v>
          </cell>
          <cell r="B63">
            <v>1</v>
          </cell>
          <cell r="C63" t="str">
            <v>African Region</v>
          </cell>
          <cell r="D63" t="str">
            <v>Revised - Composite method</v>
          </cell>
          <cell r="E63">
            <v>0.45600000000000002</v>
          </cell>
          <cell r="F63">
            <v>5.94</v>
          </cell>
        </row>
        <row r="64">
          <cell r="A64">
            <v>63</v>
          </cell>
          <cell r="B64">
            <v>1</v>
          </cell>
          <cell r="C64" t="str">
            <v>NA</v>
          </cell>
          <cell r="D64" t="str">
            <v>Revised - Composite method</v>
          </cell>
          <cell r="E64">
            <v>1.2E-2</v>
          </cell>
          <cell r="F64">
            <v>6.32</v>
          </cell>
        </row>
        <row r="65">
          <cell r="A65">
            <v>64</v>
          </cell>
          <cell r="B65">
            <v>2</v>
          </cell>
          <cell r="C65" t="str">
            <v>European Region</v>
          </cell>
          <cell r="D65" t="str">
            <v>Revised - Composite method</v>
          </cell>
          <cell r="E65">
            <v>48.752000000000002</v>
          </cell>
          <cell r="F65">
            <v>16.09</v>
          </cell>
        </row>
        <row r="66">
          <cell r="A66">
            <v>65</v>
          </cell>
          <cell r="B66">
            <v>2</v>
          </cell>
          <cell r="C66" t="str">
            <v>Western Pacific Region</v>
          </cell>
          <cell r="D66" t="str">
            <v>Revised - Composite method</v>
          </cell>
          <cell r="E66">
            <v>76.698999999999998</v>
          </cell>
          <cell r="F66">
            <v>14.74</v>
          </cell>
        </row>
        <row r="67">
          <cell r="A67">
            <v>66</v>
          </cell>
          <cell r="B67">
            <v>2</v>
          </cell>
          <cell r="C67" t="str">
            <v>South-East Asia Region</v>
          </cell>
          <cell r="D67" t="str">
            <v>Revised - Composite method</v>
          </cell>
          <cell r="E67">
            <v>89.394000000000005</v>
          </cell>
          <cell r="F67">
            <v>13.69</v>
          </cell>
        </row>
        <row r="68">
          <cell r="A68">
            <v>67</v>
          </cell>
          <cell r="B68">
            <v>2</v>
          </cell>
          <cell r="C68" t="str">
            <v>Region of the Americas</v>
          </cell>
          <cell r="D68" t="str">
            <v>Revised - Composite method</v>
          </cell>
          <cell r="E68">
            <v>54.110999999999997</v>
          </cell>
          <cell r="F68">
            <v>17.760000000000002</v>
          </cell>
        </row>
        <row r="69">
          <cell r="A69">
            <v>68</v>
          </cell>
          <cell r="B69">
            <v>2</v>
          </cell>
          <cell r="C69" t="str">
            <v>African Region</v>
          </cell>
          <cell r="D69" t="str">
            <v>Revised - Composite method</v>
          </cell>
          <cell r="E69">
            <v>49.777000000000001</v>
          </cell>
          <cell r="F69">
            <v>9.81</v>
          </cell>
        </row>
        <row r="70">
          <cell r="A70">
            <v>69</v>
          </cell>
          <cell r="B70">
            <v>2</v>
          </cell>
          <cell r="C70" t="str">
            <v>Eastern Mediterranean Region</v>
          </cell>
          <cell r="D70" t="str">
            <v>Revised - Composite method</v>
          </cell>
          <cell r="E70">
            <v>35.277000000000001</v>
          </cell>
          <cell r="F70">
            <v>14.6</v>
          </cell>
        </row>
        <row r="71">
          <cell r="A71">
            <v>70</v>
          </cell>
          <cell r="B71">
            <v>2</v>
          </cell>
          <cell r="C71" t="str">
            <v>NA</v>
          </cell>
          <cell r="D71" t="str">
            <v>Revised - Composite method</v>
          </cell>
          <cell r="E71">
            <v>1.0029999999999999</v>
          </cell>
          <cell r="F71">
            <v>15.59</v>
          </cell>
        </row>
        <row r="72">
          <cell r="A72">
            <v>71</v>
          </cell>
          <cell r="B72">
            <v>3</v>
          </cell>
          <cell r="C72" t="str">
            <v>European Region</v>
          </cell>
          <cell r="D72" t="str">
            <v>Revised - Composite method</v>
          </cell>
          <cell r="E72">
            <v>35.118000000000002</v>
          </cell>
          <cell r="F72">
            <v>28.96</v>
          </cell>
        </row>
        <row r="73">
          <cell r="A73">
            <v>72</v>
          </cell>
          <cell r="B73">
            <v>3</v>
          </cell>
          <cell r="C73" t="str">
            <v>Western Pacific Region</v>
          </cell>
          <cell r="D73" t="str">
            <v>Revised - Composite method</v>
          </cell>
          <cell r="E73">
            <v>56.798000000000002</v>
          </cell>
          <cell r="F73">
            <v>27.14</v>
          </cell>
        </row>
        <row r="74">
          <cell r="A74">
            <v>73</v>
          </cell>
          <cell r="B74">
            <v>3</v>
          </cell>
          <cell r="C74" t="str">
            <v>Region of the Americas</v>
          </cell>
          <cell r="D74" t="str">
            <v>Revised - Composite method</v>
          </cell>
          <cell r="E74">
            <v>39.122999999999998</v>
          </cell>
          <cell r="F74">
            <v>30.02</v>
          </cell>
        </row>
        <row r="75">
          <cell r="A75">
            <v>74</v>
          </cell>
          <cell r="B75">
            <v>3</v>
          </cell>
          <cell r="C75" t="str">
            <v>Eastern Mediterranean Region</v>
          </cell>
          <cell r="D75" t="str">
            <v>Revised - Composite method</v>
          </cell>
          <cell r="E75">
            <v>22.123999999999999</v>
          </cell>
          <cell r="F75">
            <v>31.01</v>
          </cell>
        </row>
        <row r="76">
          <cell r="A76">
            <v>75</v>
          </cell>
          <cell r="B76">
            <v>3</v>
          </cell>
          <cell r="C76" t="str">
            <v>African Region</v>
          </cell>
          <cell r="D76" t="str">
            <v>Revised - Composite method</v>
          </cell>
          <cell r="E76">
            <v>25.946999999999999</v>
          </cell>
          <cell r="F76">
            <v>25.68</v>
          </cell>
        </row>
        <row r="77">
          <cell r="A77">
            <v>76</v>
          </cell>
          <cell r="B77">
            <v>3</v>
          </cell>
          <cell r="C77" t="str">
            <v>South-East Asia Region</v>
          </cell>
          <cell r="D77" t="str">
            <v>Revised - Composite method</v>
          </cell>
          <cell r="E77">
            <v>58.295000000000002</v>
          </cell>
          <cell r="F77">
            <v>25.97</v>
          </cell>
        </row>
        <row r="78">
          <cell r="A78">
            <v>77</v>
          </cell>
          <cell r="B78">
            <v>3</v>
          </cell>
          <cell r="C78" t="str">
            <v>NA</v>
          </cell>
          <cell r="D78" t="str">
            <v>Revised - Composite method</v>
          </cell>
          <cell r="E78">
            <v>0.77</v>
          </cell>
          <cell r="F78">
            <v>28.09</v>
          </cell>
        </row>
        <row r="79">
          <cell r="A79">
            <v>78</v>
          </cell>
          <cell r="B79">
            <v>4</v>
          </cell>
          <cell r="C79" t="str">
            <v>European Region</v>
          </cell>
          <cell r="D79" t="str">
            <v>Revised - Composite method</v>
          </cell>
          <cell r="E79">
            <v>13.634</v>
          </cell>
          <cell r="F79">
            <v>7.5</v>
          </cell>
        </row>
        <row r="80">
          <cell r="A80">
            <v>79</v>
          </cell>
          <cell r="B80">
            <v>4</v>
          </cell>
          <cell r="C80" t="str">
            <v>Western Pacific Region</v>
          </cell>
          <cell r="D80" t="str">
            <v>Revised - Composite method</v>
          </cell>
          <cell r="E80">
            <v>19.901</v>
          </cell>
          <cell r="F80">
            <v>6.4</v>
          </cell>
        </row>
        <row r="81">
          <cell r="A81">
            <v>80</v>
          </cell>
          <cell r="B81">
            <v>4</v>
          </cell>
          <cell r="C81" t="str">
            <v>Region of the Americas</v>
          </cell>
          <cell r="D81" t="str">
            <v>Revised - Composite method</v>
          </cell>
          <cell r="E81">
            <v>14.987</v>
          </cell>
          <cell r="F81">
            <v>8.59</v>
          </cell>
        </row>
        <row r="82">
          <cell r="A82">
            <v>81</v>
          </cell>
          <cell r="B82">
            <v>4</v>
          </cell>
          <cell r="C82" t="str">
            <v>South-East Asia Region</v>
          </cell>
          <cell r="D82" t="str">
            <v>Revised - Composite method</v>
          </cell>
          <cell r="E82">
            <v>31.099</v>
          </cell>
          <cell r="F82">
            <v>7.26</v>
          </cell>
        </row>
        <row r="83">
          <cell r="A83">
            <v>82</v>
          </cell>
          <cell r="B83">
            <v>4</v>
          </cell>
          <cell r="C83" t="str">
            <v>Eastern Mediterranean Region</v>
          </cell>
          <cell r="D83" t="str">
            <v>Revised - Composite method</v>
          </cell>
          <cell r="E83">
            <v>13.151999999999999</v>
          </cell>
          <cell r="F83">
            <v>7.73</v>
          </cell>
        </row>
        <row r="84">
          <cell r="A84">
            <v>83</v>
          </cell>
          <cell r="B84">
            <v>4</v>
          </cell>
          <cell r="C84" t="str">
            <v>NA</v>
          </cell>
          <cell r="D84" t="str">
            <v>Revised - Composite method</v>
          </cell>
          <cell r="E84">
            <v>0.23300000000000001</v>
          </cell>
          <cell r="F84">
            <v>6.32</v>
          </cell>
        </row>
        <row r="85">
          <cell r="A85">
            <v>84</v>
          </cell>
          <cell r="B85">
            <v>4</v>
          </cell>
          <cell r="C85" t="str">
            <v>African Region</v>
          </cell>
          <cell r="D85" t="str">
            <v>Revised - Composite method</v>
          </cell>
          <cell r="E85">
            <v>23.831</v>
          </cell>
          <cell r="F85">
            <v>5.86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_lower"/>
    </sheetNames>
    <sheetDataSet>
      <sheetData sheetId="0">
        <row r="1">
          <cell r="B1" t="str">
            <v>measure_id</v>
          </cell>
          <cell r="C1" t="str">
            <v>who_region</v>
          </cell>
          <cell r="D1" t="str">
            <v>estimate</v>
          </cell>
          <cell r="E1" t="str">
            <v>region_dalymh</v>
          </cell>
          <cell r="F1" t="str">
            <v>percent</v>
          </cell>
        </row>
        <row r="2">
          <cell r="A2">
            <v>1</v>
          </cell>
          <cell r="B2">
            <v>1</v>
          </cell>
          <cell r="C2" t="str">
            <v>South-East Asia Region</v>
          </cell>
          <cell r="D2" t="str">
            <v>Original GBD method</v>
          </cell>
          <cell r="E2">
            <v>0</v>
          </cell>
          <cell r="F2">
            <v>0</v>
          </cell>
        </row>
        <row r="3">
          <cell r="A3">
            <v>2</v>
          </cell>
          <cell r="B3">
            <v>1</v>
          </cell>
          <cell r="C3" t="str">
            <v>European Region</v>
          </cell>
          <cell r="D3" t="str">
            <v>Original GBD method</v>
          </cell>
          <cell r="E3">
            <v>0</v>
          </cell>
          <cell r="F3">
            <v>0</v>
          </cell>
        </row>
        <row r="4">
          <cell r="A4">
            <v>3</v>
          </cell>
          <cell r="B4">
            <v>1</v>
          </cell>
          <cell r="C4" t="str">
            <v>Region of the Americas</v>
          </cell>
          <cell r="D4" t="str">
            <v>Original GBD method</v>
          </cell>
          <cell r="E4">
            <v>0</v>
          </cell>
          <cell r="F4">
            <v>0</v>
          </cell>
        </row>
        <row r="5">
          <cell r="A5">
            <v>4</v>
          </cell>
          <cell r="B5">
            <v>1</v>
          </cell>
          <cell r="C5" t="str">
            <v>Western Pacific Region</v>
          </cell>
          <cell r="D5" t="str">
            <v>Original GBD method</v>
          </cell>
          <cell r="E5">
            <v>0</v>
          </cell>
          <cell r="F5">
            <v>0</v>
          </cell>
        </row>
        <row r="6">
          <cell r="A6">
            <v>5</v>
          </cell>
          <cell r="B6">
            <v>1</v>
          </cell>
          <cell r="C6" t="str">
            <v>Eastern Mediterranean Region</v>
          </cell>
          <cell r="D6" t="str">
            <v>Original GBD method</v>
          </cell>
          <cell r="E6">
            <v>0</v>
          </cell>
          <cell r="F6">
            <v>0</v>
          </cell>
        </row>
        <row r="7">
          <cell r="A7">
            <v>6</v>
          </cell>
          <cell r="B7">
            <v>1</v>
          </cell>
          <cell r="C7" t="str">
            <v>African Region</v>
          </cell>
          <cell r="D7" t="str">
            <v>Original GBD method</v>
          </cell>
          <cell r="E7">
            <v>0</v>
          </cell>
          <cell r="F7">
            <v>0</v>
          </cell>
        </row>
        <row r="8">
          <cell r="A8">
            <v>7</v>
          </cell>
          <cell r="B8">
            <v>1</v>
          </cell>
          <cell r="C8" t="str">
            <v>NA</v>
          </cell>
          <cell r="D8" t="str">
            <v>Original GBD method</v>
          </cell>
          <cell r="E8">
            <v>0</v>
          </cell>
          <cell r="F8">
            <v>0</v>
          </cell>
        </row>
        <row r="9">
          <cell r="A9">
            <v>8</v>
          </cell>
          <cell r="B9">
            <v>2</v>
          </cell>
          <cell r="C9" t="str">
            <v>European Region</v>
          </cell>
          <cell r="D9" t="str">
            <v>Original GBD method</v>
          </cell>
          <cell r="E9">
            <v>12.849</v>
          </cell>
          <cell r="F9">
            <v>4.87</v>
          </cell>
        </row>
        <row r="10">
          <cell r="A10">
            <v>9</v>
          </cell>
          <cell r="B10">
            <v>2</v>
          </cell>
          <cell r="C10" t="str">
            <v>Western Pacific Region</v>
          </cell>
          <cell r="D10" t="str">
            <v>Original GBD method</v>
          </cell>
          <cell r="E10">
            <v>20.462</v>
          </cell>
          <cell r="F10">
            <v>4.53</v>
          </cell>
        </row>
        <row r="11">
          <cell r="A11">
            <v>10</v>
          </cell>
          <cell r="B11">
            <v>2</v>
          </cell>
          <cell r="C11" t="str">
            <v>South-East Asia Region</v>
          </cell>
          <cell r="D11" t="str">
            <v>Original GBD method</v>
          </cell>
          <cell r="E11">
            <v>22.78</v>
          </cell>
          <cell r="F11">
            <v>3.96</v>
          </cell>
        </row>
        <row r="12">
          <cell r="A12">
            <v>11</v>
          </cell>
          <cell r="B12">
            <v>2</v>
          </cell>
          <cell r="C12" t="str">
            <v>Region of the Americas</v>
          </cell>
          <cell r="D12" t="str">
            <v>Original GBD method</v>
          </cell>
          <cell r="E12">
            <v>15.06</v>
          </cell>
          <cell r="F12">
            <v>5.66</v>
          </cell>
        </row>
        <row r="13">
          <cell r="A13">
            <v>12</v>
          </cell>
          <cell r="B13">
            <v>2</v>
          </cell>
          <cell r="C13" t="str">
            <v>African Region</v>
          </cell>
          <cell r="D13" t="str">
            <v>Original GBD method</v>
          </cell>
          <cell r="E13">
            <v>11.32</v>
          </cell>
          <cell r="F13">
            <v>2.58</v>
          </cell>
        </row>
        <row r="14">
          <cell r="A14">
            <v>13</v>
          </cell>
          <cell r="B14">
            <v>2</v>
          </cell>
          <cell r="C14" t="str">
            <v>Eastern Mediterranean Region</v>
          </cell>
          <cell r="D14" t="str">
            <v>Original GBD method</v>
          </cell>
          <cell r="E14">
            <v>9.6140000000000008</v>
          </cell>
          <cell r="F14">
            <v>4.6100000000000003</v>
          </cell>
        </row>
        <row r="15">
          <cell r="A15">
            <v>14</v>
          </cell>
          <cell r="B15">
            <v>2</v>
          </cell>
          <cell r="C15" t="str">
            <v>NA</v>
          </cell>
          <cell r="D15" t="str">
            <v>Original GBD method</v>
          </cell>
          <cell r="E15">
            <v>0.254</v>
          </cell>
          <cell r="F15">
            <v>4.78</v>
          </cell>
        </row>
        <row r="16">
          <cell r="A16">
            <v>15</v>
          </cell>
          <cell r="B16">
            <v>3</v>
          </cell>
          <cell r="C16" t="str">
            <v>European Region</v>
          </cell>
          <cell r="D16" t="str">
            <v>Original GBD method</v>
          </cell>
          <cell r="E16">
            <v>12.843999999999999</v>
          </cell>
          <cell r="F16">
            <v>14.26</v>
          </cell>
        </row>
        <row r="17">
          <cell r="A17">
            <v>16</v>
          </cell>
          <cell r="B17">
            <v>3</v>
          </cell>
          <cell r="C17" t="str">
            <v>Western Pacific Region</v>
          </cell>
          <cell r="D17" t="str">
            <v>Original GBD method</v>
          </cell>
          <cell r="E17">
            <v>20.456</v>
          </cell>
          <cell r="F17">
            <v>13.06</v>
          </cell>
        </row>
        <row r="18">
          <cell r="A18">
            <v>17</v>
          </cell>
          <cell r="B18">
            <v>3</v>
          </cell>
          <cell r="C18" t="str">
            <v>Region of the Americas</v>
          </cell>
          <cell r="D18" t="str">
            <v>Original GBD method</v>
          </cell>
          <cell r="E18">
            <v>15.057</v>
          </cell>
          <cell r="F18">
            <v>15.48</v>
          </cell>
        </row>
        <row r="19">
          <cell r="A19">
            <v>18</v>
          </cell>
          <cell r="B19">
            <v>3</v>
          </cell>
          <cell r="C19" t="str">
            <v>Eastern Mediterranean Region</v>
          </cell>
          <cell r="D19" t="str">
            <v>Original GBD method</v>
          </cell>
          <cell r="E19">
            <v>9.6129999999999995</v>
          </cell>
          <cell r="F19">
            <v>18.2</v>
          </cell>
        </row>
        <row r="20">
          <cell r="A20">
            <v>19</v>
          </cell>
          <cell r="B20">
            <v>3</v>
          </cell>
          <cell r="C20" t="str">
            <v>African Region</v>
          </cell>
          <cell r="D20" t="str">
            <v>Original GBD method</v>
          </cell>
          <cell r="E20">
            <v>11.319000000000001</v>
          </cell>
          <cell r="F20">
            <v>15.19</v>
          </cell>
        </row>
        <row r="21">
          <cell r="A21">
            <v>20</v>
          </cell>
          <cell r="B21">
            <v>3</v>
          </cell>
          <cell r="C21" t="str">
            <v>South-East Asia Region</v>
          </cell>
          <cell r="D21" t="str">
            <v>Original GBD method</v>
          </cell>
          <cell r="E21">
            <v>22.777999999999999</v>
          </cell>
          <cell r="F21">
            <v>13.63</v>
          </cell>
        </row>
        <row r="22">
          <cell r="A22">
            <v>21</v>
          </cell>
          <cell r="B22">
            <v>3</v>
          </cell>
          <cell r="C22" t="str">
            <v>NA</v>
          </cell>
          <cell r="D22" t="str">
            <v>Original GBD method</v>
          </cell>
          <cell r="E22">
            <v>0.254</v>
          </cell>
          <cell r="F22">
            <v>12.49</v>
          </cell>
        </row>
        <row r="23">
          <cell r="A23">
            <v>22</v>
          </cell>
          <cell r="B23">
            <v>4</v>
          </cell>
          <cell r="C23" t="str">
            <v>European Region</v>
          </cell>
          <cell r="D23" t="str">
            <v>Original GBD method</v>
          </cell>
          <cell r="E23">
            <v>4.0000000000000001E-3</v>
          </cell>
          <cell r="F23">
            <v>0</v>
          </cell>
        </row>
        <row r="24">
          <cell r="A24">
            <v>23</v>
          </cell>
          <cell r="B24">
            <v>4</v>
          </cell>
          <cell r="C24" t="str">
            <v>Western Pacific Region</v>
          </cell>
          <cell r="D24" t="str">
            <v>Original GBD method</v>
          </cell>
          <cell r="E24">
            <v>5.0000000000000001E-3</v>
          </cell>
          <cell r="F24">
            <v>0</v>
          </cell>
        </row>
        <row r="25">
          <cell r="A25">
            <v>24</v>
          </cell>
          <cell r="B25">
            <v>4</v>
          </cell>
          <cell r="C25" t="str">
            <v>Region of the Americas</v>
          </cell>
          <cell r="D25" t="str">
            <v>Original GBD method</v>
          </cell>
          <cell r="E25">
            <v>3.0000000000000001E-3</v>
          </cell>
          <cell r="F25">
            <v>0</v>
          </cell>
        </row>
        <row r="26">
          <cell r="A26">
            <v>25</v>
          </cell>
          <cell r="B26">
            <v>4</v>
          </cell>
          <cell r="C26" t="str">
            <v>South-East Asia Region</v>
          </cell>
          <cell r="D26" t="str">
            <v>Original GBD method</v>
          </cell>
          <cell r="E26">
            <v>1E-3</v>
          </cell>
          <cell r="F26">
            <v>0</v>
          </cell>
        </row>
        <row r="27">
          <cell r="A27">
            <v>26</v>
          </cell>
          <cell r="B27">
            <v>4</v>
          </cell>
          <cell r="C27" t="str">
            <v>Eastern Mediterranean Region</v>
          </cell>
          <cell r="D27" t="str">
            <v>Original GBD method</v>
          </cell>
          <cell r="E27">
            <v>0</v>
          </cell>
          <cell r="F27">
            <v>0</v>
          </cell>
        </row>
        <row r="28">
          <cell r="A28">
            <v>27</v>
          </cell>
          <cell r="B28">
            <v>4</v>
          </cell>
          <cell r="C28" t="str">
            <v>NA</v>
          </cell>
          <cell r="D28" t="str">
            <v>Original GBD method</v>
          </cell>
          <cell r="E28">
            <v>0</v>
          </cell>
          <cell r="F28">
            <v>0</v>
          </cell>
        </row>
        <row r="29">
          <cell r="A29">
            <v>28</v>
          </cell>
          <cell r="B29">
            <v>4</v>
          </cell>
          <cell r="C29" t="str">
            <v>African Region</v>
          </cell>
          <cell r="D29" t="str">
            <v>Original GBD method</v>
          </cell>
          <cell r="E29">
            <v>0</v>
          </cell>
          <cell r="F29">
            <v>0</v>
          </cell>
        </row>
        <row r="30">
          <cell r="A30">
            <v>29</v>
          </cell>
          <cell r="B30">
            <v>1</v>
          </cell>
          <cell r="C30" t="str">
            <v>South-East Asia Region</v>
          </cell>
          <cell r="D30" t="str">
            <v>Revised - Vigo et al. method</v>
          </cell>
          <cell r="E30">
            <v>0.32400000000000001</v>
          </cell>
          <cell r="F30">
            <v>2.73</v>
          </cell>
        </row>
        <row r="31">
          <cell r="A31">
            <v>30</v>
          </cell>
          <cell r="B31">
            <v>1</v>
          </cell>
          <cell r="C31" t="str">
            <v>European Region</v>
          </cell>
          <cell r="D31" t="str">
            <v>Revised - Vigo et al. method</v>
          </cell>
          <cell r="E31">
            <v>0.312</v>
          </cell>
          <cell r="F31">
            <v>3.58</v>
          </cell>
        </row>
        <row r="32">
          <cell r="A32">
            <v>31</v>
          </cell>
          <cell r="B32">
            <v>1</v>
          </cell>
          <cell r="C32" t="str">
            <v>Region of the Americas</v>
          </cell>
          <cell r="D32" t="str">
            <v>Revised - Vigo et al. method</v>
          </cell>
          <cell r="E32">
            <v>0.23300000000000001</v>
          </cell>
          <cell r="F32">
            <v>3.39</v>
          </cell>
        </row>
        <row r="33">
          <cell r="A33">
            <v>32</v>
          </cell>
          <cell r="B33">
            <v>1</v>
          </cell>
          <cell r="C33" t="str">
            <v>Western Pacific Region</v>
          </cell>
          <cell r="D33" t="str">
            <v>Revised - Vigo et al. method</v>
          </cell>
          <cell r="E33">
            <v>0.39400000000000002</v>
          </cell>
          <cell r="F33">
            <v>3.11</v>
          </cell>
        </row>
        <row r="34">
          <cell r="A34">
            <v>33</v>
          </cell>
          <cell r="B34">
            <v>1</v>
          </cell>
          <cell r="C34" t="str">
            <v>Eastern Mediterranean Region</v>
          </cell>
          <cell r="D34" t="str">
            <v>Revised - Vigo et al. method</v>
          </cell>
          <cell r="E34">
            <v>5.8999999999999997E-2</v>
          </cell>
          <cell r="F34">
            <v>1.65</v>
          </cell>
        </row>
        <row r="35">
          <cell r="A35">
            <v>34</v>
          </cell>
          <cell r="B35">
            <v>1</v>
          </cell>
          <cell r="C35" t="str">
            <v>African Region</v>
          </cell>
          <cell r="D35" t="str">
            <v>Revised - Vigo et al. method</v>
          </cell>
          <cell r="E35">
            <v>9.5000000000000001E-2</v>
          </cell>
          <cell r="F35">
            <v>1.42</v>
          </cell>
        </row>
        <row r="36">
          <cell r="A36">
            <v>35</v>
          </cell>
          <cell r="B36">
            <v>1</v>
          </cell>
          <cell r="C36" t="str">
            <v>NA</v>
          </cell>
          <cell r="D36" t="str">
            <v>Revised - Vigo et al. method</v>
          </cell>
          <cell r="E36">
            <v>7.0000000000000001E-3</v>
          </cell>
          <cell r="F36">
            <v>4.91</v>
          </cell>
        </row>
        <row r="37">
          <cell r="A37">
            <v>36</v>
          </cell>
          <cell r="B37">
            <v>2</v>
          </cell>
          <cell r="C37" t="str">
            <v>European Region</v>
          </cell>
          <cell r="D37" t="str">
            <v>Revised - Vigo et al. method</v>
          </cell>
          <cell r="E37">
            <v>24.108000000000001</v>
          </cell>
          <cell r="F37">
            <v>9.1300000000000008</v>
          </cell>
        </row>
        <row r="38">
          <cell r="A38">
            <v>37</v>
          </cell>
          <cell r="B38">
            <v>2</v>
          </cell>
          <cell r="C38" t="str">
            <v>Western Pacific Region</v>
          </cell>
          <cell r="D38" t="str">
            <v>Revised - Vigo et al. method</v>
          </cell>
          <cell r="E38">
            <v>34.887999999999998</v>
          </cell>
          <cell r="F38">
            <v>7.72</v>
          </cell>
        </row>
        <row r="39">
          <cell r="A39">
            <v>38</v>
          </cell>
          <cell r="B39">
            <v>2</v>
          </cell>
          <cell r="C39" t="str">
            <v>South-East Asia Region</v>
          </cell>
          <cell r="D39" t="str">
            <v>Revised - Vigo et al. method</v>
          </cell>
          <cell r="E39">
            <v>39.667000000000002</v>
          </cell>
          <cell r="F39">
            <v>6.89</v>
          </cell>
        </row>
        <row r="40">
          <cell r="A40">
            <v>39</v>
          </cell>
          <cell r="B40">
            <v>2</v>
          </cell>
          <cell r="C40" t="str">
            <v>Region of the Americas</v>
          </cell>
          <cell r="D40" t="str">
            <v>Revised - Vigo et al. method</v>
          </cell>
          <cell r="E40">
            <v>24.081</v>
          </cell>
          <cell r="F40">
            <v>9.0399999999999991</v>
          </cell>
        </row>
        <row r="41">
          <cell r="A41">
            <v>40</v>
          </cell>
          <cell r="B41">
            <v>2</v>
          </cell>
          <cell r="C41" t="str">
            <v>African Region</v>
          </cell>
          <cell r="D41" t="str">
            <v>Revised - Vigo et al. method</v>
          </cell>
          <cell r="E41">
            <v>16.731999999999999</v>
          </cell>
          <cell r="F41">
            <v>3.81</v>
          </cell>
        </row>
        <row r="42">
          <cell r="A42">
            <v>41</v>
          </cell>
          <cell r="B42">
            <v>2</v>
          </cell>
          <cell r="C42" t="str">
            <v>Eastern Mediterranean Region</v>
          </cell>
          <cell r="D42" t="str">
            <v>Revised - Vigo et al. method</v>
          </cell>
          <cell r="E42">
            <v>13.217000000000001</v>
          </cell>
          <cell r="F42">
            <v>6.33</v>
          </cell>
        </row>
        <row r="43">
          <cell r="A43">
            <v>42</v>
          </cell>
          <cell r="B43">
            <v>2</v>
          </cell>
          <cell r="C43" t="str">
            <v>NA</v>
          </cell>
          <cell r="D43" t="str">
            <v>Revised - Vigo et al. method</v>
          </cell>
          <cell r="E43">
            <v>0.50900000000000001</v>
          </cell>
          <cell r="F43">
            <v>9.58</v>
          </cell>
        </row>
        <row r="44">
          <cell r="A44">
            <v>43</v>
          </cell>
          <cell r="B44">
            <v>3</v>
          </cell>
          <cell r="C44" t="str">
            <v>European Region</v>
          </cell>
          <cell r="D44" t="str">
            <v>Revised - Vigo et al. method</v>
          </cell>
          <cell r="E44">
            <v>16.283999999999999</v>
          </cell>
          <cell r="F44">
            <v>18.079999999999998</v>
          </cell>
        </row>
        <row r="45">
          <cell r="A45">
            <v>44</v>
          </cell>
          <cell r="B45">
            <v>3</v>
          </cell>
          <cell r="C45" t="str">
            <v>Western Pacific Region</v>
          </cell>
          <cell r="D45" t="str">
            <v>Revised - Vigo et al. method</v>
          </cell>
          <cell r="E45">
            <v>25.338000000000001</v>
          </cell>
          <cell r="F45">
            <v>16.18</v>
          </cell>
        </row>
        <row r="46">
          <cell r="A46">
            <v>45</v>
          </cell>
          <cell r="B46">
            <v>3</v>
          </cell>
          <cell r="C46" t="str">
            <v>Region of the Americas</v>
          </cell>
          <cell r="D46" t="str">
            <v>Revised - Vigo et al. method</v>
          </cell>
          <cell r="E46">
            <v>17.809999999999999</v>
          </cell>
          <cell r="F46">
            <v>18.309999999999999</v>
          </cell>
        </row>
        <row r="47">
          <cell r="A47">
            <v>46</v>
          </cell>
          <cell r="B47">
            <v>3</v>
          </cell>
          <cell r="C47" t="str">
            <v>Eastern Mediterranean Region</v>
          </cell>
          <cell r="D47" t="str">
            <v>Revised - Vigo et al. method</v>
          </cell>
          <cell r="E47">
            <v>10.885999999999999</v>
          </cell>
          <cell r="F47">
            <v>20.61</v>
          </cell>
        </row>
        <row r="48">
          <cell r="A48">
            <v>47</v>
          </cell>
          <cell r="B48">
            <v>3</v>
          </cell>
          <cell r="C48" t="str">
            <v>African Region</v>
          </cell>
          <cell r="D48" t="str">
            <v>Revised - Vigo et al. method</v>
          </cell>
          <cell r="E48">
            <v>12.961</v>
          </cell>
          <cell r="F48">
            <v>17.39</v>
          </cell>
        </row>
        <row r="49">
          <cell r="A49">
            <v>48</v>
          </cell>
          <cell r="B49">
            <v>3</v>
          </cell>
          <cell r="C49" t="str">
            <v>South-East Asia Region</v>
          </cell>
          <cell r="D49" t="str">
            <v>Revised - Vigo et al. method</v>
          </cell>
          <cell r="E49">
            <v>26.484999999999999</v>
          </cell>
          <cell r="F49">
            <v>15.85</v>
          </cell>
        </row>
        <row r="50">
          <cell r="A50">
            <v>49</v>
          </cell>
          <cell r="B50">
            <v>3</v>
          </cell>
          <cell r="C50" t="str">
            <v>NA</v>
          </cell>
          <cell r="D50" t="str">
            <v>Revised - Vigo et al. method</v>
          </cell>
          <cell r="E50">
            <v>0.317</v>
          </cell>
          <cell r="F50">
            <v>15.6</v>
          </cell>
        </row>
        <row r="51">
          <cell r="A51">
            <v>50</v>
          </cell>
          <cell r="B51">
            <v>4</v>
          </cell>
          <cell r="C51" t="str">
            <v>European Region</v>
          </cell>
          <cell r="D51" t="str">
            <v>Revised - Vigo et al. method</v>
          </cell>
          <cell r="E51">
            <v>7.1970000000000001</v>
          </cell>
          <cell r="F51">
            <v>4.37</v>
          </cell>
        </row>
        <row r="52">
          <cell r="A52">
            <v>51</v>
          </cell>
          <cell r="B52">
            <v>4</v>
          </cell>
          <cell r="C52" t="str">
            <v>Western Pacific Region</v>
          </cell>
          <cell r="D52" t="str">
            <v>Revised - Vigo et al. method</v>
          </cell>
          <cell r="E52">
            <v>8.7219999999999995</v>
          </cell>
          <cell r="F52">
            <v>3.22</v>
          </cell>
        </row>
        <row r="53">
          <cell r="A53">
            <v>52</v>
          </cell>
          <cell r="B53">
            <v>4</v>
          </cell>
          <cell r="C53" t="str">
            <v>Region of the Americas</v>
          </cell>
          <cell r="D53" t="str">
            <v>Revised - Vigo et al. method</v>
          </cell>
          <cell r="E53">
            <v>5.8150000000000004</v>
          </cell>
          <cell r="F53">
            <v>3.61</v>
          </cell>
        </row>
        <row r="54">
          <cell r="A54">
            <v>53</v>
          </cell>
          <cell r="B54">
            <v>4</v>
          </cell>
          <cell r="C54" t="str">
            <v>South-East Asia Region</v>
          </cell>
          <cell r="D54" t="str">
            <v>Revised - Vigo et al. method</v>
          </cell>
          <cell r="E54">
            <v>12.506</v>
          </cell>
          <cell r="F54">
            <v>3.3</v>
          </cell>
        </row>
        <row r="55">
          <cell r="A55">
            <v>54</v>
          </cell>
          <cell r="B55">
            <v>4</v>
          </cell>
          <cell r="C55" t="str">
            <v>Eastern Mediterranean Region</v>
          </cell>
          <cell r="D55" t="str">
            <v>Revised - Vigo et al. method</v>
          </cell>
          <cell r="E55">
            <v>2.1110000000000002</v>
          </cell>
          <cell r="F55">
            <v>1.46</v>
          </cell>
        </row>
        <row r="56">
          <cell r="A56">
            <v>55</v>
          </cell>
          <cell r="B56">
            <v>4</v>
          </cell>
          <cell r="C56" t="str">
            <v>NA</v>
          </cell>
          <cell r="D56" t="str">
            <v>Revised - Vigo et al. method</v>
          </cell>
          <cell r="E56">
            <v>0.17799999999999999</v>
          </cell>
          <cell r="F56">
            <v>6.06</v>
          </cell>
        </row>
        <row r="57">
          <cell r="A57">
            <v>56</v>
          </cell>
          <cell r="B57">
            <v>4</v>
          </cell>
          <cell r="C57" t="str">
            <v>African Region</v>
          </cell>
          <cell r="D57" t="str">
            <v>Revised - Vigo et al. method</v>
          </cell>
          <cell r="E57">
            <v>3.4390000000000001</v>
          </cell>
          <cell r="F57">
            <v>1</v>
          </cell>
        </row>
        <row r="58">
          <cell r="A58">
            <v>57</v>
          </cell>
          <cell r="B58">
            <v>1</v>
          </cell>
          <cell r="C58" t="str">
            <v>South-East Asia Region</v>
          </cell>
          <cell r="D58" t="str">
            <v>Revised - Composite method</v>
          </cell>
          <cell r="E58">
            <v>0.74399999999999999</v>
          </cell>
          <cell r="F58">
            <v>6.27</v>
          </cell>
        </row>
        <row r="59">
          <cell r="A59">
            <v>58</v>
          </cell>
          <cell r="B59">
            <v>1</v>
          </cell>
          <cell r="C59" t="str">
            <v>European Region</v>
          </cell>
          <cell r="D59" t="str">
            <v>Revised - Composite method</v>
          </cell>
          <cell r="E59">
            <v>0.60299999999999998</v>
          </cell>
          <cell r="F59">
            <v>6.92</v>
          </cell>
        </row>
        <row r="60">
          <cell r="A60">
            <v>59</v>
          </cell>
          <cell r="B60">
            <v>1</v>
          </cell>
          <cell r="C60" t="str">
            <v>Region of the Americas</v>
          </cell>
          <cell r="D60" t="str">
            <v>Revised - Composite method</v>
          </cell>
          <cell r="E60">
            <v>0.53700000000000003</v>
          </cell>
          <cell r="F60">
            <v>7.81</v>
          </cell>
        </row>
        <row r="61">
          <cell r="A61">
            <v>60</v>
          </cell>
          <cell r="B61">
            <v>1</v>
          </cell>
          <cell r="C61" t="str">
            <v>Western Pacific Region</v>
          </cell>
          <cell r="D61" t="str">
            <v>Revised - Composite method</v>
          </cell>
          <cell r="E61">
            <v>0.72299999999999998</v>
          </cell>
          <cell r="F61">
            <v>5.7</v>
          </cell>
        </row>
        <row r="62">
          <cell r="A62">
            <v>61</v>
          </cell>
          <cell r="B62">
            <v>1</v>
          </cell>
          <cell r="C62" t="str">
            <v>Eastern Mediterranean Region</v>
          </cell>
          <cell r="D62" t="str">
            <v>Revised - Composite method</v>
          </cell>
          <cell r="E62">
            <v>0.247</v>
          </cell>
          <cell r="F62">
            <v>6.93</v>
          </cell>
        </row>
        <row r="63">
          <cell r="A63">
            <v>62</v>
          </cell>
          <cell r="B63">
            <v>1</v>
          </cell>
          <cell r="C63" t="str">
            <v>African Region</v>
          </cell>
          <cell r="D63" t="str">
            <v>Revised - Composite method</v>
          </cell>
          <cell r="E63">
            <v>0.34699999999999998</v>
          </cell>
          <cell r="F63">
            <v>5.21</v>
          </cell>
        </row>
        <row r="64">
          <cell r="A64">
            <v>63</v>
          </cell>
          <cell r="B64">
            <v>1</v>
          </cell>
          <cell r="C64" t="str">
            <v>NA</v>
          </cell>
          <cell r="D64" t="str">
            <v>Revised - Composite method</v>
          </cell>
          <cell r="E64">
            <v>8.0000000000000002E-3</v>
          </cell>
          <cell r="F64">
            <v>5.49</v>
          </cell>
        </row>
        <row r="65">
          <cell r="A65">
            <v>64</v>
          </cell>
          <cell r="B65">
            <v>2</v>
          </cell>
          <cell r="C65" t="str">
            <v>European Region</v>
          </cell>
          <cell r="D65" t="str">
            <v>Revised - Composite method</v>
          </cell>
          <cell r="E65">
            <v>27.350999999999999</v>
          </cell>
          <cell r="F65">
            <v>10.36</v>
          </cell>
        </row>
        <row r="66">
          <cell r="A66">
            <v>65</v>
          </cell>
          <cell r="B66">
            <v>2</v>
          </cell>
          <cell r="C66" t="str">
            <v>Western Pacific Region</v>
          </cell>
          <cell r="D66" t="str">
            <v>Revised - Composite method</v>
          </cell>
          <cell r="E66">
            <v>40.774000000000001</v>
          </cell>
          <cell r="F66">
            <v>9.02</v>
          </cell>
        </row>
        <row r="67">
          <cell r="A67">
            <v>66</v>
          </cell>
          <cell r="B67">
            <v>2</v>
          </cell>
          <cell r="C67" t="str">
            <v>South-East Asia Region</v>
          </cell>
          <cell r="D67" t="str">
            <v>Revised - Composite method</v>
          </cell>
          <cell r="E67">
            <v>50.290999999999997</v>
          </cell>
          <cell r="F67">
            <v>8.74</v>
          </cell>
        </row>
        <row r="68">
          <cell r="A68">
            <v>67</v>
          </cell>
          <cell r="B68">
            <v>2</v>
          </cell>
          <cell r="C68" t="str">
            <v>Region of the Americas</v>
          </cell>
          <cell r="D68" t="str">
            <v>Revised - Composite method</v>
          </cell>
          <cell r="E68">
            <v>30.265999999999998</v>
          </cell>
          <cell r="F68">
            <v>11.37</v>
          </cell>
        </row>
        <row r="69">
          <cell r="A69">
            <v>68</v>
          </cell>
          <cell r="B69">
            <v>2</v>
          </cell>
          <cell r="C69" t="str">
            <v>African Region</v>
          </cell>
          <cell r="D69" t="str">
            <v>Revised - Composite method</v>
          </cell>
          <cell r="E69">
            <v>30.72</v>
          </cell>
          <cell r="F69">
            <v>7</v>
          </cell>
        </row>
        <row r="70">
          <cell r="A70">
            <v>69</v>
          </cell>
          <cell r="B70">
            <v>2</v>
          </cell>
          <cell r="C70" t="str">
            <v>Eastern Mediterranean Region</v>
          </cell>
          <cell r="D70" t="str">
            <v>Revised - Composite method</v>
          </cell>
          <cell r="E70">
            <v>20.585000000000001</v>
          </cell>
          <cell r="F70">
            <v>9.86</v>
          </cell>
        </row>
        <row r="71">
          <cell r="A71">
            <v>70</v>
          </cell>
          <cell r="B71">
            <v>2</v>
          </cell>
          <cell r="C71" t="str">
            <v>NA</v>
          </cell>
          <cell r="D71" t="str">
            <v>Revised - Composite method</v>
          </cell>
          <cell r="E71">
            <v>0.47799999999999998</v>
          </cell>
          <cell r="F71">
            <v>9</v>
          </cell>
        </row>
        <row r="72">
          <cell r="A72">
            <v>71</v>
          </cell>
          <cell r="B72">
            <v>3</v>
          </cell>
          <cell r="C72" t="str">
            <v>European Region</v>
          </cell>
          <cell r="D72" t="str">
            <v>Revised - Composite method</v>
          </cell>
          <cell r="E72">
            <v>16.283999999999999</v>
          </cell>
          <cell r="F72">
            <v>18.079999999999998</v>
          </cell>
        </row>
        <row r="73">
          <cell r="A73">
            <v>72</v>
          </cell>
          <cell r="B73">
            <v>3</v>
          </cell>
          <cell r="C73" t="str">
            <v>Western Pacific Region</v>
          </cell>
          <cell r="D73" t="str">
            <v>Revised - Composite method</v>
          </cell>
          <cell r="E73">
            <v>25.338000000000001</v>
          </cell>
          <cell r="F73">
            <v>16.18</v>
          </cell>
        </row>
        <row r="74">
          <cell r="A74">
            <v>73</v>
          </cell>
          <cell r="B74">
            <v>3</v>
          </cell>
          <cell r="C74" t="str">
            <v>Region of the Americas</v>
          </cell>
          <cell r="D74" t="str">
            <v>Revised - Composite method</v>
          </cell>
          <cell r="E74">
            <v>17.809999999999999</v>
          </cell>
          <cell r="F74">
            <v>18.309999999999999</v>
          </cell>
        </row>
        <row r="75">
          <cell r="A75">
            <v>74</v>
          </cell>
          <cell r="B75">
            <v>3</v>
          </cell>
          <cell r="C75" t="str">
            <v>Eastern Mediterranean Region</v>
          </cell>
          <cell r="D75" t="str">
            <v>Revised - Composite method</v>
          </cell>
          <cell r="E75">
            <v>10.885999999999999</v>
          </cell>
          <cell r="F75">
            <v>20.61</v>
          </cell>
        </row>
        <row r="76">
          <cell r="A76">
            <v>75</v>
          </cell>
          <cell r="B76">
            <v>3</v>
          </cell>
          <cell r="C76" t="str">
            <v>African Region</v>
          </cell>
          <cell r="D76" t="str">
            <v>Revised - Composite method</v>
          </cell>
          <cell r="E76">
            <v>12.961</v>
          </cell>
          <cell r="F76">
            <v>17.39</v>
          </cell>
        </row>
        <row r="77">
          <cell r="A77">
            <v>76</v>
          </cell>
          <cell r="B77">
            <v>3</v>
          </cell>
          <cell r="C77" t="str">
            <v>South-East Asia Region</v>
          </cell>
          <cell r="D77" t="str">
            <v>Revised - Composite method</v>
          </cell>
          <cell r="E77">
            <v>26.484999999999999</v>
          </cell>
          <cell r="F77">
            <v>15.85</v>
          </cell>
        </row>
        <row r="78">
          <cell r="A78">
            <v>77</v>
          </cell>
          <cell r="B78">
            <v>3</v>
          </cell>
          <cell r="C78" t="str">
            <v>NA</v>
          </cell>
          <cell r="D78" t="str">
            <v>Revised - Composite method</v>
          </cell>
          <cell r="E78">
            <v>0.317</v>
          </cell>
          <cell r="F78">
            <v>15.6</v>
          </cell>
        </row>
        <row r="79">
          <cell r="A79">
            <v>78</v>
          </cell>
          <cell r="B79">
            <v>4</v>
          </cell>
          <cell r="C79" t="str">
            <v>European Region</v>
          </cell>
          <cell r="D79" t="str">
            <v>Revised - Composite method</v>
          </cell>
          <cell r="E79">
            <v>11.066000000000001</v>
          </cell>
          <cell r="F79">
            <v>6.72</v>
          </cell>
        </row>
        <row r="80">
          <cell r="A80">
            <v>79</v>
          </cell>
          <cell r="B80">
            <v>4</v>
          </cell>
          <cell r="C80" t="str">
            <v>Western Pacific Region</v>
          </cell>
          <cell r="D80" t="str">
            <v>Revised - Composite method</v>
          </cell>
          <cell r="E80">
            <v>15.436999999999999</v>
          </cell>
          <cell r="F80">
            <v>5.7</v>
          </cell>
        </row>
        <row r="81">
          <cell r="A81">
            <v>80</v>
          </cell>
          <cell r="B81">
            <v>4</v>
          </cell>
          <cell r="C81" t="str">
            <v>Region of the Americas</v>
          </cell>
          <cell r="D81" t="str">
            <v>Revised - Composite method</v>
          </cell>
          <cell r="E81">
            <v>12.456</v>
          </cell>
          <cell r="F81">
            <v>7.74</v>
          </cell>
        </row>
        <row r="82">
          <cell r="A82">
            <v>81</v>
          </cell>
          <cell r="B82">
            <v>4</v>
          </cell>
          <cell r="C82" t="str">
            <v>South-East Asia Region</v>
          </cell>
          <cell r="D82" t="str">
            <v>Revised - Composite method</v>
          </cell>
          <cell r="E82">
            <v>23.806999999999999</v>
          </cell>
          <cell r="F82">
            <v>6.29</v>
          </cell>
        </row>
        <row r="83">
          <cell r="A83">
            <v>82</v>
          </cell>
          <cell r="B83">
            <v>4</v>
          </cell>
          <cell r="C83" t="str">
            <v>Eastern Mediterranean Region</v>
          </cell>
          <cell r="D83" t="str">
            <v>Revised - Composite method</v>
          </cell>
          <cell r="E83">
            <v>9.6980000000000004</v>
          </cell>
          <cell r="F83">
            <v>6.7</v>
          </cell>
        </row>
        <row r="84">
          <cell r="A84">
            <v>83</v>
          </cell>
          <cell r="B84">
            <v>4</v>
          </cell>
          <cell r="C84" t="str">
            <v>NA</v>
          </cell>
          <cell r="D84" t="str">
            <v>Revised - Composite method</v>
          </cell>
          <cell r="E84">
            <v>0.161</v>
          </cell>
          <cell r="F84">
            <v>5.49</v>
          </cell>
        </row>
        <row r="85">
          <cell r="A85">
            <v>84</v>
          </cell>
          <cell r="B85">
            <v>4</v>
          </cell>
          <cell r="C85" t="str">
            <v>African Region</v>
          </cell>
          <cell r="D85" t="str">
            <v>Revised - Composite method</v>
          </cell>
          <cell r="E85">
            <v>17.759</v>
          </cell>
          <cell r="F85">
            <v>5.14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_upper"/>
    </sheetNames>
    <sheetDataSet>
      <sheetData sheetId="0">
        <row r="1">
          <cell r="B1" t="str">
            <v>measure_id</v>
          </cell>
          <cell r="C1" t="str">
            <v>who_region</v>
          </cell>
          <cell r="D1" t="str">
            <v>estimate</v>
          </cell>
          <cell r="E1" t="str">
            <v>region_dalymh</v>
          </cell>
          <cell r="F1" t="str">
            <v>percent</v>
          </cell>
        </row>
        <row r="2">
          <cell r="A2">
            <v>1</v>
          </cell>
          <cell r="B2">
            <v>1</v>
          </cell>
          <cell r="C2" t="str">
            <v>South-East Asia Region</v>
          </cell>
          <cell r="D2" t="str">
            <v>Original GBD method</v>
          </cell>
          <cell r="E2">
            <v>0</v>
          </cell>
          <cell r="F2">
            <v>0</v>
          </cell>
        </row>
        <row r="3">
          <cell r="A3">
            <v>2</v>
          </cell>
          <cell r="B3">
            <v>1</v>
          </cell>
          <cell r="C3" t="str">
            <v>European Region</v>
          </cell>
          <cell r="D3" t="str">
            <v>Original GBD method</v>
          </cell>
          <cell r="E3">
            <v>0</v>
          </cell>
          <cell r="F3">
            <v>0</v>
          </cell>
        </row>
        <row r="4">
          <cell r="A4">
            <v>3</v>
          </cell>
          <cell r="B4">
            <v>1</v>
          </cell>
          <cell r="C4" t="str">
            <v>Region of the Americas</v>
          </cell>
          <cell r="D4" t="str">
            <v>Original GBD method</v>
          </cell>
          <cell r="E4">
            <v>0</v>
          </cell>
          <cell r="F4">
            <v>0</v>
          </cell>
        </row>
        <row r="5">
          <cell r="A5">
            <v>4</v>
          </cell>
          <cell r="B5">
            <v>1</v>
          </cell>
          <cell r="C5" t="str">
            <v>Western Pacific Region</v>
          </cell>
          <cell r="D5" t="str">
            <v>Original GBD method</v>
          </cell>
          <cell r="E5">
            <v>0</v>
          </cell>
          <cell r="F5">
            <v>0</v>
          </cell>
        </row>
        <row r="6">
          <cell r="A6">
            <v>5</v>
          </cell>
          <cell r="B6">
            <v>1</v>
          </cell>
          <cell r="C6" t="str">
            <v>Eastern Mediterranean Region</v>
          </cell>
          <cell r="D6" t="str">
            <v>Original GBD method</v>
          </cell>
          <cell r="E6">
            <v>0</v>
          </cell>
          <cell r="F6">
            <v>0</v>
          </cell>
        </row>
        <row r="7">
          <cell r="A7">
            <v>6</v>
          </cell>
          <cell r="B7">
            <v>1</v>
          </cell>
          <cell r="C7" t="str">
            <v>African Region</v>
          </cell>
          <cell r="D7" t="str">
            <v>Original GBD method</v>
          </cell>
          <cell r="E7">
            <v>0</v>
          </cell>
          <cell r="F7">
            <v>0</v>
          </cell>
        </row>
        <row r="8">
          <cell r="A8">
            <v>7</v>
          </cell>
          <cell r="B8">
            <v>1</v>
          </cell>
          <cell r="C8" t="str">
            <v>NA</v>
          </cell>
          <cell r="D8" t="str">
            <v>Original GBD method</v>
          </cell>
          <cell r="E8">
            <v>0</v>
          </cell>
          <cell r="F8">
            <v>0</v>
          </cell>
        </row>
        <row r="9">
          <cell r="A9">
            <v>8</v>
          </cell>
          <cell r="B9">
            <v>2</v>
          </cell>
          <cell r="C9" t="str">
            <v>European Region</v>
          </cell>
          <cell r="D9" t="str">
            <v>Original GBD method</v>
          </cell>
          <cell r="E9">
            <v>22.901</v>
          </cell>
          <cell r="F9">
            <v>6.6</v>
          </cell>
        </row>
        <row r="10">
          <cell r="A10">
            <v>9</v>
          </cell>
          <cell r="B10">
            <v>2</v>
          </cell>
          <cell r="C10" t="str">
            <v>Western Pacific Region</v>
          </cell>
          <cell r="D10" t="str">
            <v>Original GBD method</v>
          </cell>
          <cell r="E10">
            <v>35.786000000000001</v>
          </cell>
          <cell r="F10">
            <v>6.04</v>
          </cell>
        </row>
        <row r="11">
          <cell r="A11">
            <v>10</v>
          </cell>
          <cell r="B11">
            <v>2</v>
          </cell>
          <cell r="C11" t="str">
            <v>South-East Asia Region</v>
          </cell>
          <cell r="D11" t="str">
            <v>Original GBD method</v>
          </cell>
          <cell r="E11">
            <v>40.289000000000001</v>
          </cell>
          <cell r="F11">
            <v>5.45</v>
          </cell>
        </row>
        <row r="12">
          <cell r="A12">
            <v>11</v>
          </cell>
          <cell r="B12">
            <v>2</v>
          </cell>
          <cell r="C12" t="str">
            <v>Region of the Americas</v>
          </cell>
          <cell r="D12" t="str">
            <v>Original GBD method</v>
          </cell>
          <cell r="E12">
            <v>26.638999999999999</v>
          </cell>
          <cell r="F12">
            <v>7.65</v>
          </cell>
        </row>
        <row r="13">
          <cell r="A13">
            <v>12</v>
          </cell>
          <cell r="B13">
            <v>2</v>
          </cell>
          <cell r="C13" t="str">
            <v>African Region</v>
          </cell>
          <cell r="D13" t="str">
            <v>Original GBD method</v>
          </cell>
          <cell r="E13">
            <v>20.693999999999999</v>
          </cell>
          <cell r="F13">
            <v>3.53</v>
          </cell>
        </row>
        <row r="14">
          <cell r="A14">
            <v>13</v>
          </cell>
          <cell r="B14">
            <v>2</v>
          </cell>
          <cell r="C14" t="str">
            <v>Eastern Mediterranean Region</v>
          </cell>
          <cell r="D14" t="str">
            <v>Original GBD method</v>
          </cell>
          <cell r="E14">
            <v>17.366</v>
          </cell>
          <cell r="F14">
            <v>6.22</v>
          </cell>
        </row>
        <row r="15">
          <cell r="A15">
            <v>14</v>
          </cell>
          <cell r="B15">
            <v>2</v>
          </cell>
          <cell r="C15" t="str">
            <v>NA</v>
          </cell>
          <cell r="D15" t="str">
            <v>Original GBD method</v>
          </cell>
          <cell r="E15">
            <v>0.45200000000000001</v>
          </cell>
          <cell r="F15">
            <v>5.87</v>
          </cell>
        </row>
        <row r="16">
          <cell r="A16">
            <v>15</v>
          </cell>
          <cell r="B16">
            <v>3</v>
          </cell>
          <cell r="C16" t="str">
            <v>European Region</v>
          </cell>
          <cell r="D16" t="str">
            <v>Original GBD method</v>
          </cell>
          <cell r="E16">
            <v>22.896000000000001</v>
          </cell>
          <cell r="F16">
            <v>14.6</v>
          </cell>
        </row>
        <row r="17">
          <cell r="A17">
            <v>16</v>
          </cell>
          <cell r="B17">
            <v>3</v>
          </cell>
          <cell r="C17" t="str">
            <v>Western Pacific Region</v>
          </cell>
          <cell r="D17" t="str">
            <v>Original GBD method</v>
          </cell>
          <cell r="E17">
            <v>35.78</v>
          </cell>
          <cell r="F17">
            <v>13.19</v>
          </cell>
        </row>
        <row r="18">
          <cell r="A18">
            <v>17</v>
          </cell>
          <cell r="B18">
            <v>3</v>
          </cell>
          <cell r="C18" t="str">
            <v>Region of the Americas</v>
          </cell>
          <cell r="D18" t="str">
            <v>Original GBD method</v>
          </cell>
          <cell r="E18">
            <v>26.635999999999999</v>
          </cell>
          <cell r="F18">
            <v>15.88</v>
          </cell>
        </row>
        <row r="19">
          <cell r="A19">
            <v>18</v>
          </cell>
          <cell r="B19">
            <v>3</v>
          </cell>
          <cell r="C19" t="str">
            <v>Eastern Mediterranean Region</v>
          </cell>
          <cell r="D19" t="str">
            <v>Original GBD method</v>
          </cell>
          <cell r="E19">
            <v>17.366</v>
          </cell>
          <cell r="F19">
            <v>18.71</v>
          </cell>
        </row>
        <row r="20">
          <cell r="A20">
            <v>19</v>
          </cell>
          <cell r="B20">
            <v>3</v>
          </cell>
          <cell r="C20" t="str">
            <v>African Region</v>
          </cell>
          <cell r="D20" t="str">
            <v>Original GBD method</v>
          </cell>
          <cell r="E20">
            <v>20.693000000000001</v>
          </cell>
          <cell r="F20">
            <v>15.67</v>
          </cell>
        </row>
        <row r="21">
          <cell r="A21">
            <v>20</v>
          </cell>
          <cell r="B21">
            <v>3</v>
          </cell>
          <cell r="C21" t="str">
            <v>South-East Asia Region</v>
          </cell>
          <cell r="D21" t="str">
            <v>Original GBD method</v>
          </cell>
          <cell r="E21">
            <v>40.284999999999997</v>
          </cell>
          <cell r="F21">
            <v>13.84</v>
          </cell>
        </row>
        <row r="22">
          <cell r="A22">
            <v>21</v>
          </cell>
          <cell r="B22">
            <v>3</v>
          </cell>
          <cell r="C22" t="str">
            <v>NA</v>
          </cell>
          <cell r="D22" t="str">
            <v>Original GBD method</v>
          </cell>
          <cell r="E22">
            <v>0.45200000000000001</v>
          </cell>
          <cell r="F22">
            <v>12.77</v>
          </cell>
        </row>
        <row r="23">
          <cell r="A23">
            <v>22</v>
          </cell>
          <cell r="B23">
            <v>4</v>
          </cell>
          <cell r="C23" t="str">
            <v>European Region</v>
          </cell>
          <cell r="D23" t="str">
            <v>Original GBD method</v>
          </cell>
          <cell r="E23">
            <v>7.0000000000000001E-3</v>
          </cell>
          <cell r="F23">
            <v>0</v>
          </cell>
        </row>
        <row r="24">
          <cell r="A24">
            <v>23</v>
          </cell>
          <cell r="B24">
            <v>4</v>
          </cell>
          <cell r="C24" t="str">
            <v>Western Pacific Region</v>
          </cell>
          <cell r="D24" t="str">
            <v>Original GBD method</v>
          </cell>
          <cell r="E24">
            <v>7.0000000000000001E-3</v>
          </cell>
          <cell r="F24">
            <v>0</v>
          </cell>
        </row>
        <row r="25">
          <cell r="A25">
            <v>24</v>
          </cell>
          <cell r="B25">
            <v>4</v>
          </cell>
          <cell r="C25" t="str">
            <v>Region of the Americas</v>
          </cell>
          <cell r="D25" t="str">
            <v>Original GBD method</v>
          </cell>
          <cell r="E25">
            <v>4.0000000000000001E-3</v>
          </cell>
          <cell r="F25">
            <v>0</v>
          </cell>
        </row>
        <row r="26">
          <cell r="A26">
            <v>25</v>
          </cell>
          <cell r="B26">
            <v>4</v>
          </cell>
          <cell r="C26" t="str">
            <v>South-East Asia Region</v>
          </cell>
          <cell r="D26" t="str">
            <v>Original GBD method</v>
          </cell>
          <cell r="E26">
            <v>5.0000000000000001E-3</v>
          </cell>
          <cell r="F26">
            <v>0</v>
          </cell>
        </row>
        <row r="27">
          <cell r="A27">
            <v>26</v>
          </cell>
          <cell r="B27">
            <v>4</v>
          </cell>
          <cell r="C27" t="str">
            <v>Eastern Mediterranean Region</v>
          </cell>
          <cell r="D27" t="str">
            <v>Original GBD method</v>
          </cell>
          <cell r="E27">
            <v>1E-3</v>
          </cell>
          <cell r="F27">
            <v>0</v>
          </cell>
        </row>
        <row r="28">
          <cell r="A28">
            <v>27</v>
          </cell>
          <cell r="B28">
            <v>4</v>
          </cell>
          <cell r="C28" t="str">
            <v>NA</v>
          </cell>
          <cell r="D28" t="str">
            <v>Original GBD method</v>
          </cell>
          <cell r="E28">
            <v>0</v>
          </cell>
          <cell r="F28">
            <v>0</v>
          </cell>
        </row>
        <row r="29">
          <cell r="A29">
            <v>28</v>
          </cell>
          <cell r="B29">
            <v>4</v>
          </cell>
          <cell r="C29" t="str">
            <v>African Region</v>
          </cell>
          <cell r="D29" t="str">
            <v>Original GBD method</v>
          </cell>
          <cell r="E29">
            <v>2E-3</v>
          </cell>
          <cell r="F29">
            <v>0</v>
          </cell>
        </row>
        <row r="30">
          <cell r="A30">
            <v>29</v>
          </cell>
          <cell r="B30">
            <v>1</v>
          </cell>
          <cell r="C30" t="str">
            <v>South-East Asia Region</v>
          </cell>
          <cell r="D30" t="str">
            <v>Revised - Vigo et al. method</v>
          </cell>
          <cell r="E30">
            <v>0.996</v>
          </cell>
          <cell r="F30">
            <v>6.59</v>
          </cell>
        </row>
        <row r="31">
          <cell r="A31">
            <v>30</v>
          </cell>
          <cell r="B31">
            <v>1</v>
          </cell>
          <cell r="C31" t="str">
            <v>European Region</v>
          </cell>
          <cell r="D31" t="str">
            <v>Revised - Vigo et al. method</v>
          </cell>
          <cell r="E31">
            <v>1.3779999999999999</v>
          </cell>
          <cell r="F31">
            <v>13.42</v>
          </cell>
        </row>
        <row r="32">
          <cell r="A32">
            <v>31</v>
          </cell>
          <cell r="B32">
            <v>1</v>
          </cell>
          <cell r="C32" t="str">
            <v>Region of the Americas</v>
          </cell>
          <cell r="D32" t="str">
            <v>Revised - Vigo et al. method</v>
          </cell>
          <cell r="E32">
            <v>0.98499999999999999</v>
          </cell>
          <cell r="F32">
            <v>12.65</v>
          </cell>
        </row>
        <row r="33">
          <cell r="A33">
            <v>32</v>
          </cell>
          <cell r="B33">
            <v>1</v>
          </cell>
          <cell r="C33" t="str">
            <v>Western Pacific Region</v>
          </cell>
          <cell r="D33" t="str">
            <v>Revised - Vigo et al. method</v>
          </cell>
          <cell r="E33">
            <v>1.7909999999999999</v>
          </cell>
          <cell r="F33">
            <v>11.17</v>
          </cell>
        </row>
        <row r="34">
          <cell r="A34">
            <v>33</v>
          </cell>
          <cell r="B34">
            <v>1</v>
          </cell>
          <cell r="C34" t="str">
            <v>Eastern Mediterranean Region</v>
          </cell>
          <cell r="D34" t="str">
            <v>Revised - Vigo et al. method</v>
          </cell>
          <cell r="E34">
            <v>0.254</v>
          </cell>
          <cell r="F34">
            <v>5.28</v>
          </cell>
        </row>
        <row r="35">
          <cell r="A35">
            <v>34</v>
          </cell>
          <cell r="B35">
            <v>1</v>
          </cell>
          <cell r="C35" t="str">
            <v>African Region</v>
          </cell>
          <cell r="D35" t="str">
            <v>Revised - Vigo et al. method</v>
          </cell>
          <cell r="E35">
            <v>0.32900000000000001</v>
          </cell>
          <cell r="F35">
            <v>3.71</v>
          </cell>
        </row>
        <row r="36">
          <cell r="A36">
            <v>35</v>
          </cell>
          <cell r="B36">
            <v>1</v>
          </cell>
          <cell r="C36" t="str">
            <v>NA</v>
          </cell>
          <cell r="D36" t="str">
            <v>Revised - Vigo et al. method</v>
          </cell>
          <cell r="E36">
            <v>3.2000000000000001E-2</v>
          </cell>
          <cell r="F36">
            <v>13.59</v>
          </cell>
        </row>
        <row r="37">
          <cell r="A37">
            <v>36</v>
          </cell>
          <cell r="B37">
            <v>2</v>
          </cell>
          <cell r="C37" t="str">
            <v>European Region</v>
          </cell>
          <cell r="D37" t="str">
            <v>Revised - Vigo et al. method</v>
          </cell>
          <cell r="E37">
            <v>74.646000000000001</v>
          </cell>
          <cell r="F37">
            <v>21.52</v>
          </cell>
        </row>
        <row r="38">
          <cell r="A38">
            <v>37</v>
          </cell>
          <cell r="B38">
            <v>2</v>
          </cell>
          <cell r="C38" t="str">
            <v>Western Pacific Region</v>
          </cell>
          <cell r="D38" t="str">
            <v>Revised - Vigo et al. method</v>
          </cell>
          <cell r="E38">
            <v>116.497</v>
          </cell>
          <cell r="F38">
            <v>19.649999999999999</v>
          </cell>
        </row>
        <row r="39">
          <cell r="A39">
            <v>38</v>
          </cell>
          <cell r="B39">
            <v>2</v>
          </cell>
          <cell r="C39" t="str">
            <v>South-East Asia Region</v>
          </cell>
          <cell r="D39" t="str">
            <v>Revised - Vigo et al. method</v>
          </cell>
          <cell r="E39">
            <v>118.3</v>
          </cell>
          <cell r="F39">
            <v>15.99</v>
          </cell>
        </row>
        <row r="40">
          <cell r="A40">
            <v>39</v>
          </cell>
          <cell r="B40">
            <v>2</v>
          </cell>
          <cell r="C40" t="str">
            <v>Region of the Americas</v>
          </cell>
          <cell r="D40" t="str">
            <v>Revised - Vigo et al. method</v>
          </cell>
          <cell r="E40">
            <v>75.665999999999997</v>
          </cell>
          <cell r="F40">
            <v>21.74</v>
          </cell>
        </row>
        <row r="41">
          <cell r="A41">
            <v>40</v>
          </cell>
          <cell r="B41">
            <v>2</v>
          </cell>
          <cell r="C41" t="str">
            <v>African Region</v>
          </cell>
          <cell r="D41" t="str">
            <v>Revised - Vigo et al. method</v>
          </cell>
          <cell r="E41">
            <v>50.055</v>
          </cell>
          <cell r="F41">
            <v>8.5299999999999994</v>
          </cell>
        </row>
        <row r="42">
          <cell r="A42">
            <v>41</v>
          </cell>
          <cell r="B42">
            <v>2</v>
          </cell>
          <cell r="C42" t="str">
            <v>Eastern Mediterranean Region</v>
          </cell>
          <cell r="D42" t="str">
            <v>Revised - Vigo et al. method</v>
          </cell>
          <cell r="E42">
            <v>41.484000000000002</v>
          </cell>
          <cell r="F42">
            <v>14.87</v>
          </cell>
        </row>
        <row r="43">
          <cell r="A43">
            <v>42</v>
          </cell>
          <cell r="B43">
            <v>2</v>
          </cell>
          <cell r="C43" t="str">
            <v>NA</v>
          </cell>
          <cell r="D43" t="str">
            <v>Revised - Vigo et al. method</v>
          </cell>
          <cell r="E43">
            <v>1.732</v>
          </cell>
          <cell r="F43">
            <v>22.48</v>
          </cell>
        </row>
        <row r="44">
          <cell r="A44">
            <v>43</v>
          </cell>
          <cell r="B44">
            <v>3</v>
          </cell>
          <cell r="C44" t="str">
            <v>European Region</v>
          </cell>
          <cell r="D44" t="str">
            <v>Revised - Vigo et al. method</v>
          </cell>
          <cell r="E44">
            <v>55.96</v>
          </cell>
          <cell r="F44">
            <v>35.67</v>
          </cell>
        </row>
        <row r="45">
          <cell r="A45">
            <v>44</v>
          </cell>
          <cell r="B45">
            <v>3</v>
          </cell>
          <cell r="C45" t="str">
            <v>Western Pacific Region</v>
          </cell>
          <cell r="D45" t="str">
            <v>Revised - Vigo et al. method</v>
          </cell>
          <cell r="E45">
            <v>90.272000000000006</v>
          </cell>
          <cell r="F45">
            <v>33.270000000000003</v>
          </cell>
        </row>
        <row r="46">
          <cell r="A46">
            <v>45</v>
          </cell>
          <cell r="B46">
            <v>3</v>
          </cell>
          <cell r="C46" t="str">
            <v>Region of the Americas</v>
          </cell>
          <cell r="D46" t="str">
            <v>Revised - Vigo et al. method</v>
          </cell>
          <cell r="E46">
            <v>61.573</v>
          </cell>
          <cell r="F46">
            <v>36.71</v>
          </cell>
        </row>
        <row r="47">
          <cell r="A47">
            <v>46</v>
          </cell>
          <cell r="B47">
            <v>3</v>
          </cell>
          <cell r="C47" t="str">
            <v>Eastern Mediterranean Region</v>
          </cell>
          <cell r="D47" t="str">
            <v>Revised - Vigo et al. method</v>
          </cell>
          <cell r="E47">
            <v>35.493000000000002</v>
          </cell>
          <cell r="F47">
            <v>38.24</v>
          </cell>
        </row>
        <row r="48">
          <cell r="A48">
            <v>47</v>
          </cell>
          <cell r="B48">
            <v>3</v>
          </cell>
          <cell r="C48" t="str">
            <v>African Region</v>
          </cell>
          <cell r="D48" t="str">
            <v>Revised - Vigo et al. method</v>
          </cell>
          <cell r="E48">
            <v>41.923000000000002</v>
          </cell>
          <cell r="F48">
            <v>31.74</v>
          </cell>
        </row>
        <row r="49">
          <cell r="A49">
            <v>48</v>
          </cell>
          <cell r="B49">
            <v>3</v>
          </cell>
          <cell r="C49" t="str">
            <v>South-East Asia Region</v>
          </cell>
          <cell r="D49" t="str">
            <v>Revised - Vigo et al. method</v>
          </cell>
          <cell r="E49">
            <v>93.983999999999995</v>
          </cell>
          <cell r="F49">
            <v>32.299999999999997</v>
          </cell>
        </row>
        <row r="50">
          <cell r="A50">
            <v>49</v>
          </cell>
          <cell r="B50">
            <v>3</v>
          </cell>
          <cell r="C50" t="str">
            <v>NA</v>
          </cell>
          <cell r="D50" t="str">
            <v>Revised - Vigo et al. method</v>
          </cell>
          <cell r="E50">
            <v>1.236</v>
          </cell>
          <cell r="F50">
            <v>34.909999999999997</v>
          </cell>
        </row>
        <row r="51">
          <cell r="A51">
            <v>50</v>
          </cell>
          <cell r="B51">
            <v>4</v>
          </cell>
          <cell r="C51" t="str">
            <v>European Region</v>
          </cell>
          <cell r="D51" t="str">
            <v>Revised - Vigo et al. method</v>
          </cell>
          <cell r="E51">
            <v>19.596</v>
          </cell>
          <cell r="F51">
            <v>9.7100000000000009</v>
          </cell>
        </row>
        <row r="52">
          <cell r="A52">
            <v>51</v>
          </cell>
          <cell r="B52">
            <v>4</v>
          </cell>
          <cell r="C52" t="str">
            <v>Western Pacific Region</v>
          </cell>
          <cell r="D52" t="str">
            <v>Revised - Vigo et al. method</v>
          </cell>
          <cell r="E52">
            <v>27.666</v>
          </cell>
          <cell r="F52">
            <v>7.83</v>
          </cell>
        </row>
        <row r="53">
          <cell r="A53">
            <v>52</v>
          </cell>
          <cell r="B53">
            <v>4</v>
          </cell>
          <cell r="C53" t="str">
            <v>Region of the Americas</v>
          </cell>
          <cell r="D53" t="str">
            <v>Revised - Vigo et al. method</v>
          </cell>
          <cell r="E53">
            <v>14.724</v>
          </cell>
          <cell r="F53">
            <v>7.75</v>
          </cell>
        </row>
        <row r="54">
          <cell r="A54">
            <v>53</v>
          </cell>
          <cell r="B54">
            <v>4</v>
          </cell>
          <cell r="C54" t="str">
            <v>South-East Asia Region</v>
          </cell>
          <cell r="D54" t="str">
            <v>Revised - Vigo et al. method</v>
          </cell>
          <cell r="E54">
            <v>25.102</v>
          </cell>
          <cell r="F54">
            <v>5.19</v>
          </cell>
        </row>
        <row r="55">
          <cell r="A55">
            <v>54</v>
          </cell>
          <cell r="B55">
            <v>4</v>
          </cell>
          <cell r="C55" t="str">
            <v>Eastern Mediterranean Region</v>
          </cell>
          <cell r="D55" t="str">
            <v>Revised - Vigo et al. method</v>
          </cell>
          <cell r="E55">
            <v>6.3250000000000002</v>
          </cell>
          <cell r="F55">
            <v>3.17</v>
          </cell>
        </row>
        <row r="56">
          <cell r="A56">
            <v>55</v>
          </cell>
          <cell r="B56">
            <v>4</v>
          </cell>
          <cell r="C56" t="str">
            <v>NA</v>
          </cell>
          <cell r="D56" t="str">
            <v>Revised - Vigo et al. method</v>
          </cell>
          <cell r="E56">
            <v>0.52</v>
          </cell>
          <cell r="F56">
            <v>11.01</v>
          </cell>
        </row>
        <row r="57">
          <cell r="A57">
            <v>56</v>
          </cell>
          <cell r="B57">
            <v>4</v>
          </cell>
          <cell r="C57" t="str">
            <v>African Region</v>
          </cell>
          <cell r="D57" t="str">
            <v>Revised - Vigo et al. method</v>
          </cell>
          <cell r="E57">
            <v>8.7080000000000002</v>
          </cell>
          <cell r="F57">
            <v>1.81</v>
          </cell>
        </row>
        <row r="58">
          <cell r="A58">
            <v>57</v>
          </cell>
          <cell r="B58">
            <v>1</v>
          </cell>
          <cell r="C58" t="str">
            <v>South-East Asia Region</v>
          </cell>
          <cell r="D58" t="str">
            <v>Revised - Composite method</v>
          </cell>
          <cell r="E58">
            <v>1.242</v>
          </cell>
          <cell r="F58">
            <v>8.2200000000000006</v>
          </cell>
        </row>
        <row r="59">
          <cell r="A59">
            <v>58</v>
          </cell>
          <cell r="B59">
            <v>1</v>
          </cell>
          <cell r="C59" t="str">
            <v>European Region</v>
          </cell>
          <cell r="D59" t="str">
            <v>Revised - Composite method</v>
          </cell>
          <cell r="E59">
            <v>0.88400000000000001</v>
          </cell>
          <cell r="F59">
            <v>8.6</v>
          </cell>
        </row>
        <row r="60">
          <cell r="A60">
            <v>59</v>
          </cell>
          <cell r="B60">
            <v>1</v>
          </cell>
          <cell r="C60" t="str">
            <v>Region of the Americas</v>
          </cell>
          <cell r="D60" t="str">
            <v>Revised - Composite method</v>
          </cell>
          <cell r="E60">
            <v>0.753</v>
          </cell>
          <cell r="F60">
            <v>9.68</v>
          </cell>
        </row>
        <row r="61">
          <cell r="A61">
            <v>60</v>
          </cell>
          <cell r="B61">
            <v>1</v>
          </cell>
          <cell r="C61" t="str">
            <v>Western Pacific Region</v>
          </cell>
          <cell r="D61" t="str">
            <v>Revised - Composite method</v>
          </cell>
          <cell r="E61">
            <v>1.143</v>
          </cell>
          <cell r="F61">
            <v>7.13</v>
          </cell>
        </row>
        <row r="62">
          <cell r="A62">
            <v>61</v>
          </cell>
          <cell r="B62">
            <v>1</v>
          </cell>
          <cell r="C62" t="str">
            <v>Eastern Mediterranean Region</v>
          </cell>
          <cell r="D62" t="str">
            <v>Revised - Composite method</v>
          </cell>
          <cell r="E62">
            <v>0.434</v>
          </cell>
          <cell r="F62">
            <v>9.0399999999999991</v>
          </cell>
        </row>
        <row r="63">
          <cell r="A63">
            <v>62</v>
          </cell>
          <cell r="B63">
            <v>1</v>
          </cell>
          <cell r="C63" t="str">
            <v>African Region</v>
          </cell>
          <cell r="D63" t="str">
            <v>Revised - Composite method</v>
          </cell>
          <cell r="E63">
            <v>0.6</v>
          </cell>
          <cell r="F63">
            <v>6.75</v>
          </cell>
        </row>
        <row r="64">
          <cell r="A64">
            <v>63</v>
          </cell>
          <cell r="B64">
            <v>1</v>
          </cell>
          <cell r="C64" t="str">
            <v>NA</v>
          </cell>
          <cell r="D64" t="str">
            <v>Revised - Composite method</v>
          </cell>
          <cell r="E64">
            <v>1.7000000000000001E-2</v>
          </cell>
          <cell r="F64">
            <v>7.23</v>
          </cell>
        </row>
        <row r="65">
          <cell r="A65">
            <v>64</v>
          </cell>
          <cell r="B65">
            <v>2</v>
          </cell>
          <cell r="C65" t="str">
            <v>European Region</v>
          </cell>
          <cell r="D65" t="str">
            <v>Revised - Composite method</v>
          </cell>
          <cell r="E65">
            <v>72.813999999999993</v>
          </cell>
          <cell r="F65">
            <v>20.99</v>
          </cell>
        </row>
        <row r="66">
          <cell r="A66">
            <v>65</v>
          </cell>
          <cell r="B66">
            <v>2</v>
          </cell>
          <cell r="C66" t="str">
            <v>Western Pacific Region</v>
          </cell>
          <cell r="D66" t="str">
            <v>Revised - Composite method</v>
          </cell>
          <cell r="E66">
            <v>115.509</v>
          </cell>
          <cell r="F66">
            <v>19.489999999999998</v>
          </cell>
        </row>
        <row r="67">
          <cell r="A67">
            <v>66</v>
          </cell>
          <cell r="B67">
            <v>2</v>
          </cell>
          <cell r="C67" t="str">
            <v>South-East Asia Region</v>
          </cell>
          <cell r="D67" t="str">
            <v>Revised - Composite method</v>
          </cell>
          <cell r="E67">
            <v>133.79900000000001</v>
          </cell>
          <cell r="F67">
            <v>18.09</v>
          </cell>
        </row>
        <row r="68">
          <cell r="A68">
            <v>67</v>
          </cell>
          <cell r="B68">
            <v>2</v>
          </cell>
          <cell r="C68" t="str">
            <v>Region of the Americas</v>
          </cell>
          <cell r="D68" t="str">
            <v>Revised - Composite method</v>
          </cell>
          <cell r="E68">
            <v>79.801000000000002</v>
          </cell>
          <cell r="F68">
            <v>22.93</v>
          </cell>
        </row>
        <row r="69">
          <cell r="A69">
            <v>68</v>
          </cell>
          <cell r="B69">
            <v>2</v>
          </cell>
          <cell r="C69" t="str">
            <v>African Region</v>
          </cell>
          <cell r="D69" t="str">
            <v>Revised - Composite method</v>
          </cell>
          <cell r="E69">
            <v>74.024000000000001</v>
          </cell>
          <cell r="F69">
            <v>12.62</v>
          </cell>
        </row>
        <row r="70">
          <cell r="A70">
            <v>69</v>
          </cell>
          <cell r="B70">
            <v>2</v>
          </cell>
          <cell r="C70" t="str">
            <v>Eastern Mediterranean Region</v>
          </cell>
          <cell r="D70" t="str">
            <v>Revised - Composite method</v>
          </cell>
          <cell r="E70">
            <v>53.095999999999997</v>
          </cell>
          <cell r="F70">
            <v>19.03</v>
          </cell>
        </row>
        <row r="71">
          <cell r="A71">
            <v>70</v>
          </cell>
          <cell r="B71">
            <v>2</v>
          </cell>
          <cell r="C71" t="str">
            <v>NA</v>
          </cell>
          <cell r="D71" t="str">
            <v>Revised - Composite method</v>
          </cell>
          <cell r="E71">
            <v>1.5780000000000001</v>
          </cell>
          <cell r="F71">
            <v>20.47</v>
          </cell>
        </row>
        <row r="72">
          <cell r="A72">
            <v>71</v>
          </cell>
          <cell r="B72">
            <v>3</v>
          </cell>
          <cell r="C72" t="str">
            <v>European Region</v>
          </cell>
          <cell r="D72" t="str">
            <v>Revised - Composite method</v>
          </cell>
          <cell r="E72">
            <v>55.96</v>
          </cell>
          <cell r="F72">
            <v>35.67</v>
          </cell>
        </row>
        <row r="73">
          <cell r="A73">
            <v>72</v>
          </cell>
          <cell r="B73">
            <v>3</v>
          </cell>
          <cell r="C73" t="str">
            <v>Western Pacific Region</v>
          </cell>
          <cell r="D73" t="str">
            <v>Revised - Composite method</v>
          </cell>
          <cell r="E73">
            <v>90.272000000000006</v>
          </cell>
          <cell r="F73">
            <v>33.270000000000003</v>
          </cell>
        </row>
        <row r="74">
          <cell r="A74">
            <v>73</v>
          </cell>
          <cell r="B74">
            <v>3</v>
          </cell>
          <cell r="C74" t="str">
            <v>Region of the Americas</v>
          </cell>
          <cell r="D74" t="str">
            <v>Revised - Composite method</v>
          </cell>
          <cell r="E74">
            <v>61.573</v>
          </cell>
          <cell r="F74">
            <v>36.71</v>
          </cell>
        </row>
        <row r="75">
          <cell r="A75">
            <v>74</v>
          </cell>
          <cell r="B75">
            <v>3</v>
          </cell>
          <cell r="C75" t="str">
            <v>Eastern Mediterranean Region</v>
          </cell>
          <cell r="D75" t="str">
            <v>Revised - Composite method</v>
          </cell>
          <cell r="E75">
            <v>35.493000000000002</v>
          </cell>
          <cell r="F75">
            <v>38.24</v>
          </cell>
        </row>
        <row r="76">
          <cell r="A76">
            <v>75</v>
          </cell>
          <cell r="B76">
            <v>3</v>
          </cell>
          <cell r="C76" t="str">
            <v>African Region</v>
          </cell>
          <cell r="D76" t="str">
            <v>Revised - Composite method</v>
          </cell>
          <cell r="E76">
            <v>41.923000000000002</v>
          </cell>
          <cell r="F76">
            <v>31.74</v>
          </cell>
        </row>
        <row r="77">
          <cell r="A77">
            <v>76</v>
          </cell>
          <cell r="B77">
            <v>3</v>
          </cell>
          <cell r="C77" t="str">
            <v>South-East Asia Region</v>
          </cell>
          <cell r="D77" t="str">
            <v>Revised - Composite method</v>
          </cell>
          <cell r="E77">
            <v>93.983999999999995</v>
          </cell>
          <cell r="F77">
            <v>32.299999999999997</v>
          </cell>
        </row>
        <row r="78">
          <cell r="A78">
            <v>77</v>
          </cell>
          <cell r="B78">
            <v>3</v>
          </cell>
          <cell r="C78" t="str">
            <v>NA</v>
          </cell>
          <cell r="D78" t="str">
            <v>Revised - Composite method</v>
          </cell>
          <cell r="E78">
            <v>1.236</v>
          </cell>
          <cell r="F78">
            <v>34.909999999999997</v>
          </cell>
        </row>
        <row r="79">
          <cell r="A79">
            <v>78</v>
          </cell>
          <cell r="B79">
            <v>4</v>
          </cell>
          <cell r="C79" t="str">
            <v>European Region</v>
          </cell>
          <cell r="D79" t="str">
            <v>Revised - Composite method</v>
          </cell>
          <cell r="E79">
            <v>16.853999999999999</v>
          </cell>
          <cell r="F79">
            <v>8.35</v>
          </cell>
        </row>
        <row r="80">
          <cell r="A80">
            <v>79</v>
          </cell>
          <cell r="B80">
            <v>4</v>
          </cell>
          <cell r="C80" t="str">
            <v>Western Pacific Region</v>
          </cell>
          <cell r="D80" t="str">
            <v>Revised - Composite method</v>
          </cell>
          <cell r="E80">
            <v>25.236999999999998</v>
          </cell>
          <cell r="F80">
            <v>7.14</v>
          </cell>
        </row>
        <row r="81">
          <cell r="A81">
            <v>80</v>
          </cell>
          <cell r="B81">
            <v>4</v>
          </cell>
          <cell r="C81" t="str">
            <v>Region of the Americas</v>
          </cell>
          <cell r="D81" t="str">
            <v>Revised - Composite method</v>
          </cell>
          <cell r="E81">
            <v>18.228000000000002</v>
          </cell>
          <cell r="F81">
            <v>9.59</v>
          </cell>
        </row>
        <row r="82">
          <cell r="A82">
            <v>81</v>
          </cell>
          <cell r="B82">
            <v>4</v>
          </cell>
          <cell r="C82" t="str">
            <v>South-East Asia Region</v>
          </cell>
          <cell r="D82" t="str">
            <v>Revised - Composite method</v>
          </cell>
          <cell r="E82">
            <v>39.814999999999998</v>
          </cell>
          <cell r="F82">
            <v>8.23</v>
          </cell>
        </row>
        <row r="83">
          <cell r="A83">
            <v>82</v>
          </cell>
          <cell r="B83">
            <v>4</v>
          </cell>
          <cell r="C83" t="str">
            <v>Eastern Mediterranean Region</v>
          </cell>
          <cell r="D83" t="str">
            <v>Revised - Composite method</v>
          </cell>
          <cell r="E83">
            <v>17.603000000000002</v>
          </cell>
          <cell r="F83">
            <v>8.81</v>
          </cell>
        </row>
        <row r="84">
          <cell r="A84">
            <v>83</v>
          </cell>
          <cell r="B84">
            <v>4</v>
          </cell>
          <cell r="C84" t="str">
            <v>NA</v>
          </cell>
          <cell r="D84" t="str">
            <v>Revised - Composite method</v>
          </cell>
          <cell r="E84">
            <v>0.34200000000000003</v>
          </cell>
          <cell r="F84">
            <v>7.23</v>
          </cell>
        </row>
        <row r="85">
          <cell r="A85">
            <v>84</v>
          </cell>
          <cell r="B85">
            <v>4</v>
          </cell>
          <cell r="C85" t="str">
            <v>African Region</v>
          </cell>
          <cell r="D85" t="str">
            <v>Revised - Composite method</v>
          </cell>
          <cell r="E85">
            <v>32.100999999999999</v>
          </cell>
          <cell r="F85">
            <v>6.66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0962-01A1-4868-A4E3-6C257F6E37AA}">
  <dimension ref="A1:F85"/>
  <sheetViews>
    <sheetView workbookViewId="0">
      <selection activeCell="A26" sqref="A26"/>
    </sheetView>
  </sheetViews>
  <sheetFormatPr defaultRowHeight="15" x14ac:dyDescent="0.25"/>
  <sheetData>
    <row r="1" spans="1:6" x14ac:dyDescent="0.25">
      <c r="B1" t="str">
        <f>[7]table1_region_val!B1</f>
        <v>measure_id</v>
      </c>
      <c r="C1" t="str">
        <f>[7]table1_region_val!C1</f>
        <v>who_region</v>
      </c>
      <c r="D1" t="str">
        <f>[7]table1_region_val!D1</f>
        <v>estimate</v>
      </c>
      <c r="E1" t="str">
        <f>[7]table1_region_val!E1</f>
        <v>region_dalymh</v>
      </c>
      <c r="F1" t="str">
        <f>[7]table1_region_val!F1</f>
        <v>percent</v>
      </c>
    </row>
    <row r="2" spans="1:6" x14ac:dyDescent="0.25">
      <c r="A2">
        <v>6</v>
      </c>
      <c r="B2">
        <f>INDEX([7]table1_region_val!B:B, MATCH($A2,[7]table1_region_val!$A:$A,0))</f>
        <v>1</v>
      </c>
      <c r="C2" t="str">
        <f>INDEX([7]table1_region_val!C:C, MATCH($A2,[7]table1_region_val!$A:$A,0))</f>
        <v>African Region</v>
      </c>
      <c r="D2" t="str">
        <f>INDEX([7]table1_region_val!D:D, MATCH($A2,[7]table1_region_val!$A:$A,0))</f>
        <v>Original GBD method</v>
      </c>
      <c r="E2">
        <f>INDEX([7]table1_region_val!E:E, MATCH($A2,[7]table1_region_val!$A:$A,0))</f>
        <v>0</v>
      </c>
      <c r="F2">
        <f>INDEX([7]table1_region_val!F:F, MATCH($A2,[7]table1_region_val!$A:$A,0))</f>
        <v>0</v>
      </c>
    </row>
    <row r="3" spans="1:6" x14ac:dyDescent="0.25">
      <c r="A3">
        <v>5</v>
      </c>
      <c r="B3">
        <f>INDEX([7]table1_region_val!B:B, MATCH($A3,[7]table1_region_val!$A:$A,0))</f>
        <v>1</v>
      </c>
      <c r="C3" t="str">
        <f>INDEX([7]table1_region_val!C:C, MATCH($A3,[7]table1_region_val!$A:$A,0))</f>
        <v>Eastern Mediterranean Region</v>
      </c>
      <c r="D3" t="str">
        <f>INDEX([7]table1_region_val!D:D, MATCH($A3,[7]table1_region_val!$A:$A,0))</f>
        <v>Original GBD method</v>
      </c>
      <c r="E3">
        <f>INDEX([7]table1_region_val!E:E, MATCH($A3,[7]table1_region_val!$A:$A,0))</f>
        <v>0</v>
      </c>
      <c r="F3">
        <f>INDEX([7]table1_region_val!F:F, MATCH($A3,[7]table1_region_val!$A:$A,0))</f>
        <v>0</v>
      </c>
    </row>
    <row r="4" spans="1:6" x14ac:dyDescent="0.25">
      <c r="A4">
        <v>2</v>
      </c>
      <c r="B4">
        <f>INDEX([7]table1_region_val!B:B, MATCH($A4,[7]table1_region_val!$A:$A,0))</f>
        <v>1</v>
      </c>
      <c r="C4" t="str">
        <f>INDEX([7]table1_region_val!C:C, MATCH($A4,[7]table1_region_val!$A:$A,0))</f>
        <v>European Region</v>
      </c>
      <c r="D4" t="str">
        <f>INDEX([7]table1_region_val!D:D, MATCH($A4,[7]table1_region_val!$A:$A,0))</f>
        <v>Original GBD method</v>
      </c>
      <c r="E4">
        <f>INDEX([7]table1_region_val!E:E, MATCH($A4,[7]table1_region_val!$A:$A,0))</f>
        <v>0</v>
      </c>
      <c r="F4">
        <f>INDEX([7]table1_region_val!F:F, MATCH($A4,[7]table1_region_val!$A:$A,0))</f>
        <v>0</v>
      </c>
    </row>
    <row r="5" spans="1:6" x14ac:dyDescent="0.25">
      <c r="A5">
        <v>7</v>
      </c>
      <c r="B5">
        <f>INDEX([7]table1_region_val!B:B, MATCH($A5,[7]table1_region_val!$A:$A,0))</f>
        <v>1</v>
      </c>
      <c r="C5" t="str">
        <f>INDEX([7]table1_region_val!C:C, MATCH($A5,[7]table1_region_val!$A:$A,0))</f>
        <v>NA</v>
      </c>
      <c r="D5" t="str">
        <f>INDEX([7]table1_region_val!D:D, MATCH($A5,[7]table1_region_val!$A:$A,0))</f>
        <v>Original GBD method</v>
      </c>
      <c r="E5">
        <f>INDEX([7]table1_region_val!E:E, MATCH($A5,[7]table1_region_val!$A:$A,0))</f>
        <v>0</v>
      </c>
      <c r="F5">
        <f>INDEX([7]table1_region_val!F:F, MATCH($A5,[7]table1_region_val!$A:$A,0))</f>
        <v>0</v>
      </c>
    </row>
    <row r="6" spans="1:6" x14ac:dyDescent="0.25">
      <c r="A6">
        <v>3</v>
      </c>
      <c r="B6">
        <f>INDEX([7]table1_region_val!B:B, MATCH($A6,[7]table1_region_val!$A:$A,0))</f>
        <v>1</v>
      </c>
      <c r="C6" t="str">
        <f>INDEX([7]table1_region_val!C:C, MATCH($A6,[7]table1_region_val!$A:$A,0))</f>
        <v>Region of the Americas</v>
      </c>
      <c r="D6" t="str">
        <f>INDEX([7]table1_region_val!D:D, MATCH($A6,[7]table1_region_val!$A:$A,0))</f>
        <v>Original GBD method</v>
      </c>
      <c r="E6">
        <f>INDEX([7]table1_region_val!E:E, MATCH($A6,[7]table1_region_val!$A:$A,0))</f>
        <v>0</v>
      </c>
      <c r="F6">
        <f>INDEX([7]table1_region_val!F:F, MATCH($A6,[7]table1_region_val!$A:$A,0))</f>
        <v>0</v>
      </c>
    </row>
    <row r="7" spans="1:6" x14ac:dyDescent="0.25">
      <c r="A7">
        <v>1</v>
      </c>
      <c r="B7">
        <f>INDEX([7]table1_region_val!B:B, MATCH($A7,[7]table1_region_val!$A:$A,0))</f>
        <v>1</v>
      </c>
      <c r="C7" t="str">
        <f>INDEX([7]table1_region_val!C:C, MATCH($A7,[7]table1_region_val!$A:$A,0))</f>
        <v>South-East Asia Region</v>
      </c>
      <c r="D7" t="str">
        <f>INDEX([7]table1_region_val!D:D, MATCH($A7,[7]table1_region_val!$A:$A,0))</f>
        <v>Original GBD method</v>
      </c>
      <c r="E7">
        <f>INDEX([7]table1_region_val!E:E, MATCH($A7,[7]table1_region_val!$A:$A,0))</f>
        <v>0</v>
      </c>
      <c r="F7">
        <f>INDEX([7]table1_region_val!F:F, MATCH($A7,[7]table1_region_val!$A:$A,0))</f>
        <v>0</v>
      </c>
    </row>
    <row r="8" spans="1:6" x14ac:dyDescent="0.25">
      <c r="A8">
        <v>4</v>
      </c>
      <c r="B8">
        <f>INDEX([7]table1_region_val!B:B, MATCH($A8,[7]table1_region_val!$A:$A,0))</f>
        <v>1</v>
      </c>
      <c r="C8" t="str">
        <f>INDEX([7]table1_region_val!C:C, MATCH($A8,[7]table1_region_val!$A:$A,0))</f>
        <v>Western Pacific Region</v>
      </c>
      <c r="D8" t="str">
        <f>INDEX([7]table1_region_val!D:D, MATCH($A8,[7]table1_region_val!$A:$A,0))</f>
        <v>Original GBD method</v>
      </c>
      <c r="E8">
        <f>INDEX([7]table1_region_val!E:E, MATCH($A8,[7]table1_region_val!$A:$A,0))</f>
        <v>0</v>
      </c>
      <c r="F8">
        <f>INDEX([7]table1_region_val!F:F, MATCH($A8,[7]table1_region_val!$A:$A,0))</f>
        <v>0</v>
      </c>
    </row>
    <row r="9" spans="1:6" x14ac:dyDescent="0.25">
      <c r="A9">
        <v>12</v>
      </c>
      <c r="B9">
        <f>INDEX([7]table1_region_val!B:B, MATCH($A9,[7]table1_region_val!$A:$A,0))</f>
        <v>2</v>
      </c>
      <c r="C9" t="str">
        <f>INDEX([7]table1_region_val!C:C, MATCH($A9,[7]table1_region_val!$A:$A,0))</f>
        <v>African Region</v>
      </c>
      <c r="D9" t="str">
        <f>INDEX([7]table1_region_val!D:D, MATCH($A9,[7]table1_region_val!$A:$A,0))</f>
        <v>Original GBD method</v>
      </c>
      <c r="E9">
        <f>INDEX([7]table1_region_val!E:E, MATCH($A9,[7]table1_region_val!$A:$A,0))</f>
        <v>15.573</v>
      </c>
      <c r="F9">
        <f>INDEX([7]table1_region_val!F:F, MATCH($A9,[7]table1_region_val!$A:$A,0))</f>
        <v>3.07</v>
      </c>
    </row>
    <row r="10" spans="1:6" x14ac:dyDescent="0.25">
      <c r="A10">
        <v>13</v>
      </c>
      <c r="B10">
        <f>INDEX([7]table1_region_val!B:B, MATCH($A10,[7]table1_region_val!$A:$A,0))</f>
        <v>2</v>
      </c>
      <c r="C10" t="str">
        <f>INDEX([7]table1_region_val!C:C, MATCH($A10,[7]table1_region_val!$A:$A,0))</f>
        <v>Eastern Mediterranean Region</v>
      </c>
      <c r="D10" t="str">
        <f>INDEX([7]table1_region_val!D:D, MATCH($A10,[7]table1_region_val!$A:$A,0))</f>
        <v>Original GBD method</v>
      </c>
      <c r="E10">
        <f>INDEX([7]table1_region_val!E:E, MATCH($A10,[7]table1_region_val!$A:$A,0))</f>
        <v>13.119</v>
      </c>
      <c r="F10">
        <f>INDEX([7]table1_region_val!F:F, MATCH($A10,[7]table1_region_val!$A:$A,0))</f>
        <v>5.43</v>
      </c>
    </row>
    <row r="11" spans="1:6" x14ac:dyDescent="0.25">
      <c r="A11">
        <v>8</v>
      </c>
      <c r="B11">
        <f>INDEX([7]table1_region_val!B:B, MATCH($A11,[7]table1_region_val!$A:$A,0))</f>
        <v>2</v>
      </c>
      <c r="C11" t="str">
        <f>INDEX([7]table1_region_val!C:C, MATCH($A11,[7]table1_region_val!$A:$A,0))</f>
        <v>European Region</v>
      </c>
      <c r="D11" t="str">
        <f>INDEX([7]table1_region_val!D:D, MATCH($A11,[7]table1_region_val!$A:$A,0))</f>
        <v>Original GBD method</v>
      </c>
      <c r="E11">
        <f>INDEX([7]table1_region_val!E:E, MATCH($A11,[7]table1_region_val!$A:$A,0))</f>
        <v>17.451000000000001</v>
      </c>
      <c r="F11">
        <f>INDEX([7]table1_region_val!F:F, MATCH($A11,[7]table1_region_val!$A:$A,0))</f>
        <v>5.76</v>
      </c>
    </row>
    <row r="12" spans="1:6" x14ac:dyDescent="0.25">
      <c r="A12">
        <v>14</v>
      </c>
      <c r="B12">
        <f>INDEX([7]table1_region_val!B:B, MATCH($A12,[7]table1_region_val!$A:$A,0))</f>
        <v>2</v>
      </c>
      <c r="C12" t="str">
        <f>INDEX([7]table1_region_val!C:C, MATCH($A12,[7]table1_region_val!$A:$A,0))</f>
        <v>NA</v>
      </c>
      <c r="D12" t="str">
        <f>INDEX([7]table1_region_val!D:D, MATCH($A12,[7]table1_region_val!$A:$A,0))</f>
        <v>Original GBD method</v>
      </c>
      <c r="E12">
        <f>INDEX([7]table1_region_val!E:E, MATCH($A12,[7]table1_region_val!$A:$A,0))</f>
        <v>0.34399999999999997</v>
      </c>
      <c r="F12">
        <f>INDEX([7]table1_region_val!F:F, MATCH($A12,[7]table1_region_val!$A:$A,0))</f>
        <v>5.35</v>
      </c>
    </row>
    <row r="13" spans="1:6" x14ac:dyDescent="0.25">
      <c r="A13">
        <v>11</v>
      </c>
      <c r="B13">
        <f>INDEX([7]table1_region_val!B:B, MATCH($A13,[7]table1_region_val!$A:$A,0))</f>
        <v>2</v>
      </c>
      <c r="C13" t="str">
        <f>INDEX([7]table1_region_val!C:C, MATCH($A13,[7]table1_region_val!$A:$A,0))</f>
        <v>Region of the Americas</v>
      </c>
      <c r="D13" t="str">
        <f>INDEX([7]table1_region_val!D:D, MATCH($A13,[7]table1_region_val!$A:$A,0))</f>
        <v>Original GBD method</v>
      </c>
      <c r="E13">
        <f>INDEX([7]table1_region_val!E:E, MATCH($A13,[7]table1_region_val!$A:$A,0))</f>
        <v>20.358000000000001</v>
      </c>
      <c r="F13">
        <f>INDEX([7]table1_region_val!F:F, MATCH($A13,[7]table1_region_val!$A:$A,0))</f>
        <v>6.68</v>
      </c>
    </row>
    <row r="14" spans="1:6" x14ac:dyDescent="0.25">
      <c r="A14">
        <v>10</v>
      </c>
      <c r="B14">
        <f>INDEX([7]table1_region_val!B:B, MATCH($A14,[7]table1_region_val!$A:$A,0))</f>
        <v>2</v>
      </c>
      <c r="C14" t="str">
        <f>INDEX([7]table1_region_val!C:C, MATCH($A14,[7]table1_region_val!$A:$A,0))</f>
        <v>South-East Asia Region</v>
      </c>
      <c r="D14" t="str">
        <f>INDEX([7]table1_region_val!D:D, MATCH($A14,[7]table1_region_val!$A:$A,0))</f>
        <v>Original GBD method</v>
      </c>
      <c r="E14">
        <f>INDEX([7]table1_region_val!E:E, MATCH($A14,[7]table1_region_val!$A:$A,0))</f>
        <v>30.893999999999998</v>
      </c>
      <c r="F14">
        <f>INDEX([7]table1_region_val!F:F, MATCH($A14,[7]table1_region_val!$A:$A,0))</f>
        <v>4.7300000000000004</v>
      </c>
    </row>
    <row r="15" spans="1:6" x14ac:dyDescent="0.25">
      <c r="A15">
        <v>9</v>
      </c>
      <c r="B15">
        <f>INDEX([7]table1_region_val!B:B, MATCH($A15,[7]table1_region_val!$A:$A,0))</f>
        <v>2</v>
      </c>
      <c r="C15" t="str">
        <f>INDEX([7]table1_region_val!C:C, MATCH($A15,[7]table1_region_val!$A:$A,0))</f>
        <v>Western Pacific Region</v>
      </c>
      <c r="D15" t="str">
        <f>INDEX([7]table1_region_val!D:D, MATCH($A15,[7]table1_region_val!$A:$A,0))</f>
        <v>Original GBD method</v>
      </c>
      <c r="E15">
        <f>INDEX([7]table1_region_val!E:E, MATCH($A15,[7]table1_region_val!$A:$A,0))</f>
        <v>27.497</v>
      </c>
      <c r="F15">
        <f>INDEX([7]table1_region_val!F:F, MATCH($A15,[7]table1_region_val!$A:$A,0))</f>
        <v>5.28</v>
      </c>
    </row>
    <row r="16" spans="1:6" x14ac:dyDescent="0.25">
      <c r="A16">
        <v>19</v>
      </c>
      <c r="B16">
        <f>INDEX([7]table1_region_val!B:B, MATCH($A16,[7]table1_region_val!$A:$A,0))</f>
        <v>3</v>
      </c>
      <c r="C16" t="str">
        <f>INDEX([7]table1_region_val!C:C, MATCH($A16,[7]table1_region_val!$A:$A,0))</f>
        <v>African Region</v>
      </c>
      <c r="D16" t="str">
        <f>INDEX([7]table1_region_val!D:D, MATCH($A16,[7]table1_region_val!$A:$A,0))</f>
        <v>Original GBD method</v>
      </c>
      <c r="E16">
        <f>INDEX([7]table1_region_val!E:E, MATCH($A16,[7]table1_region_val!$A:$A,0))</f>
        <v>15.571999999999999</v>
      </c>
      <c r="F16">
        <f>INDEX([7]table1_region_val!F:F, MATCH($A16,[7]table1_region_val!$A:$A,0))</f>
        <v>15.41</v>
      </c>
    </row>
    <row r="17" spans="1:6" x14ac:dyDescent="0.25">
      <c r="A17">
        <v>18</v>
      </c>
      <c r="B17">
        <f>INDEX([7]table1_region_val!B:B, MATCH($A17,[7]table1_region_val!$A:$A,0))</f>
        <v>3</v>
      </c>
      <c r="C17" t="str">
        <f>INDEX([7]table1_region_val!C:C, MATCH($A17,[7]table1_region_val!$A:$A,0))</f>
        <v>Eastern Mediterranean Region</v>
      </c>
      <c r="D17" t="str">
        <f>INDEX([7]table1_region_val!D:D, MATCH($A17,[7]table1_region_val!$A:$A,0))</f>
        <v>Original GBD method</v>
      </c>
      <c r="E17">
        <f>INDEX([7]table1_region_val!E:E, MATCH($A17,[7]table1_region_val!$A:$A,0))</f>
        <v>13.119</v>
      </c>
      <c r="F17">
        <f>INDEX([7]table1_region_val!F:F, MATCH($A17,[7]table1_region_val!$A:$A,0))</f>
        <v>18.39</v>
      </c>
    </row>
    <row r="18" spans="1:6" x14ac:dyDescent="0.25">
      <c r="A18">
        <v>15</v>
      </c>
      <c r="B18">
        <f>INDEX([7]table1_region_val!B:B, MATCH($A18,[7]table1_region_val!$A:$A,0))</f>
        <v>3</v>
      </c>
      <c r="C18" t="str">
        <f>INDEX([7]table1_region_val!C:C, MATCH($A18,[7]table1_region_val!$A:$A,0))</f>
        <v>European Region</v>
      </c>
      <c r="D18" t="str">
        <f>INDEX([7]table1_region_val!D:D, MATCH($A18,[7]table1_region_val!$A:$A,0))</f>
        <v>Original GBD method</v>
      </c>
      <c r="E18">
        <f>INDEX([7]table1_region_val!E:E, MATCH($A18,[7]table1_region_val!$A:$A,0))</f>
        <v>17.446000000000002</v>
      </c>
      <c r="F18">
        <f>INDEX([7]table1_region_val!F:F, MATCH($A18,[7]table1_region_val!$A:$A,0))</f>
        <v>14.39</v>
      </c>
    </row>
    <row r="19" spans="1:6" x14ac:dyDescent="0.25">
      <c r="A19">
        <v>21</v>
      </c>
      <c r="B19">
        <f>INDEX([7]table1_region_val!B:B, MATCH($A19,[7]table1_region_val!$A:$A,0))</f>
        <v>3</v>
      </c>
      <c r="C19" t="str">
        <f>INDEX([7]table1_region_val!C:C, MATCH($A19,[7]table1_region_val!$A:$A,0))</f>
        <v>NA</v>
      </c>
      <c r="D19" t="str">
        <f>INDEX([7]table1_region_val!D:D, MATCH($A19,[7]table1_region_val!$A:$A,0))</f>
        <v>Original GBD method</v>
      </c>
      <c r="E19">
        <f>INDEX([7]table1_region_val!E:E, MATCH($A19,[7]table1_region_val!$A:$A,0))</f>
        <v>0.34399999999999997</v>
      </c>
      <c r="F19">
        <f>INDEX([7]table1_region_val!F:F, MATCH($A19,[7]table1_region_val!$A:$A,0))</f>
        <v>12.56</v>
      </c>
    </row>
    <row r="20" spans="1:6" x14ac:dyDescent="0.25">
      <c r="A20">
        <v>17</v>
      </c>
      <c r="B20">
        <f>INDEX([7]table1_region_val!B:B, MATCH($A20,[7]table1_region_val!$A:$A,0))</f>
        <v>3</v>
      </c>
      <c r="C20" t="str">
        <f>INDEX([7]table1_region_val!C:C, MATCH($A20,[7]table1_region_val!$A:$A,0))</f>
        <v>Region of the Americas</v>
      </c>
      <c r="D20" t="str">
        <f>INDEX([7]table1_region_val!D:D, MATCH($A20,[7]table1_region_val!$A:$A,0))</f>
        <v>Original GBD method</v>
      </c>
      <c r="E20">
        <f>INDEX([7]table1_region_val!E:E, MATCH($A20,[7]table1_region_val!$A:$A,0))</f>
        <v>20.355</v>
      </c>
      <c r="F20">
        <f>INDEX([7]table1_region_val!F:F, MATCH($A20,[7]table1_region_val!$A:$A,0))</f>
        <v>15.62</v>
      </c>
    </row>
    <row r="21" spans="1:6" x14ac:dyDescent="0.25">
      <c r="A21">
        <v>20</v>
      </c>
      <c r="B21">
        <f>INDEX([7]table1_region_val!B:B, MATCH($A21,[7]table1_region_val!$A:$A,0))</f>
        <v>3</v>
      </c>
      <c r="C21" t="str">
        <f>INDEX([7]table1_region_val!C:C, MATCH($A21,[7]table1_region_val!$A:$A,0))</f>
        <v>South-East Asia Region</v>
      </c>
      <c r="D21" t="str">
        <f>INDEX([7]table1_region_val!D:D, MATCH($A21,[7]table1_region_val!$A:$A,0))</f>
        <v>Original GBD method</v>
      </c>
      <c r="E21">
        <f>INDEX([7]table1_region_val!E:E, MATCH($A21,[7]table1_region_val!$A:$A,0))</f>
        <v>30.891999999999999</v>
      </c>
      <c r="F21">
        <f>INDEX([7]table1_region_val!F:F, MATCH($A21,[7]table1_region_val!$A:$A,0))</f>
        <v>13.76</v>
      </c>
    </row>
    <row r="22" spans="1:6" x14ac:dyDescent="0.25">
      <c r="A22">
        <v>16</v>
      </c>
      <c r="B22">
        <f>INDEX([7]table1_region_val!B:B, MATCH($A22,[7]table1_region_val!$A:$A,0))</f>
        <v>3</v>
      </c>
      <c r="C22" t="str">
        <f>INDEX([7]table1_region_val!C:C, MATCH($A22,[7]table1_region_val!$A:$A,0))</f>
        <v>Western Pacific Region</v>
      </c>
      <c r="D22" t="str">
        <f>INDEX([7]table1_region_val!D:D, MATCH($A22,[7]table1_region_val!$A:$A,0))</f>
        <v>Original GBD method</v>
      </c>
      <c r="E22">
        <f>INDEX([7]table1_region_val!E:E, MATCH($A22,[7]table1_region_val!$A:$A,0))</f>
        <v>27.491</v>
      </c>
      <c r="F22">
        <f>INDEX([7]table1_region_val!F:F, MATCH($A22,[7]table1_region_val!$A:$A,0))</f>
        <v>13.13</v>
      </c>
    </row>
    <row r="23" spans="1:6" x14ac:dyDescent="0.25">
      <c r="A23">
        <v>28</v>
      </c>
      <c r="B23">
        <f>INDEX([7]table1_region_val!B:B, MATCH($A23,[7]table1_region_val!$A:$A,0))</f>
        <v>4</v>
      </c>
      <c r="C23" t="str">
        <f>INDEX([7]table1_region_val!C:C, MATCH($A23,[7]table1_region_val!$A:$A,0))</f>
        <v>African Region</v>
      </c>
      <c r="D23" t="str">
        <f>INDEX([7]table1_region_val!D:D, MATCH($A23,[7]table1_region_val!$A:$A,0))</f>
        <v>Original GBD method</v>
      </c>
      <c r="E23">
        <f>INDEX([7]table1_region_val!E:E, MATCH($A23,[7]table1_region_val!$A:$A,0))</f>
        <v>1E-3</v>
      </c>
      <c r="F23">
        <f>INDEX([7]table1_region_val!F:F, MATCH($A23,[7]table1_region_val!$A:$A,0))</f>
        <v>0</v>
      </c>
    </row>
    <row r="24" spans="1:6" x14ac:dyDescent="0.25">
      <c r="A24">
        <v>26</v>
      </c>
      <c r="B24">
        <f>INDEX([7]table1_region_val!B:B, MATCH($A24,[7]table1_region_val!$A:$A,0))</f>
        <v>4</v>
      </c>
      <c r="C24" t="str">
        <f>INDEX([7]table1_region_val!C:C, MATCH($A24,[7]table1_region_val!$A:$A,0))</f>
        <v>Eastern Mediterranean Region</v>
      </c>
      <c r="D24" t="str">
        <f>INDEX([7]table1_region_val!D:D, MATCH($A24,[7]table1_region_val!$A:$A,0))</f>
        <v>Original GBD method</v>
      </c>
      <c r="E24">
        <f>INDEX([7]table1_region_val!E:E, MATCH($A24,[7]table1_region_val!$A:$A,0))</f>
        <v>0</v>
      </c>
      <c r="F24">
        <f>INDEX([7]table1_region_val!F:F, MATCH($A24,[7]table1_region_val!$A:$A,0))</f>
        <v>0</v>
      </c>
    </row>
    <row r="25" spans="1:6" x14ac:dyDescent="0.25">
      <c r="A25">
        <v>22</v>
      </c>
      <c r="B25">
        <f>INDEX([7]table1_region_val!B:B, MATCH($A25,[7]table1_region_val!$A:$A,0))</f>
        <v>4</v>
      </c>
      <c r="C25" t="str">
        <f>INDEX([7]table1_region_val!C:C, MATCH($A25,[7]table1_region_val!$A:$A,0))</f>
        <v>European Region</v>
      </c>
      <c r="D25" t="str">
        <f>INDEX([7]table1_region_val!D:D, MATCH($A25,[7]table1_region_val!$A:$A,0))</f>
        <v>Original GBD method</v>
      </c>
      <c r="E25">
        <f>INDEX([7]table1_region_val!E:E, MATCH($A25,[7]table1_region_val!$A:$A,0))</f>
        <v>6.0000000000000001E-3</v>
      </c>
      <c r="F25">
        <f>INDEX([7]table1_region_val!F:F, MATCH($A25,[7]table1_region_val!$A:$A,0))</f>
        <v>0</v>
      </c>
    </row>
    <row r="26" spans="1:6" x14ac:dyDescent="0.25">
      <c r="A26">
        <v>27</v>
      </c>
      <c r="B26">
        <f>INDEX([7]table1_region_val!B:B, MATCH($A26,[7]table1_region_val!$A:$A,0))</f>
        <v>4</v>
      </c>
      <c r="C26" t="str">
        <f>INDEX([7]table1_region_val!C:C, MATCH($A26,[7]table1_region_val!$A:$A,0))</f>
        <v>NA</v>
      </c>
      <c r="D26" t="str">
        <f>INDEX([7]table1_region_val!D:D, MATCH($A26,[7]table1_region_val!$A:$A,0))</f>
        <v>Original GBD method</v>
      </c>
      <c r="E26">
        <f>INDEX([7]table1_region_val!E:E, MATCH($A26,[7]table1_region_val!$A:$A,0))</f>
        <v>0</v>
      </c>
      <c r="F26">
        <f>INDEX([7]table1_region_val!F:F, MATCH($A26,[7]table1_region_val!$A:$A,0))</f>
        <v>0</v>
      </c>
    </row>
    <row r="27" spans="1:6" x14ac:dyDescent="0.25">
      <c r="A27">
        <v>24</v>
      </c>
      <c r="B27">
        <f>INDEX([7]table1_region_val!B:B, MATCH($A27,[7]table1_region_val!$A:$A,0))</f>
        <v>4</v>
      </c>
      <c r="C27" t="str">
        <f>INDEX([7]table1_region_val!C:C, MATCH($A27,[7]table1_region_val!$A:$A,0))</f>
        <v>Region of the Americas</v>
      </c>
      <c r="D27" t="str">
        <f>INDEX([7]table1_region_val!D:D, MATCH($A27,[7]table1_region_val!$A:$A,0))</f>
        <v>Original GBD method</v>
      </c>
      <c r="E27">
        <f>INDEX([7]table1_region_val!E:E, MATCH($A27,[7]table1_region_val!$A:$A,0))</f>
        <v>3.0000000000000001E-3</v>
      </c>
      <c r="F27">
        <f>INDEX([7]table1_region_val!F:F, MATCH($A27,[7]table1_region_val!$A:$A,0))</f>
        <v>0</v>
      </c>
    </row>
    <row r="28" spans="1:6" x14ac:dyDescent="0.25">
      <c r="A28">
        <v>25</v>
      </c>
      <c r="B28">
        <f>INDEX([7]table1_region_val!B:B, MATCH($A28,[7]table1_region_val!$A:$A,0))</f>
        <v>4</v>
      </c>
      <c r="C28" t="str">
        <f>INDEX([7]table1_region_val!C:C, MATCH($A28,[7]table1_region_val!$A:$A,0))</f>
        <v>South-East Asia Region</v>
      </c>
      <c r="D28" t="str">
        <f>INDEX([7]table1_region_val!D:D, MATCH($A28,[7]table1_region_val!$A:$A,0))</f>
        <v>Original GBD method</v>
      </c>
      <c r="E28">
        <f>INDEX([7]table1_region_val!E:E, MATCH($A28,[7]table1_region_val!$A:$A,0))</f>
        <v>2E-3</v>
      </c>
      <c r="F28">
        <f>INDEX([7]table1_region_val!F:F, MATCH($A28,[7]table1_region_val!$A:$A,0))</f>
        <v>0</v>
      </c>
    </row>
    <row r="29" spans="1:6" x14ac:dyDescent="0.25">
      <c r="A29">
        <v>23</v>
      </c>
      <c r="B29">
        <f>INDEX([7]table1_region_val!B:B, MATCH($A29,[7]table1_region_val!$A:$A,0))</f>
        <v>4</v>
      </c>
      <c r="C29" t="str">
        <f>INDEX([7]table1_region_val!C:C, MATCH($A29,[7]table1_region_val!$A:$A,0))</f>
        <v>Western Pacific Region</v>
      </c>
      <c r="D29" t="str">
        <f>INDEX([7]table1_region_val!D:D, MATCH($A29,[7]table1_region_val!$A:$A,0))</f>
        <v>Original GBD method</v>
      </c>
      <c r="E29">
        <f>INDEX([7]table1_region_val!E:E, MATCH($A29,[7]table1_region_val!$A:$A,0))</f>
        <v>6.0000000000000001E-3</v>
      </c>
      <c r="F29">
        <f>INDEX([7]table1_region_val!F:F, MATCH($A29,[7]table1_region_val!$A:$A,0))</f>
        <v>0</v>
      </c>
    </row>
    <row r="30" spans="1:6" x14ac:dyDescent="0.25">
      <c r="A30">
        <v>62</v>
      </c>
      <c r="B30">
        <f>INDEX([7]table1_region_val!B:B, MATCH($A30,[7]table1_region_val!$A:$A,0))</f>
        <v>1</v>
      </c>
      <c r="C30" t="str">
        <f>INDEX([7]table1_region_val!C:C, MATCH($A30,[7]table1_region_val!$A:$A,0))</f>
        <v>African Region</v>
      </c>
      <c r="D30" t="str">
        <f>INDEX([7]table1_region_val!D:D, MATCH($A30,[7]table1_region_val!$A:$A,0))</f>
        <v>Revised - Composite method</v>
      </c>
      <c r="E30">
        <f>INDEX([7]table1_region_val!E:E, MATCH($A30,[7]table1_region_val!$A:$A,0))</f>
        <v>0.45600000000000002</v>
      </c>
      <c r="F30">
        <f>INDEX([7]table1_region_val!F:F, MATCH($A30,[7]table1_region_val!$A:$A,0))</f>
        <v>5.94</v>
      </c>
    </row>
    <row r="31" spans="1:6" x14ac:dyDescent="0.25">
      <c r="A31">
        <v>61</v>
      </c>
      <c r="B31">
        <f>INDEX([7]table1_region_val!B:B, MATCH($A31,[7]table1_region_val!$A:$A,0))</f>
        <v>1</v>
      </c>
      <c r="C31" t="str">
        <f>INDEX([7]table1_region_val!C:C, MATCH($A31,[7]table1_region_val!$A:$A,0))</f>
        <v>Eastern Mediterranean Region</v>
      </c>
      <c r="D31" t="str">
        <f>INDEX([7]table1_region_val!D:D, MATCH($A31,[7]table1_region_val!$A:$A,0))</f>
        <v>Revised - Composite method</v>
      </c>
      <c r="E31">
        <f>INDEX([7]table1_region_val!E:E, MATCH($A31,[7]table1_region_val!$A:$A,0))</f>
        <v>0.32900000000000001</v>
      </c>
      <c r="F31">
        <f>INDEX([7]table1_region_val!F:F, MATCH($A31,[7]table1_region_val!$A:$A,0))</f>
        <v>7.95</v>
      </c>
    </row>
    <row r="32" spans="1:6" x14ac:dyDescent="0.25">
      <c r="A32">
        <v>58</v>
      </c>
      <c r="B32">
        <f>INDEX([7]table1_region_val!B:B, MATCH($A32,[7]table1_region_val!$A:$A,0))</f>
        <v>1</v>
      </c>
      <c r="C32" t="str">
        <f>INDEX([7]table1_region_val!C:C, MATCH($A32,[7]table1_region_val!$A:$A,0))</f>
        <v>European Region</v>
      </c>
      <c r="D32" t="str">
        <f>INDEX([7]table1_region_val!D:D, MATCH($A32,[7]table1_region_val!$A:$A,0))</f>
        <v>Revised - Composite method</v>
      </c>
      <c r="E32">
        <f>INDEX([7]table1_region_val!E:E, MATCH($A32,[7]table1_region_val!$A:$A,0))</f>
        <v>0.72899999999999998</v>
      </c>
      <c r="F32">
        <f>INDEX([7]table1_region_val!F:F, MATCH($A32,[7]table1_region_val!$A:$A,0))</f>
        <v>7.72</v>
      </c>
    </row>
    <row r="33" spans="1:6" x14ac:dyDescent="0.25">
      <c r="A33">
        <v>63</v>
      </c>
      <c r="B33">
        <f>INDEX([7]table1_region_val!B:B, MATCH($A33,[7]table1_region_val!$A:$A,0))</f>
        <v>1</v>
      </c>
      <c r="C33" t="str">
        <f>INDEX([7]table1_region_val!C:C, MATCH($A33,[7]table1_region_val!$A:$A,0))</f>
        <v>NA</v>
      </c>
      <c r="D33" t="str">
        <f>INDEX([7]table1_region_val!D:D, MATCH($A33,[7]table1_region_val!$A:$A,0))</f>
        <v>Revised - Composite method</v>
      </c>
      <c r="E33">
        <f>INDEX([7]table1_region_val!E:E, MATCH($A33,[7]table1_region_val!$A:$A,0))</f>
        <v>1.2E-2</v>
      </c>
      <c r="F33">
        <f>INDEX([7]table1_region_val!F:F, MATCH($A33,[7]table1_region_val!$A:$A,0))</f>
        <v>6.32</v>
      </c>
    </row>
    <row r="34" spans="1:6" x14ac:dyDescent="0.25">
      <c r="A34">
        <v>59</v>
      </c>
      <c r="B34">
        <f>INDEX([7]table1_region_val!B:B, MATCH($A34,[7]table1_region_val!$A:$A,0))</f>
        <v>1</v>
      </c>
      <c r="C34" t="str">
        <f>INDEX([7]table1_region_val!C:C, MATCH($A34,[7]table1_region_val!$A:$A,0))</f>
        <v>Region of the Americas</v>
      </c>
      <c r="D34" t="str">
        <f>INDEX([7]table1_region_val!D:D, MATCH($A34,[7]table1_region_val!$A:$A,0))</f>
        <v>Revised - Composite method</v>
      </c>
      <c r="E34">
        <f>INDEX([7]table1_region_val!E:E, MATCH($A34,[7]table1_region_val!$A:$A,0))</f>
        <v>0.63300000000000001</v>
      </c>
      <c r="F34">
        <f>INDEX([7]table1_region_val!F:F, MATCH($A34,[7]table1_region_val!$A:$A,0))</f>
        <v>8.67</v>
      </c>
    </row>
    <row r="35" spans="1:6" x14ac:dyDescent="0.25">
      <c r="A35">
        <v>57</v>
      </c>
      <c r="B35">
        <f>INDEX([7]table1_region_val!B:B, MATCH($A35,[7]table1_region_val!$A:$A,0))</f>
        <v>1</v>
      </c>
      <c r="C35" t="str">
        <f>INDEX([7]table1_region_val!C:C, MATCH($A35,[7]table1_region_val!$A:$A,0))</f>
        <v>South-East Asia Region</v>
      </c>
      <c r="D35" t="str">
        <f>INDEX([7]table1_region_val!D:D, MATCH($A35,[7]table1_region_val!$A:$A,0))</f>
        <v>Revised - Composite method</v>
      </c>
      <c r="E35">
        <f>INDEX([7]table1_region_val!E:E, MATCH($A35,[7]table1_region_val!$A:$A,0))</f>
        <v>0.97399999999999998</v>
      </c>
      <c r="F35">
        <f>INDEX([7]table1_region_val!F:F, MATCH($A35,[7]table1_region_val!$A:$A,0))</f>
        <v>7.24</v>
      </c>
    </row>
    <row r="36" spans="1:6" x14ac:dyDescent="0.25">
      <c r="A36">
        <v>60</v>
      </c>
      <c r="B36">
        <f>INDEX([7]table1_region_val!B:B, MATCH($A36,[7]table1_region_val!$A:$A,0))</f>
        <v>1</v>
      </c>
      <c r="C36" t="str">
        <f>INDEX([7]table1_region_val!C:C, MATCH($A36,[7]table1_region_val!$A:$A,0))</f>
        <v>Western Pacific Region</v>
      </c>
      <c r="D36" t="str">
        <f>INDEX([7]table1_region_val!D:D, MATCH($A36,[7]table1_region_val!$A:$A,0))</f>
        <v>Revised - Composite method</v>
      </c>
      <c r="E36">
        <f>INDEX([7]table1_region_val!E:E, MATCH($A36,[7]table1_region_val!$A:$A,0))</f>
        <v>0.91500000000000004</v>
      </c>
      <c r="F36">
        <f>INDEX([7]table1_region_val!F:F, MATCH($A36,[7]table1_region_val!$A:$A,0))</f>
        <v>6.39</v>
      </c>
    </row>
    <row r="37" spans="1:6" x14ac:dyDescent="0.25">
      <c r="A37">
        <v>68</v>
      </c>
      <c r="B37">
        <f>INDEX([7]table1_region_val!B:B, MATCH($A37,[7]table1_region_val!$A:$A,0))</f>
        <v>2</v>
      </c>
      <c r="C37" t="str">
        <f>INDEX([7]table1_region_val!C:C, MATCH($A37,[7]table1_region_val!$A:$A,0))</f>
        <v>African Region</v>
      </c>
      <c r="D37" t="str">
        <f>INDEX([7]table1_region_val!D:D, MATCH($A37,[7]table1_region_val!$A:$A,0))</f>
        <v>Revised - Composite method</v>
      </c>
      <c r="E37">
        <f>INDEX([7]table1_region_val!E:E, MATCH($A37,[7]table1_region_val!$A:$A,0))</f>
        <v>49.777000000000001</v>
      </c>
      <c r="F37">
        <f>INDEX([7]table1_region_val!F:F, MATCH($A37,[7]table1_region_val!$A:$A,0))</f>
        <v>9.81</v>
      </c>
    </row>
    <row r="38" spans="1:6" x14ac:dyDescent="0.25">
      <c r="A38">
        <v>69</v>
      </c>
      <c r="B38">
        <f>INDEX([7]table1_region_val!B:B, MATCH($A38,[7]table1_region_val!$A:$A,0))</f>
        <v>2</v>
      </c>
      <c r="C38" t="str">
        <f>INDEX([7]table1_region_val!C:C, MATCH($A38,[7]table1_region_val!$A:$A,0))</f>
        <v>Eastern Mediterranean Region</v>
      </c>
      <c r="D38" t="str">
        <f>INDEX([7]table1_region_val!D:D, MATCH($A38,[7]table1_region_val!$A:$A,0))</f>
        <v>Revised - Composite method</v>
      </c>
      <c r="E38">
        <f>INDEX([7]table1_region_val!E:E, MATCH($A38,[7]table1_region_val!$A:$A,0))</f>
        <v>35.277000000000001</v>
      </c>
      <c r="F38">
        <f>INDEX([7]table1_region_val!F:F, MATCH($A38,[7]table1_region_val!$A:$A,0))</f>
        <v>14.6</v>
      </c>
    </row>
    <row r="39" spans="1:6" x14ac:dyDescent="0.25">
      <c r="A39">
        <v>64</v>
      </c>
      <c r="B39">
        <f>INDEX([7]table1_region_val!B:B, MATCH($A39,[7]table1_region_val!$A:$A,0))</f>
        <v>2</v>
      </c>
      <c r="C39" t="str">
        <f>INDEX([7]table1_region_val!C:C, MATCH($A39,[7]table1_region_val!$A:$A,0))</f>
        <v>European Region</v>
      </c>
      <c r="D39" t="str">
        <f>INDEX([7]table1_region_val!D:D, MATCH($A39,[7]table1_region_val!$A:$A,0))</f>
        <v>Revised - Composite method</v>
      </c>
      <c r="E39">
        <f>INDEX([7]table1_region_val!E:E, MATCH($A39,[7]table1_region_val!$A:$A,0))</f>
        <v>48.752000000000002</v>
      </c>
      <c r="F39">
        <f>INDEX([7]table1_region_val!F:F, MATCH($A39,[7]table1_region_val!$A:$A,0))</f>
        <v>16.09</v>
      </c>
    </row>
    <row r="40" spans="1:6" x14ac:dyDescent="0.25">
      <c r="A40">
        <v>70</v>
      </c>
      <c r="B40">
        <f>INDEX([7]table1_region_val!B:B, MATCH($A40,[7]table1_region_val!$A:$A,0))</f>
        <v>2</v>
      </c>
      <c r="C40" t="str">
        <f>INDEX([7]table1_region_val!C:C, MATCH($A40,[7]table1_region_val!$A:$A,0))</f>
        <v>NA</v>
      </c>
      <c r="D40" t="str">
        <f>INDEX([7]table1_region_val!D:D, MATCH($A40,[7]table1_region_val!$A:$A,0))</f>
        <v>Revised - Composite method</v>
      </c>
      <c r="E40">
        <f>INDEX([7]table1_region_val!E:E, MATCH($A40,[7]table1_region_val!$A:$A,0))</f>
        <v>1.0029999999999999</v>
      </c>
      <c r="F40">
        <f>INDEX([7]table1_region_val!F:F, MATCH($A40,[7]table1_region_val!$A:$A,0))</f>
        <v>15.59</v>
      </c>
    </row>
    <row r="41" spans="1:6" x14ac:dyDescent="0.25">
      <c r="A41">
        <v>67</v>
      </c>
      <c r="B41">
        <f>INDEX([7]table1_region_val!B:B, MATCH($A41,[7]table1_region_val!$A:$A,0))</f>
        <v>2</v>
      </c>
      <c r="C41" t="str">
        <f>INDEX([7]table1_region_val!C:C, MATCH($A41,[7]table1_region_val!$A:$A,0))</f>
        <v>Region of the Americas</v>
      </c>
      <c r="D41" t="str">
        <f>INDEX([7]table1_region_val!D:D, MATCH($A41,[7]table1_region_val!$A:$A,0))</f>
        <v>Revised - Composite method</v>
      </c>
      <c r="E41">
        <f>INDEX([7]table1_region_val!E:E, MATCH($A41,[7]table1_region_val!$A:$A,0))</f>
        <v>54.110999999999997</v>
      </c>
      <c r="F41">
        <f>INDEX([7]table1_region_val!F:F, MATCH($A41,[7]table1_region_val!$A:$A,0))</f>
        <v>17.760000000000002</v>
      </c>
    </row>
    <row r="42" spans="1:6" x14ac:dyDescent="0.25">
      <c r="A42">
        <v>66</v>
      </c>
      <c r="B42">
        <f>INDEX([7]table1_region_val!B:B, MATCH($A42,[7]table1_region_val!$A:$A,0))</f>
        <v>2</v>
      </c>
      <c r="C42" t="str">
        <f>INDEX([7]table1_region_val!C:C, MATCH($A42,[7]table1_region_val!$A:$A,0))</f>
        <v>South-East Asia Region</v>
      </c>
      <c r="D42" t="str">
        <f>INDEX([7]table1_region_val!D:D, MATCH($A42,[7]table1_region_val!$A:$A,0))</f>
        <v>Revised - Composite method</v>
      </c>
      <c r="E42">
        <f>INDEX([7]table1_region_val!E:E, MATCH($A42,[7]table1_region_val!$A:$A,0))</f>
        <v>89.394000000000005</v>
      </c>
      <c r="F42">
        <f>INDEX([7]table1_region_val!F:F, MATCH($A42,[7]table1_region_val!$A:$A,0))</f>
        <v>13.69</v>
      </c>
    </row>
    <row r="43" spans="1:6" x14ac:dyDescent="0.25">
      <c r="A43">
        <v>65</v>
      </c>
      <c r="B43">
        <f>INDEX([7]table1_region_val!B:B, MATCH($A43,[7]table1_region_val!$A:$A,0))</f>
        <v>2</v>
      </c>
      <c r="C43" t="str">
        <f>INDEX([7]table1_region_val!C:C, MATCH($A43,[7]table1_region_val!$A:$A,0))</f>
        <v>Western Pacific Region</v>
      </c>
      <c r="D43" t="str">
        <f>INDEX([7]table1_region_val!D:D, MATCH($A43,[7]table1_region_val!$A:$A,0))</f>
        <v>Revised - Composite method</v>
      </c>
      <c r="E43">
        <f>INDEX([7]table1_region_val!E:E, MATCH($A43,[7]table1_region_val!$A:$A,0))</f>
        <v>76.698999999999998</v>
      </c>
      <c r="F43">
        <f>INDEX([7]table1_region_val!F:F, MATCH($A43,[7]table1_region_val!$A:$A,0))</f>
        <v>14.74</v>
      </c>
    </row>
    <row r="44" spans="1:6" x14ac:dyDescent="0.25">
      <c r="A44">
        <v>75</v>
      </c>
      <c r="B44">
        <f>INDEX([7]table1_region_val!B:B, MATCH($A44,[7]table1_region_val!$A:$A,0))</f>
        <v>3</v>
      </c>
      <c r="C44" t="str">
        <f>INDEX([7]table1_region_val!C:C, MATCH($A44,[7]table1_region_val!$A:$A,0))</f>
        <v>African Region</v>
      </c>
      <c r="D44" t="str">
        <f>INDEX([7]table1_region_val!D:D, MATCH($A44,[7]table1_region_val!$A:$A,0))</f>
        <v>Revised - Composite method</v>
      </c>
      <c r="E44">
        <f>INDEX([7]table1_region_val!E:E, MATCH($A44,[7]table1_region_val!$A:$A,0))</f>
        <v>25.946999999999999</v>
      </c>
      <c r="F44">
        <f>INDEX([7]table1_region_val!F:F, MATCH($A44,[7]table1_region_val!$A:$A,0))</f>
        <v>25.68</v>
      </c>
    </row>
    <row r="45" spans="1:6" x14ac:dyDescent="0.25">
      <c r="A45">
        <v>74</v>
      </c>
      <c r="B45">
        <f>INDEX([7]table1_region_val!B:B, MATCH($A45,[7]table1_region_val!$A:$A,0))</f>
        <v>3</v>
      </c>
      <c r="C45" t="str">
        <f>INDEX([7]table1_region_val!C:C, MATCH($A45,[7]table1_region_val!$A:$A,0))</f>
        <v>Eastern Mediterranean Region</v>
      </c>
      <c r="D45" t="str">
        <f>INDEX([7]table1_region_val!D:D, MATCH($A45,[7]table1_region_val!$A:$A,0))</f>
        <v>Revised - Composite method</v>
      </c>
      <c r="E45">
        <f>INDEX([7]table1_region_val!E:E, MATCH($A45,[7]table1_region_val!$A:$A,0))</f>
        <v>22.123999999999999</v>
      </c>
      <c r="F45">
        <f>INDEX([7]table1_region_val!F:F, MATCH($A45,[7]table1_region_val!$A:$A,0))</f>
        <v>31.01</v>
      </c>
    </row>
    <row r="46" spans="1:6" x14ac:dyDescent="0.25">
      <c r="A46">
        <v>71</v>
      </c>
      <c r="B46">
        <f>INDEX([7]table1_region_val!B:B, MATCH($A46,[7]table1_region_val!$A:$A,0))</f>
        <v>3</v>
      </c>
      <c r="C46" t="str">
        <f>INDEX([7]table1_region_val!C:C, MATCH($A46,[7]table1_region_val!$A:$A,0))</f>
        <v>European Region</v>
      </c>
      <c r="D46" t="str">
        <f>INDEX([7]table1_region_val!D:D, MATCH($A46,[7]table1_region_val!$A:$A,0))</f>
        <v>Revised - Composite method</v>
      </c>
      <c r="E46">
        <f>INDEX([7]table1_region_val!E:E, MATCH($A46,[7]table1_region_val!$A:$A,0))</f>
        <v>35.118000000000002</v>
      </c>
      <c r="F46">
        <f>INDEX([7]table1_region_val!F:F, MATCH($A46,[7]table1_region_val!$A:$A,0))</f>
        <v>28.96</v>
      </c>
    </row>
    <row r="47" spans="1:6" x14ac:dyDescent="0.25">
      <c r="A47">
        <v>77</v>
      </c>
      <c r="B47">
        <f>INDEX([7]table1_region_val!B:B, MATCH($A47,[7]table1_region_val!$A:$A,0))</f>
        <v>3</v>
      </c>
      <c r="C47" t="str">
        <f>INDEX([7]table1_region_val!C:C, MATCH($A47,[7]table1_region_val!$A:$A,0))</f>
        <v>NA</v>
      </c>
      <c r="D47" t="str">
        <f>INDEX([7]table1_region_val!D:D, MATCH($A47,[7]table1_region_val!$A:$A,0))</f>
        <v>Revised - Composite method</v>
      </c>
      <c r="E47">
        <f>INDEX([7]table1_region_val!E:E, MATCH($A47,[7]table1_region_val!$A:$A,0))</f>
        <v>0.77</v>
      </c>
      <c r="F47">
        <f>INDEX([7]table1_region_val!F:F, MATCH($A47,[7]table1_region_val!$A:$A,0))</f>
        <v>28.09</v>
      </c>
    </row>
    <row r="48" spans="1:6" x14ac:dyDescent="0.25">
      <c r="A48">
        <v>73</v>
      </c>
      <c r="B48">
        <f>INDEX([7]table1_region_val!B:B, MATCH($A48,[7]table1_region_val!$A:$A,0))</f>
        <v>3</v>
      </c>
      <c r="C48" t="str">
        <f>INDEX([7]table1_region_val!C:C, MATCH($A48,[7]table1_region_val!$A:$A,0))</f>
        <v>Region of the Americas</v>
      </c>
      <c r="D48" t="str">
        <f>INDEX([7]table1_region_val!D:D, MATCH($A48,[7]table1_region_val!$A:$A,0))</f>
        <v>Revised - Composite method</v>
      </c>
      <c r="E48">
        <f>INDEX([7]table1_region_val!E:E, MATCH($A48,[7]table1_region_val!$A:$A,0))</f>
        <v>39.122999999999998</v>
      </c>
      <c r="F48">
        <f>INDEX([7]table1_region_val!F:F, MATCH($A48,[7]table1_region_val!$A:$A,0))</f>
        <v>30.02</v>
      </c>
    </row>
    <row r="49" spans="1:6" x14ac:dyDescent="0.25">
      <c r="A49">
        <v>76</v>
      </c>
      <c r="B49">
        <f>INDEX([7]table1_region_val!B:B, MATCH($A49,[7]table1_region_val!$A:$A,0))</f>
        <v>3</v>
      </c>
      <c r="C49" t="str">
        <f>INDEX([7]table1_region_val!C:C, MATCH($A49,[7]table1_region_val!$A:$A,0))</f>
        <v>South-East Asia Region</v>
      </c>
      <c r="D49" t="str">
        <f>INDEX([7]table1_region_val!D:D, MATCH($A49,[7]table1_region_val!$A:$A,0))</f>
        <v>Revised - Composite method</v>
      </c>
      <c r="E49">
        <f>INDEX([7]table1_region_val!E:E, MATCH($A49,[7]table1_region_val!$A:$A,0))</f>
        <v>58.295000000000002</v>
      </c>
      <c r="F49">
        <f>INDEX([7]table1_region_val!F:F, MATCH($A49,[7]table1_region_val!$A:$A,0))</f>
        <v>25.97</v>
      </c>
    </row>
    <row r="50" spans="1:6" x14ac:dyDescent="0.25">
      <c r="A50">
        <v>72</v>
      </c>
      <c r="B50">
        <f>INDEX([7]table1_region_val!B:B, MATCH($A50,[7]table1_region_val!$A:$A,0))</f>
        <v>3</v>
      </c>
      <c r="C50" t="str">
        <f>INDEX([7]table1_region_val!C:C, MATCH($A50,[7]table1_region_val!$A:$A,0))</f>
        <v>Western Pacific Region</v>
      </c>
      <c r="D50" t="str">
        <f>INDEX([7]table1_region_val!D:D, MATCH($A50,[7]table1_region_val!$A:$A,0))</f>
        <v>Revised - Composite method</v>
      </c>
      <c r="E50">
        <f>INDEX([7]table1_region_val!E:E, MATCH($A50,[7]table1_region_val!$A:$A,0))</f>
        <v>56.798000000000002</v>
      </c>
      <c r="F50">
        <f>INDEX([7]table1_region_val!F:F, MATCH($A50,[7]table1_region_val!$A:$A,0))</f>
        <v>27.14</v>
      </c>
    </row>
    <row r="51" spans="1:6" x14ac:dyDescent="0.25">
      <c r="A51">
        <v>84</v>
      </c>
      <c r="B51">
        <f>INDEX([7]table1_region_val!B:B, MATCH($A51,[7]table1_region_val!$A:$A,0))</f>
        <v>4</v>
      </c>
      <c r="C51" t="str">
        <f>INDEX([7]table1_region_val!C:C, MATCH($A51,[7]table1_region_val!$A:$A,0))</f>
        <v>African Region</v>
      </c>
      <c r="D51" t="str">
        <f>INDEX([7]table1_region_val!D:D, MATCH($A51,[7]table1_region_val!$A:$A,0))</f>
        <v>Revised - Composite method</v>
      </c>
      <c r="E51">
        <f>INDEX([7]table1_region_val!E:E, MATCH($A51,[7]table1_region_val!$A:$A,0))</f>
        <v>23.831</v>
      </c>
      <c r="F51">
        <f>INDEX([7]table1_region_val!F:F, MATCH($A51,[7]table1_region_val!$A:$A,0))</f>
        <v>5.86</v>
      </c>
    </row>
    <row r="52" spans="1:6" x14ac:dyDescent="0.25">
      <c r="A52">
        <v>82</v>
      </c>
      <c r="B52">
        <f>INDEX([7]table1_region_val!B:B, MATCH($A52,[7]table1_region_val!$A:$A,0))</f>
        <v>4</v>
      </c>
      <c r="C52" t="str">
        <f>INDEX([7]table1_region_val!C:C, MATCH($A52,[7]table1_region_val!$A:$A,0))</f>
        <v>Eastern Mediterranean Region</v>
      </c>
      <c r="D52" t="str">
        <f>INDEX([7]table1_region_val!D:D, MATCH($A52,[7]table1_region_val!$A:$A,0))</f>
        <v>Revised - Composite method</v>
      </c>
      <c r="E52">
        <f>INDEX([7]table1_region_val!E:E, MATCH($A52,[7]table1_region_val!$A:$A,0))</f>
        <v>13.151999999999999</v>
      </c>
      <c r="F52">
        <f>INDEX([7]table1_region_val!F:F, MATCH($A52,[7]table1_region_val!$A:$A,0))</f>
        <v>7.73</v>
      </c>
    </row>
    <row r="53" spans="1:6" x14ac:dyDescent="0.25">
      <c r="A53">
        <v>78</v>
      </c>
      <c r="B53">
        <f>INDEX([7]table1_region_val!B:B, MATCH($A53,[7]table1_region_val!$A:$A,0))</f>
        <v>4</v>
      </c>
      <c r="C53" t="str">
        <f>INDEX([7]table1_region_val!C:C, MATCH($A53,[7]table1_region_val!$A:$A,0))</f>
        <v>European Region</v>
      </c>
      <c r="D53" t="str">
        <f>INDEX([7]table1_region_val!D:D, MATCH($A53,[7]table1_region_val!$A:$A,0))</f>
        <v>Revised - Composite method</v>
      </c>
      <c r="E53">
        <f>INDEX([7]table1_region_val!E:E, MATCH($A53,[7]table1_region_val!$A:$A,0))</f>
        <v>13.634</v>
      </c>
      <c r="F53">
        <f>INDEX([7]table1_region_val!F:F, MATCH($A53,[7]table1_region_val!$A:$A,0))</f>
        <v>7.5</v>
      </c>
    </row>
    <row r="54" spans="1:6" x14ac:dyDescent="0.25">
      <c r="A54">
        <v>83</v>
      </c>
      <c r="B54">
        <f>INDEX([7]table1_region_val!B:B, MATCH($A54,[7]table1_region_val!$A:$A,0))</f>
        <v>4</v>
      </c>
      <c r="C54" t="str">
        <f>INDEX([7]table1_region_val!C:C, MATCH($A54,[7]table1_region_val!$A:$A,0))</f>
        <v>NA</v>
      </c>
      <c r="D54" t="str">
        <f>INDEX([7]table1_region_val!D:D, MATCH($A54,[7]table1_region_val!$A:$A,0))</f>
        <v>Revised - Composite method</v>
      </c>
      <c r="E54">
        <f>INDEX([7]table1_region_val!E:E, MATCH($A54,[7]table1_region_val!$A:$A,0))</f>
        <v>0.23300000000000001</v>
      </c>
      <c r="F54">
        <f>INDEX([7]table1_region_val!F:F, MATCH($A54,[7]table1_region_val!$A:$A,0))</f>
        <v>6.32</v>
      </c>
    </row>
    <row r="55" spans="1:6" x14ac:dyDescent="0.25">
      <c r="A55">
        <v>80</v>
      </c>
      <c r="B55">
        <f>INDEX([7]table1_region_val!B:B, MATCH($A55,[7]table1_region_val!$A:$A,0))</f>
        <v>4</v>
      </c>
      <c r="C55" t="str">
        <f>INDEX([7]table1_region_val!C:C, MATCH($A55,[7]table1_region_val!$A:$A,0))</f>
        <v>Region of the Americas</v>
      </c>
      <c r="D55" t="str">
        <f>INDEX([7]table1_region_val!D:D, MATCH($A55,[7]table1_region_val!$A:$A,0))</f>
        <v>Revised - Composite method</v>
      </c>
      <c r="E55">
        <f>INDEX([7]table1_region_val!E:E, MATCH($A55,[7]table1_region_val!$A:$A,0))</f>
        <v>14.987</v>
      </c>
      <c r="F55">
        <f>INDEX([7]table1_region_val!F:F, MATCH($A55,[7]table1_region_val!$A:$A,0))</f>
        <v>8.59</v>
      </c>
    </row>
    <row r="56" spans="1:6" x14ac:dyDescent="0.25">
      <c r="A56">
        <v>81</v>
      </c>
      <c r="B56">
        <f>INDEX([7]table1_region_val!B:B, MATCH($A56,[7]table1_region_val!$A:$A,0))</f>
        <v>4</v>
      </c>
      <c r="C56" t="str">
        <f>INDEX([7]table1_region_val!C:C, MATCH($A56,[7]table1_region_val!$A:$A,0))</f>
        <v>South-East Asia Region</v>
      </c>
      <c r="D56" t="str">
        <f>INDEX([7]table1_region_val!D:D, MATCH($A56,[7]table1_region_val!$A:$A,0))</f>
        <v>Revised - Composite method</v>
      </c>
      <c r="E56">
        <f>INDEX([7]table1_region_val!E:E, MATCH($A56,[7]table1_region_val!$A:$A,0))</f>
        <v>31.099</v>
      </c>
      <c r="F56">
        <f>INDEX([7]table1_region_val!F:F, MATCH($A56,[7]table1_region_val!$A:$A,0))</f>
        <v>7.26</v>
      </c>
    </row>
    <row r="57" spans="1:6" x14ac:dyDescent="0.25">
      <c r="A57">
        <v>79</v>
      </c>
      <c r="B57">
        <f>INDEX([7]table1_region_val!B:B, MATCH($A57,[7]table1_region_val!$A:$A,0))</f>
        <v>4</v>
      </c>
      <c r="C57" t="str">
        <f>INDEX([7]table1_region_val!C:C, MATCH($A57,[7]table1_region_val!$A:$A,0))</f>
        <v>Western Pacific Region</v>
      </c>
      <c r="D57" t="str">
        <f>INDEX([7]table1_region_val!D:D, MATCH($A57,[7]table1_region_val!$A:$A,0))</f>
        <v>Revised - Composite method</v>
      </c>
      <c r="E57">
        <f>INDEX([7]table1_region_val!E:E, MATCH($A57,[7]table1_region_val!$A:$A,0))</f>
        <v>19.901</v>
      </c>
      <c r="F57">
        <f>INDEX([7]table1_region_val!F:F, MATCH($A57,[7]table1_region_val!$A:$A,0))</f>
        <v>6.4</v>
      </c>
    </row>
    <row r="58" spans="1:6" x14ac:dyDescent="0.25">
      <c r="A58">
        <v>34</v>
      </c>
      <c r="B58">
        <f>INDEX([7]table1_region_val!B:B, MATCH($A58,[7]table1_region_val!$A:$A,0))</f>
        <v>1</v>
      </c>
      <c r="C58" t="str">
        <f>INDEX([7]table1_region_val!C:C, MATCH($A58,[7]table1_region_val!$A:$A,0))</f>
        <v>African Region</v>
      </c>
      <c r="D58" t="str">
        <f>INDEX([7]table1_region_val!D:D, MATCH($A58,[7]table1_region_val!$A:$A,0))</f>
        <v>Revised - Vigo et al. method</v>
      </c>
      <c r="E58">
        <f>INDEX([7]table1_region_val!E:E, MATCH($A58,[7]table1_region_val!$A:$A,0))</f>
        <v>0.17499999999999999</v>
      </c>
      <c r="F58">
        <f>INDEX([7]table1_region_val!F:F, MATCH($A58,[7]table1_region_val!$A:$A,0))</f>
        <v>2.2799999999999998</v>
      </c>
    </row>
    <row r="59" spans="1:6" x14ac:dyDescent="0.25">
      <c r="A59">
        <v>33</v>
      </c>
      <c r="B59">
        <f>INDEX([7]table1_region_val!B:B, MATCH($A59,[7]table1_region_val!$A:$A,0))</f>
        <v>1</v>
      </c>
      <c r="C59" t="str">
        <f>INDEX([7]table1_region_val!C:C, MATCH($A59,[7]table1_region_val!$A:$A,0))</f>
        <v>Eastern Mediterranean Region</v>
      </c>
      <c r="D59" t="str">
        <f>INDEX([7]table1_region_val!D:D, MATCH($A59,[7]table1_region_val!$A:$A,0))</f>
        <v>Revised - Vigo et al. method</v>
      </c>
      <c r="E59">
        <f>INDEX([7]table1_region_val!E:E, MATCH($A59,[7]table1_region_val!$A:$A,0))</f>
        <v>0.125</v>
      </c>
      <c r="F59">
        <f>INDEX([7]table1_region_val!F:F, MATCH($A59,[7]table1_region_val!$A:$A,0))</f>
        <v>3.02</v>
      </c>
    </row>
    <row r="60" spans="1:6" x14ac:dyDescent="0.25">
      <c r="A60">
        <v>30</v>
      </c>
      <c r="B60">
        <f>INDEX([7]table1_region_val!B:B, MATCH($A60,[7]table1_region_val!$A:$A,0))</f>
        <v>1</v>
      </c>
      <c r="C60" t="str">
        <f>INDEX([7]table1_region_val!C:C, MATCH($A60,[7]table1_region_val!$A:$A,0))</f>
        <v>European Region</v>
      </c>
      <c r="D60" t="str">
        <f>INDEX([7]table1_region_val!D:D, MATCH($A60,[7]table1_region_val!$A:$A,0))</f>
        <v>Revised - Vigo et al. method</v>
      </c>
      <c r="E60">
        <f>INDEX([7]table1_region_val!E:E, MATCH($A60,[7]table1_region_val!$A:$A,0))</f>
        <v>0.66600000000000004</v>
      </c>
      <c r="F60">
        <f>INDEX([7]table1_region_val!F:F, MATCH($A60,[7]table1_region_val!$A:$A,0))</f>
        <v>7.05</v>
      </c>
    </row>
    <row r="61" spans="1:6" x14ac:dyDescent="0.25">
      <c r="A61">
        <v>35</v>
      </c>
      <c r="B61">
        <f>INDEX([7]table1_region_val!B:B, MATCH($A61,[7]table1_region_val!$A:$A,0))</f>
        <v>1</v>
      </c>
      <c r="C61" t="str">
        <f>INDEX([7]table1_region_val!C:C, MATCH($A61,[7]table1_region_val!$A:$A,0))</f>
        <v>NA</v>
      </c>
      <c r="D61" t="str">
        <f>INDEX([7]table1_region_val!D:D, MATCH($A61,[7]table1_region_val!$A:$A,0))</f>
        <v>Revised - Vigo et al. method</v>
      </c>
      <c r="E61">
        <f>INDEX([7]table1_region_val!E:E, MATCH($A61,[7]table1_region_val!$A:$A,0))</f>
        <v>1.6E-2</v>
      </c>
      <c r="F61">
        <f>INDEX([7]table1_region_val!F:F, MATCH($A61,[7]table1_region_val!$A:$A,0))</f>
        <v>8.41</v>
      </c>
    </row>
    <row r="62" spans="1:6" x14ac:dyDescent="0.25">
      <c r="A62">
        <v>31</v>
      </c>
      <c r="B62">
        <f>INDEX([7]table1_region_val!B:B, MATCH($A62,[7]table1_region_val!$A:$A,0))</f>
        <v>1</v>
      </c>
      <c r="C62" t="str">
        <f>INDEX([7]table1_region_val!C:C, MATCH($A62,[7]table1_region_val!$A:$A,0))</f>
        <v>Region of the Americas</v>
      </c>
      <c r="D62" t="str">
        <f>INDEX([7]table1_region_val!D:D, MATCH($A62,[7]table1_region_val!$A:$A,0))</f>
        <v>Revised - Vigo et al. method</v>
      </c>
      <c r="E62">
        <f>INDEX([7]table1_region_val!E:E, MATCH($A62,[7]table1_region_val!$A:$A,0))</f>
        <v>0.49</v>
      </c>
      <c r="F62">
        <f>INDEX([7]table1_region_val!F:F, MATCH($A62,[7]table1_region_val!$A:$A,0))</f>
        <v>6.71</v>
      </c>
    </row>
    <row r="63" spans="1:6" x14ac:dyDescent="0.25">
      <c r="A63">
        <v>29</v>
      </c>
      <c r="B63">
        <f>INDEX([7]table1_region_val!B:B, MATCH($A63,[7]table1_region_val!$A:$A,0))</f>
        <v>1</v>
      </c>
      <c r="C63" t="str">
        <f>INDEX([7]table1_region_val!C:C, MATCH($A63,[7]table1_region_val!$A:$A,0))</f>
        <v>South-East Asia Region</v>
      </c>
      <c r="D63" t="str">
        <f>INDEX([7]table1_region_val!D:D, MATCH($A63,[7]table1_region_val!$A:$A,0))</f>
        <v>Revised - Vigo et al. method</v>
      </c>
      <c r="E63">
        <f>INDEX([7]table1_region_val!E:E, MATCH($A63,[7]table1_region_val!$A:$A,0))</f>
        <v>0.55500000000000005</v>
      </c>
      <c r="F63">
        <f>INDEX([7]table1_region_val!F:F, MATCH($A63,[7]table1_region_val!$A:$A,0))</f>
        <v>4.13</v>
      </c>
    </row>
    <row r="64" spans="1:6" x14ac:dyDescent="0.25">
      <c r="A64">
        <v>32</v>
      </c>
      <c r="B64">
        <f>INDEX([7]table1_region_val!B:B, MATCH($A64,[7]table1_region_val!$A:$A,0))</f>
        <v>1</v>
      </c>
      <c r="C64" t="str">
        <f>INDEX([7]table1_region_val!C:C, MATCH($A64,[7]table1_region_val!$A:$A,0))</f>
        <v>Western Pacific Region</v>
      </c>
      <c r="D64" t="str">
        <f>INDEX([7]table1_region_val!D:D, MATCH($A64,[7]table1_region_val!$A:$A,0))</f>
        <v>Revised - Vigo et al. method</v>
      </c>
      <c r="E64">
        <f>INDEX([7]table1_region_val!E:E, MATCH($A64,[7]table1_region_val!$A:$A,0))</f>
        <v>0.871</v>
      </c>
      <c r="F64">
        <f>INDEX([7]table1_region_val!F:F, MATCH($A64,[7]table1_region_val!$A:$A,0))</f>
        <v>6.08</v>
      </c>
    </row>
    <row r="65" spans="1:6" x14ac:dyDescent="0.25">
      <c r="A65">
        <v>40</v>
      </c>
      <c r="B65">
        <f>INDEX([7]table1_region_val!B:B, MATCH($A65,[7]table1_region_val!$A:$A,0))</f>
        <v>2</v>
      </c>
      <c r="C65" t="str">
        <f>INDEX([7]table1_region_val!C:C, MATCH($A65,[7]table1_region_val!$A:$A,0))</f>
        <v>African Region</v>
      </c>
      <c r="D65" t="str">
        <f>INDEX([7]table1_region_val!D:D, MATCH($A65,[7]table1_region_val!$A:$A,0))</f>
        <v>Revised - Vigo et al. method</v>
      </c>
      <c r="E65">
        <f>INDEX([7]table1_region_val!E:E, MATCH($A65,[7]table1_region_val!$A:$A,0))</f>
        <v>31.376000000000001</v>
      </c>
      <c r="F65">
        <f>INDEX([7]table1_region_val!F:F, MATCH($A65,[7]table1_region_val!$A:$A,0))</f>
        <v>6.18</v>
      </c>
    </row>
    <row r="66" spans="1:6" x14ac:dyDescent="0.25">
      <c r="A66">
        <v>41</v>
      </c>
      <c r="B66">
        <f>INDEX([7]table1_region_val!B:B, MATCH($A66,[7]table1_region_val!$A:$A,0))</f>
        <v>2</v>
      </c>
      <c r="C66" t="str">
        <f>INDEX([7]table1_region_val!C:C, MATCH($A66,[7]table1_region_val!$A:$A,0))</f>
        <v>Eastern Mediterranean Region</v>
      </c>
      <c r="D66" t="str">
        <f>INDEX([7]table1_region_val!D:D, MATCH($A66,[7]table1_region_val!$A:$A,0))</f>
        <v>Revised - Vigo et al. method</v>
      </c>
      <c r="E66">
        <f>INDEX([7]table1_region_val!E:E, MATCH($A66,[7]table1_region_val!$A:$A,0))</f>
        <v>25.817</v>
      </c>
      <c r="F66">
        <f>INDEX([7]table1_region_val!F:F, MATCH($A66,[7]table1_region_val!$A:$A,0))</f>
        <v>10.69</v>
      </c>
    </row>
    <row r="67" spans="1:6" x14ac:dyDescent="0.25">
      <c r="A67">
        <v>36</v>
      </c>
      <c r="B67">
        <f>INDEX([7]table1_region_val!B:B, MATCH($A67,[7]table1_region_val!$A:$A,0))</f>
        <v>2</v>
      </c>
      <c r="C67" t="str">
        <f>INDEX([7]table1_region_val!C:C, MATCH($A67,[7]table1_region_val!$A:$A,0))</f>
        <v>European Region</v>
      </c>
      <c r="D67" t="str">
        <f>INDEX([7]table1_region_val!D:D, MATCH($A67,[7]table1_region_val!$A:$A,0))</f>
        <v>Revised - Vigo et al. method</v>
      </c>
      <c r="E67">
        <f>INDEX([7]table1_region_val!E:E, MATCH($A67,[7]table1_region_val!$A:$A,0))</f>
        <v>46.539000000000001</v>
      </c>
      <c r="F67">
        <f>INDEX([7]table1_region_val!F:F, MATCH($A67,[7]table1_region_val!$A:$A,0))</f>
        <v>15.36</v>
      </c>
    </row>
    <row r="68" spans="1:6" x14ac:dyDescent="0.25">
      <c r="A68">
        <v>42</v>
      </c>
      <c r="B68">
        <f>INDEX([7]table1_region_val!B:B, MATCH($A68,[7]table1_region_val!$A:$A,0))</f>
        <v>2</v>
      </c>
      <c r="C68" t="str">
        <f>INDEX([7]table1_region_val!C:C, MATCH($A68,[7]table1_region_val!$A:$A,0))</f>
        <v>NA</v>
      </c>
      <c r="D68" t="str">
        <f>INDEX([7]table1_region_val!D:D, MATCH($A68,[7]table1_region_val!$A:$A,0))</f>
        <v>Revised - Vigo et al. method</v>
      </c>
      <c r="E68">
        <f>INDEX([7]table1_region_val!E:E, MATCH($A68,[7]table1_region_val!$A:$A,0))</f>
        <v>1.0669999999999999</v>
      </c>
      <c r="F68">
        <f>INDEX([7]table1_region_val!F:F, MATCH($A68,[7]table1_region_val!$A:$A,0))</f>
        <v>16.59</v>
      </c>
    </row>
    <row r="69" spans="1:6" x14ac:dyDescent="0.25">
      <c r="A69">
        <v>39</v>
      </c>
      <c r="B69">
        <f>INDEX([7]table1_region_val!B:B, MATCH($A69,[7]table1_region_val!$A:$A,0))</f>
        <v>2</v>
      </c>
      <c r="C69" t="str">
        <f>INDEX([7]table1_region_val!C:C, MATCH($A69,[7]table1_region_val!$A:$A,0))</f>
        <v>Region of the Americas</v>
      </c>
      <c r="D69" t="str">
        <f>INDEX([7]table1_region_val!D:D, MATCH($A69,[7]table1_region_val!$A:$A,0))</f>
        <v>Revised - Vigo et al. method</v>
      </c>
      <c r="E69">
        <f>INDEX([7]table1_region_val!E:E, MATCH($A69,[7]table1_region_val!$A:$A,0))</f>
        <v>48.055999999999997</v>
      </c>
      <c r="F69">
        <f>INDEX([7]table1_region_val!F:F, MATCH($A69,[7]table1_region_val!$A:$A,0))</f>
        <v>15.77</v>
      </c>
    </row>
    <row r="70" spans="1:6" x14ac:dyDescent="0.25">
      <c r="A70">
        <v>38</v>
      </c>
      <c r="B70">
        <f>INDEX([7]table1_region_val!B:B, MATCH($A70,[7]table1_region_val!$A:$A,0))</f>
        <v>2</v>
      </c>
      <c r="C70" t="str">
        <f>INDEX([7]table1_region_val!C:C, MATCH($A70,[7]table1_region_val!$A:$A,0))</f>
        <v>South-East Asia Region</v>
      </c>
      <c r="D70" t="str">
        <f>INDEX([7]table1_region_val!D:D, MATCH($A70,[7]table1_region_val!$A:$A,0))</f>
        <v>Revised - Vigo et al. method</v>
      </c>
      <c r="E70">
        <f>INDEX([7]table1_region_val!E:E, MATCH($A70,[7]table1_region_val!$A:$A,0))</f>
        <v>75.668000000000006</v>
      </c>
      <c r="F70">
        <f>INDEX([7]table1_region_val!F:F, MATCH($A70,[7]table1_region_val!$A:$A,0))</f>
        <v>11.59</v>
      </c>
    </row>
    <row r="71" spans="1:6" x14ac:dyDescent="0.25">
      <c r="A71">
        <v>37</v>
      </c>
      <c r="B71">
        <f>INDEX([7]table1_region_val!B:B, MATCH($A71,[7]table1_region_val!$A:$A,0))</f>
        <v>2</v>
      </c>
      <c r="C71" t="str">
        <f>INDEX([7]table1_region_val!C:C, MATCH($A71,[7]table1_region_val!$A:$A,0))</f>
        <v>Western Pacific Region</v>
      </c>
      <c r="D71" t="str">
        <f>INDEX([7]table1_region_val!D:D, MATCH($A71,[7]table1_region_val!$A:$A,0))</f>
        <v>Revised - Vigo et al. method</v>
      </c>
      <c r="E71">
        <f>INDEX([7]table1_region_val!E:E, MATCH($A71,[7]table1_region_val!$A:$A,0))</f>
        <v>72.037999999999997</v>
      </c>
      <c r="F71">
        <f>INDEX([7]table1_region_val!F:F, MATCH($A71,[7]table1_region_val!$A:$A,0))</f>
        <v>13.84</v>
      </c>
    </row>
    <row r="72" spans="1:6" x14ac:dyDescent="0.25">
      <c r="A72">
        <v>47</v>
      </c>
      <c r="B72">
        <f>INDEX([7]table1_region_val!B:B, MATCH($A72,[7]table1_region_val!$A:$A,0))</f>
        <v>3</v>
      </c>
      <c r="C72" t="str">
        <f>INDEX([7]table1_region_val!C:C, MATCH($A72,[7]table1_region_val!$A:$A,0))</f>
        <v>African Region</v>
      </c>
      <c r="D72" t="str">
        <f>INDEX([7]table1_region_val!D:D, MATCH($A72,[7]table1_region_val!$A:$A,0))</f>
        <v>Revised - Vigo et al. method</v>
      </c>
      <c r="E72">
        <f>INDEX([7]table1_region_val!E:E, MATCH($A72,[7]table1_region_val!$A:$A,0))</f>
        <v>25.946999999999999</v>
      </c>
      <c r="F72">
        <f>INDEX([7]table1_region_val!F:F, MATCH($A72,[7]table1_region_val!$A:$A,0))</f>
        <v>25.68</v>
      </c>
    </row>
    <row r="73" spans="1:6" x14ac:dyDescent="0.25">
      <c r="A73">
        <v>46</v>
      </c>
      <c r="B73">
        <f>INDEX([7]table1_region_val!B:B, MATCH($A73,[7]table1_region_val!$A:$A,0))</f>
        <v>3</v>
      </c>
      <c r="C73" t="str">
        <f>INDEX([7]table1_region_val!C:C, MATCH($A73,[7]table1_region_val!$A:$A,0))</f>
        <v>Eastern Mediterranean Region</v>
      </c>
      <c r="D73" t="str">
        <f>INDEX([7]table1_region_val!D:D, MATCH($A73,[7]table1_region_val!$A:$A,0))</f>
        <v>Revised - Vigo et al. method</v>
      </c>
      <c r="E73">
        <f>INDEX([7]table1_region_val!E:E, MATCH($A73,[7]table1_region_val!$A:$A,0))</f>
        <v>22.123999999999999</v>
      </c>
      <c r="F73">
        <f>INDEX([7]table1_region_val!F:F, MATCH($A73,[7]table1_region_val!$A:$A,0))</f>
        <v>31.01</v>
      </c>
    </row>
    <row r="74" spans="1:6" x14ac:dyDescent="0.25">
      <c r="A74">
        <v>43</v>
      </c>
      <c r="B74">
        <f>INDEX([7]table1_region_val!B:B, MATCH($A74,[7]table1_region_val!$A:$A,0))</f>
        <v>3</v>
      </c>
      <c r="C74" t="str">
        <f>INDEX([7]table1_region_val!C:C, MATCH($A74,[7]table1_region_val!$A:$A,0))</f>
        <v>European Region</v>
      </c>
      <c r="D74" t="str">
        <f>INDEX([7]table1_region_val!D:D, MATCH($A74,[7]table1_region_val!$A:$A,0))</f>
        <v>Revised - Vigo et al. method</v>
      </c>
      <c r="E74">
        <f>INDEX([7]table1_region_val!E:E, MATCH($A74,[7]table1_region_val!$A:$A,0))</f>
        <v>35.118000000000002</v>
      </c>
      <c r="F74">
        <f>INDEX([7]table1_region_val!F:F, MATCH($A74,[7]table1_region_val!$A:$A,0))</f>
        <v>28.96</v>
      </c>
    </row>
    <row r="75" spans="1:6" x14ac:dyDescent="0.25">
      <c r="A75">
        <v>49</v>
      </c>
      <c r="B75">
        <f>INDEX([7]table1_region_val!B:B, MATCH($A75,[7]table1_region_val!$A:$A,0))</f>
        <v>3</v>
      </c>
      <c r="C75" t="str">
        <f>INDEX([7]table1_region_val!C:C, MATCH($A75,[7]table1_region_val!$A:$A,0))</f>
        <v>NA</v>
      </c>
      <c r="D75" t="str">
        <f>INDEX([7]table1_region_val!D:D, MATCH($A75,[7]table1_region_val!$A:$A,0))</f>
        <v>Revised - Vigo et al. method</v>
      </c>
      <c r="E75">
        <f>INDEX([7]table1_region_val!E:E, MATCH($A75,[7]table1_region_val!$A:$A,0))</f>
        <v>0.77</v>
      </c>
      <c r="F75">
        <f>INDEX([7]table1_region_val!F:F, MATCH($A75,[7]table1_region_val!$A:$A,0))</f>
        <v>28.09</v>
      </c>
    </row>
    <row r="76" spans="1:6" x14ac:dyDescent="0.25">
      <c r="A76">
        <v>45</v>
      </c>
      <c r="B76">
        <f>INDEX([7]table1_region_val!B:B, MATCH($A76,[7]table1_region_val!$A:$A,0))</f>
        <v>3</v>
      </c>
      <c r="C76" t="str">
        <f>INDEX([7]table1_region_val!C:C, MATCH($A76,[7]table1_region_val!$A:$A,0))</f>
        <v>Region of the Americas</v>
      </c>
      <c r="D76" t="str">
        <f>INDEX([7]table1_region_val!D:D, MATCH($A76,[7]table1_region_val!$A:$A,0))</f>
        <v>Revised - Vigo et al. method</v>
      </c>
      <c r="E76">
        <f>INDEX([7]table1_region_val!E:E, MATCH($A76,[7]table1_region_val!$A:$A,0))</f>
        <v>39.122999999999998</v>
      </c>
      <c r="F76">
        <f>INDEX([7]table1_region_val!F:F, MATCH($A76,[7]table1_region_val!$A:$A,0))</f>
        <v>30.02</v>
      </c>
    </row>
    <row r="77" spans="1:6" x14ac:dyDescent="0.25">
      <c r="A77">
        <v>48</v>
      </c>
      <c r="B77">
        <f>INDEX([7]table1_region_val!B:B, MATCH($A77,[7]table1_region_val!$A:$A,0))</f>
        <v>3</v>
      </c>
      <c r="C77" t="str">
        <f>INDEX([7]table1_region_val!C:C, MATCH($A77,[7]table1_region_val!$A:$A,0))</f>
        <v>South-East Asia Region</v>
      </c>
      <c r="D77" t="str">
        <f>INDEX([7]table1_region_val!D:D, MATCH($A77,[7]table1_region_val!$A:$A,0))</f>
        <v>Revised - Vigo et al. method</v>
      </c>
      <c r="E77">
        <f>INDEX([7]table1_region_val!E:E, MATCH($A77,[7]table1_region_val!$A:$A,0))</f>
        <v>58.295000000000002</v>
      </c>
      <c r="F77">
        <f>INDEX([7]table1_region_val!F:F, MATCH($A77,[7]table1_region_val!$A:$A,0))</f>
        <v>25.97</v>
      </c>
    </row>
    <row r="78" spans="1:6" x14ac:dyDescent="0.25">
      <c r="A78">
        <v>44</v>
      </c>
      <c r="B78">
        <f>INDEX([7]table1_region_val!B:B, MATCH($A78,[7]table1_region_val!$A:$A,0))</f>
        <v>3</v>
      </c>
      <c r="C78" t="str">
        <f>INDEX([7]table1_region_val!C:C, MATCH($A78,[7]table1_region_val!$A:$A,0))</f>
        <v>Western Pacific Region</v>
      </c>
      <c r="D78" t="str">
        <f>INDEX([7]table1_region_val!D:D, MATCH($A78,[7]table1_region_val!$A:$A,0))</f>
        <v>Revised - Vigo et al. method</v>
      </c>
      <c r="E78">
        <f>INDEX([7]table1_region_val!E:E, MATCH($A78,[7]table1_region_val!$A:$A,0))</f>
        <v>56.798000000000002</v>
      </c>
      <c r="F78">
        <f>INDEX([7]table1_region_val!F:F, MATCH($A78,[7]table1_region_val!$A:$A,0))</f>
        <v>27.14</v>
      </c>
    </row>
    <row r="79" spans="1:6" x14ac:dyDescent="0.25">
      <c r="A79">
        <v>56</v>
      </c>
      <c r="B79">
        <f>INDEX([7]table1_region_val!B:B, MATCH($A79,[7]table1_region_val!$A:$A,0))</f>
        <v>4</v>
      </c>
      <c r="C79" t="str">
        <f>INDEX([7]table1_region_val!C:C, MATCH($A79,[7]table1_region_val!$A:$A,0))</f>
        <v>African Region</v>
      </c>
      <c r="D79" t="str">
        <f>INDEX([7]table1_region_val!D:D, MATCH($A79,[7]table1_region_val!$A:$A,0))</f>
        <v>Revised - Vigo et al. method</v>
      </c>
      <c r="E79">
        <f>INDEX([7]table1_region_val!E:E, MATCH($A79,[7]table1_region_val!$A:$A,0))</f>
        <v>5.43</v>
      </c>
      <c r="F79">
        <f>INDEX([7]table1_region_val!F:F, MATCH($A79,[7]table1_region_val!$A:$A,0))</f>
        <v>1.34</v>
      </c>
    </row>
    <row r="80" spans="1:6" x14ac:dyDescent="0.25">
      <c r="A80">
        <v>54</v>
      </c>
      <c r="B80">
        <f>INDEX([7]table1_region_val!B:B, MATCH($A80,[7]table1_region_val!$A:$A,0))</f>
        <v>4</v>
      </c>
      <c r="C80" t="str">
        <f>INDEX([7]table1_region_val!C:C, MATCH($A80,[7]table1_region_val!$A:$A,0))</f>
        <v>Eastern Mediterranean Region</v>
      </c>
      <c r="D80" t="str">
        <f>INDEX([7]table1_region_val!D:D, MATCH($A80,[7]table1_region_val!$A:$A,0))</f>
        <v>Revised - Vigo et al. method</v>
      </c>
      <c r="E80">
        <f>INDEX([7]table1_region_val!E:E, MATCH($A80,[7]table1_region_val!$A:$A,0))</f>
        <v>3.6920000000000002</v>
      </c>
      <c r="F80">
        <f>INDEX([7]table1_region_val!F:F, MATCH($A80,[7]table1_region_val!$A:$A,0))</f>
        <v>2.17</v>
      </c>
    </row>
    <row r="81" spans="1:6" x14ac:dyDescent="0.25">
      <c r="A81">
        <v>50</v>
      </c>
      <c r="B81">
        <f>INDEX([7]table1_region_val!B:B, MATCH($A81,[7]table1_region_val!$A:$A,0))</f>
        <v>4</v>
      </c>
      <c r="C81" t="str">
        <f>INDEX([7]table1_region_val!C:C, MATCH($A81,[7]table1_region_val!$A:$A,0))</f>
        <v>European Region</v>
      </c>
      <c r="D81" t="str">
        <f>INDEX([7]table1_region_val!D:D, MATCH($A81,[7]table1_region_val!$A:$A,0))</f>
        <v>Revised - Vigo et al. method</v>
      </c>
      <c r="E81">
        <f>INDEX([7]table1_region_val!E:E, MATCH($A81,[7]table1_region_val!$A:$A,0))</f>
        <v>11.420999999999999</v>
      </c>
      <c r="F81">
        <f>INDEX([7]table1_region_val!F:F, MATCH($A81,[7]table1_region_val!$A:$A,0))</f>
        <v>6.28</v>
      </c>
    </row>
    <row r="82" spans="1:6" x14ac:dyDescent="0.25">
      <c r="A82">
        <v>55</v>
      </c>
      <c r="B82">
        <f>INDEX([7]table1_region_val!B:B, MATCH($A82,[7]table1_region_val!$A:$A,0))</f>
        <v>4</v>
      </c>
      <c r="C82" t="str">
        <f>INDEX([7]table1_region_val!C:C, MATCH($A82,[7]table1_region_val!$A:$A,0))</f>
        <v>NA</v>
      </c>
      <c r="D82" t="str">
        <f>INDEX([7]table1_region_val!D:D, MATCH($A82,[7]table1_region_val!$A:$A,0))</f>
        <v>Revised - Vigo et al. method</v>
      </c>
      <c r="E82">
        <f>INDEX([7]table1_region_val!E:E, MATCH($A82,[7]table1_region_val!$A:$A,0))</f>
        <v>0.29699999999999999</v>
      </c>
      <c r="F82">
        <f>INDEX([7]table1_region_val!F:F, MATCH($A82,[7]table1_region_val!$A:$A,0))</f>
        <v>8.0500000000000007</v>
      </c>
    </row>
    <row r="83" spans="1:6" x14ac:dyDescent="0.25">
      <c r="A83">
        <v>52</v>
      </c>
      <c r="B83">
        <f>INDEX([7]table1_region_val!B:B, MATCH($A83,[7]table1_region_val!$A:$A,0))</f>
        <v>4</v>
      </c>
      <c r="C83" t="str">
        <f>INDEX([7]table1_region_val!C:C, MATCH($A83,[7]table1_region_val!$A:$A,0))</f>
        <v>Region of the Americas</v>
      </c>
      <c r="D83" t="str">
        <f>INDEX([7]table1_region_val!D:D, MATCH($A83,[7]table1_region_val!$A:$A,0))</f>
        <v>Revised - Vigo et al. method</v>
      </c>
      <c r="E83">
        <f>INDEX([7]table1_region_val!E:E, MATCH($A83,[7]table1_region_val!$A:$A,0))</f>
        <v>8.9320000000000004</v>
      </c>
      <c r="F83">
        <f>INDEX([7]table1_region_val!F:F, MATCH($A83,[7]table1_region_val!$A:$A,0))</f>
        <v>5.12</v>
      </c>
    </row>
    <row r="84" spans="1:6" x14ac:dyDescent="0.25">
      <c r="A84">
        <v>53</v>
      </c>
      <c r="B84">
        <f>INDEX([7]table1_region_val!B:B, MATCH($A84,[7]table1_region_val!$A:$A,0))</f>
        <v>4</v>
      </c>
      <c r="C84" t="str">
        <f>INDEX([7]table1_region_val!C:C, MATCH($A84,[7]table1_region_val!$A:$A,0))</f>
        <v>South-East Asia Region</v>
      </c>
      <c r="D84" t="str">
        <f>INDEX([7]table1_region_val!D:D, MATCH($A84,[7]table1_region_val!$A:$A,0))</f>
        <v>Revised - Vigo et al. method</v>
      </c>
      <c r="E84">
        <f>INDEX([7]table1_region_val!E:E, MATCH($A84,[7]table1_region_val!$A:$A,0))</f>
        <v>17.372</v>
      </c>
      <c r="F84">
        <f>INDEX([7]table1_region_val!F:F, MATCH($A84,[7]table1_region_val!$A:$A,0))</f>
        <v>4.0599999999999996</v>
      </c>
    </row>
    <row r="85" spans="1:6" x14ac:dyDescent="0.25">
      <c r="A85">
        <v>51</v>
      </c>
      <c r="B85">
        <f>INDEX([7]table1_region_val!B:B, MATCH($A85,[7]table1_region_val!$A:$A,0))</f>
        <v>4</v>
      </c>
      <c r="C85" t="str">
        <f>INDEX([7]table1_region_val!C:C, MATCH($A85,[7]table1_region_val!$A:$A,0))</f>
        <v>Western Pacific Region</v>
      </c>
      <c r="D85" t="str">
        <f>INDEX([7]table1_region_val!D:D, MATCH($A85,[7]table1_region_val!$A:$A,0))</f>
        <v>Revised - Vigo et al. method</v>
      </c>
      <c r="E85">
        <f>INDEX([7]table1_region_val!E:E, MATCH($A85,[7]table1_region_val!$A:$A,0))</f>
        <v>15.24</v>
      </c>
      <c r="F85">
        <f>INDEX([7]table1_region_val!F:F, MATCH($A85,[7]table1_region_val!$A:$A,0))</f>
        <v>4.9000000000000004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D191-0101-4B5E-9E36-90317C46C4C7}">
  <dimension ref="A1:F85"/>
  <sheetViews>
    <sheetView workbookViewId="0">
      <selection activeCell="H25" sqref="H25"/>
    </sheetView>
  </sheetViews>
  <sheetFormatPr defaultRowHeight="15" x14ac:dyDescent="0.25"/>
  <sheetData>
    <row r="1" spans="1:6" x14ac:dyDescent="0.25">
      <c r="B1" t="str">
        <f>[8]table1_region_lower!B1</f>
        <v>measure_id</v>
      </c>
      <c r="C1" t="str">
        <f>[8]table1_region_lower!C1</f>
        <v>who_region</v>
      </c>
      <c r="D1" t="str">
        <f>[8]table1_region_lower!D1</f>
        <v>estimate</v>
      </c>
      <c r="E1" t="str">
        <f>[8]table1_region_lower!E1</f>
        <v>region_dalymh</v>
      </c>
      <c r="F1" t="str">
        <f>[8]table1_region_lower!F1</f>
        <v>percent</v>
      </c>
    </row>
    <row r="2" spans="1:6" x14ac:dyDescent="0.25">
      <c r="A2">
        <v>6</v>
      </c>
      <c r="B2">
        <f>INDEX([8]table1_region_lower!B:B, MATCH($A2,[8]table1_region_lower!$A:$A,0))</f>
        <v>1</v>
      </c>
      <c r="C2" t="str">
        <f>INDEX([8]table1_region_lower!C:C, MATCH($A2,[8]table1_region_lower!$A:$A,0))</f>
        <v>African Region</v>
      </c>
      <c r="D2" t="str">
        <f>INDEX([8]table1_region_lower!D:D, MATCH($A2,[8]table1_region_lower!$A:$A,0))</f>
        <v>Original GBD method</v>
      </c>
      <c r="E2">
        <f>INDEX([8]table1_region_lower!E:E, MATCH($A2,[8]table1_region_lower!$A:$A,0))</f>
        <v>0</v>
      </c>
      <c r="F2">
        <f>INDEX([8]table1_region_lower!F:F, MATCH($A2,[8]table1_region_lower!$A:$A,0))</f>
        <v>0</v>
      </c>
    </row>
    <row r="3" spans="1:6" x14ac:dyDescent="0.25">
      <c r="A3">
        <v>5</v>
      </c>
      <c r="B3">
        <f>INDEX([8]table1_region_lower!B:B, MATCH($A3,[8]table1_region_lower!$A:$A,0))</f>
        <v>1</v>
      </c>
      <c r="C3" t="str">
        <f>INDEX([8]table1_region_lower!C:C, MATCH($A3,[8]table1_region_lower!$A:$A,0))</f>
        <v>Eastern Mediterranean Region</v>
      </c>
      <c r="D3" t="str">
        <f>INDEX([8]table1_region_lower!D:D, MATCH($A3,[8]table1_region_lower!$A:$A,0))</f>
        <v>Original GBD method</v>
      </c>
      <c r="E3">
        <f>INDEX([8]table1_region_lower!E:E, MATCH($A3,[8]table1_region_lower!$A:$A,0))</f>
        <v>0</v>
      </c>
      <c r="F3">
        <f>INDEX([8]table1_region_lower!F:F, MATCH($A3,[8]table1_region_lower!$A:$A,0))</f>
        <v>0</v>
      </c>
    </row>
    <row r="4" spans="1:6" x14ac:dyDescent="0.25">
      <c r="A4">
        <v>2</v>
      </c>
      <c r="B4">
        <f>INDEX([8]table1_region_lower!B:B, MATCH($A4,[8]table1_region_lower!$A:$A,0))</f>
        <v>1</v>
      </c>
      <c r="C4" t="str">
        <f>INDEX([8]table1_region_lower!C:C, MATCH($A4,[8]table1_region_lower!$A:$A,0))</f>
        <v>European Region</v>
      </c>
      <c r="D4" t="str">
        <f>INDEX([8]table1_region_lower!D:D, MATCH($A4,[8]table1_region_lower!$A:$A,0))</f>
        <v>Original GBD method</v>
      </c>
      <c r="E4">
        <f>INDEX([8]table1_region_lower!E:E, MATCH($A4,[8]table1_region_lower!$A:$A,0))</f>
        <v>0</v>
      </c>
      <c r="F4">
        <f>INDEX([8]table1_region_lower!F:F, MATCH($A4,[8]table1_region_lower!$A:$A,0))</f>
        <v>0</v>
      </c>
    </row>
    <row r="5" spans="1:6" x14ac:dyDescent="0.25">
      <c r="A5">
        <v>7</v>
      </c>
      <c r="B5">
        <f>INDEX([8]table1_region_lower!B:B, MATCH($A5,[8]table1_region_lower!$A:$A,0))</f>
        <v>1</v>
      </c>
      <c r="C5" t="str">
        <f>INDEX([8]table1_region_lower!C:C, MATCH($A5,[8]table1_region_lower!$A:$A,0))</f>
        <v>NA</v>
      </c>
      <c r="D5" t="str">
        <f>INDEX([8]table1_region_lower!D:D, MATCH($A5,[8]table1_region_lower!$A:$A,0))</f>
        <v>Original GBD method</v>
      </c>
      <c r="E5">
        <f>INDEX([8]table1_region_lower!E:E, MATCH($A5,[8]table1_region_lower!$A:$A,0))</f>
        <v>0</v>
      </c>
      <c r="F5">
        <f>INDEX([8]table1_region_lower!F:F, MATCH($A5,[8]table1_region_lower!$A:$A,0))</f>
        <v>0</v>
      </c>
    </row>
    <row r="6" spans="1:6" x14ac:dyDescent="0.25">
      <c r="A6">
        <v>3</v>
      </c>
      <c r="B6">
        <f>INDEX([8]table1_region_lower!B:B, MATCH($A6,[8]table1_region_lower!$A:$A,0))</f>
        <v>1</v>
      </c>
      <c r="C6" t="str">
        <f>INDEX([8]table1_region_lower!C:C, MATCH($A6,[8]table1_region_lower!$A:$A,0))</f>
        <v>Region of the Americas</v>
      </c>
      <c r="D6" t="str">
        <f>INDEX([8]table1_region_lower!D:D, MATCH($A6,[8]table1_region_lower!$A:$A,0))</f>
        <v>Original GBD method</v>
      </c>
      <c r="E6">
        <f>INDEX([8]table1_region_lower!E:E, MATCH($A6,[8]table1_region_lower!$A:$A,0))</f>
        <v>0</v>
      </c>
      <c r="F6">
        <f>INDEX([8]table1_region_lower!F:F, MATCH($A6,[8]table1_region_lower!$A:$A,0))</f>
        <v>0</v>
      </c>
    </row>
    <row r="7" spans="1:6" x14ac:dyDescent="0.25">
      <c r="A7">
        <v>1</v>
      </c>
      <c r="B7">
        <f>INDEX([8]table1_region_lower!B:B, MATCH($A7,[8]table1_region_lower!$A:$A,0))</f>
        <v>1</v>
      </c>
      <c r="C7" t="str">
        <f>INDEX([8]table1_region_lower!C:C, MATCH($A7,[8]table1_region_lower!$A:$A,0))</f>
        <v>South-East Asia Region</v>
      </c>
      <c r="D7" t="str">
        <f>INDEX([8]table1_region_lower!D:D, MATCH($A7,[8]table1_region_lower!$A:$A,0))</f>
        <v>Original GBD method</v>
      </c>
      <c r="E7">
        <f>INDEX([8]table1_region_lower!E:E, MATCH($A7,[8]table1_region_lower!$A:$A,0))</f>
        <v>0</v>
      </c>
      <c r="F7">
        <f>INDEX([8]table1_region_lower!F:F, MATCH($A7,[8]table1_region_lower!$A:$A,0))</f>
        <v>0</v>
      </c>
    </row>
    <row r="8" spans="1:6" x14ac:dyDescent="0.25">
      <c r="A8">
        <v>4</v>
      </c>
      <c r="B8">
        <f>INDEX([8]table1_region_lower!B:B, MATCH($A8,[8]table1_region_lower!$A:$A,0))</f>
        <v>1</v>
      </c>
      <c r="C8" t="str">
        <f>INDEX([8]table1_region_lower!C:C, MATCH($A8,[8]table1_region_lower!$A:$A,0))</f>
        <v>Western Pacific Region</v>
      </c>
      <c r="D8" t="str">
        <f>INDEX([8]table1_region_lower!D:D, MATCH($A8,[8]table1_region_lower!$A:$A,0))</f>
        <v>Original GBD method</v>
      </c>
      <c r="E8">
        <f>INDEX([8]table1_region_lower!E:E, MATCH($A8,[8]table1_region_lower!$A:$A,0))</f>
        <v>0</v>
      </c>
      <c r="F8">
        <f>INDEX([8]table1_region_lower!F:F, MATCH($A8,[8]table1_region_lower!$A:$A,0))</f>
        <v>0</v>
      </c>
    </row>
    <row r="9" spans="1:6" x14ac:dyDescent="0.25">
      <c r="A9">
        <v>12</v>
      </c>
      <c r="B9">
        <f>INDEX([8]table1_region_lower!B:B, MATCH($A9,[8]table1_region_lower!$A:$A,0))</f>
        <v>2</v>
      </c>
      <c r="C9" t="str">
        <f>INDEX([8]table1_region_lower!C:C, MATCH($A9,[8]table1_region_lower!$A:$A,0))</f>
        <v>African Region</v>
      </c>
      <c r="D9" t="str">
        <f>INDEX([8]table1_region_lower!D:D, MATCH($A9,[8]table1_region_lower!$A:$A,0))</f>
        <v>Original GBD method</v>
      </c>
      <c r="E9">
        <f>INDEX([8]table1_region_lower!E:E, MATCH($A9,[8]table1_region_lower!$A:$A,0))</f>
        <v>11.32</v>
      </c>
      <c r="F9">
        <f>INDEX([8]table1_region_lower!F:F, MATCH($A9,[8]table1_region_lower!$A:$A,0))</f>
        <v>2.58</v>
      </c>
    </row>
    <row r="10" spans="1:6" x14ac:dyDescent="0.25">
      <c r="A10">
        <v>13</v>
      </c>
      <c r="B10">
        <f>INDEX([8]table1_region_lower!B:B, MATCH($A10,[8]table1_region_lower!$A:$A,0))</f>
        <v>2</v>
      </c>
      <c r="C10" t="str">
        <f>INDEX([8]table1_region_lower!C:C, MATCH($A10,[8]table1_region_lower!$A:$A,0))</f>
        <v>Eastern Mediterranean Region</v>
      </c>
      <c r="D10" t="str">
        <f>INDEX([8]table1_region_lower!D:D, MATCH($A10,[8]table1_region_lower!$A:$A,0))</f>
        <v>Original GBD method</v>
      </c>
      <c r="E10">
        <f>INDEX([8]table1_region_lower!E:E, MATCH($A10,[8]table1_region_lower!$A:$A,0))</f>
        <v>9.6140000000000008</v>
      </c>
      <c r="F10">
        <f>INDEX([8]table1_region_lower!F:F, MATCH($A10,[8]table1_region_lower!$A:$A,0))</f>
        <v>4.6100000000000003</v>
      </c>
    </row>
    <row r="11" spans="1:6" x14ac:dyDescent="0.25">
      <c r="A11">
        <v>8</v>
      </c>
      <c r="B11">
        <f>INDEX([8]table1_region_lower!B:B, MATCH($A11,[8]table1_region_lower!$A:$A,0))</f>
        <v>2</v>
      </c>
      <c r="C11" t="str">
        <f>INDEX([8]table1_region_lower!C:C, MATCH($A11,[8]table1_region_lower!$A:$A,0))</f>
        <v>European Region</v>
      </c>
      <c r="D11" t="str">
        <f>INDEX([8]table1_region_lower!D:D, MATCH($A11,[8]table1_region_lower!$A:$A,0))</f>
        <v>Original GBD method</v>
      </c>
      <c r="E11">
        <f>INDEX([8]table1_region_lower!E:E, MATCH($A11,[8]table1_region_lower!$A:$A,0))</f>
        <v>12.849</v>
      </c>
      <c r="F11">
        <f>INDEX([8]table1_region_lower!F:F, MATCH($A11,[8]table1_region_lower!$A:$A,0))</f>
        <v>4.87</v>
      </c>
    </row>
    <row r="12" spans="1:6" x14ac:dyDescent="0.25">
      <c r="A12">
        <v>14</v>
      </c>
      <c r="B12">
        <f>INDEX([8]table1_region_lower!B:B, MATCH($A12,[8]table1_region_lower!$A:$A,0))</f>
        <v>2</v>
      </c>
      <c r="C12" t="str">
        <f>INDEX([8]table1_region_lower!C:C, MATCH($A12,[8]table1_region_lower!$A:$A,0))</f>
        <v>NA</v>
      </c>
      <c r="D12" t="str">
        <f>INDEX([8]table1_region_lower!D:D, MATCH($A12,[8]table1_region_lower!$A:$A,0))</f>
        <v>Original GBD method</v>
      </c>
      <c r="E12">
        <f>INDEX([8]table1_region_lower!E:E, MATCH($A12,[8]table1_region_lower!$A:$A,0))</f>
        <v>0.254</v>
      </c>
      <c r="F12">
        <f>INDEX([8]table1_region_lower!F:F, MATCH($A12,[8]table1_region_lower!$A:$A,0))</f>
        <v>4.78</v>
      </c>
    </row>
    <row r="13" spans="1:6" x14ac:dyDescent="0.25">
      <c r="A13">
        <v>11</v>
      </c>
      <c r="B13">
        <f>INDEX([8]table1_region_lower!B:B, MATCH($A13,[8]table1_region_lower!$A:$A,0))</f>
        <v>2</v>
      </c>
      <c r="C13" t="str">
        <f>INDEX([8]table1_region_lower!C:C, MATCH($A13,[8]table1_region_lower!$A:$A,0))</f>
        <v>Region of the Americas</v>
      </c>
      <c r="D13" t="str">
        <f>INDEX([8]table1_region_lower!D:D, MATCH($A13,[8]table1_region_lower!$A:$A,0))</f>
        <v>Original GBD method</v>
      </c>
      <c r="E13">
        <f>INDEX([8]table1_region_lower!E:E, MATCH($A13,[8]table1_region_lower!$A:$A,0))</f>
        <v>15.06</v>
      </c>
      <c r="F13">
        <f>INDEX([8]table1_region_lower!F:F, MATCH($A13,[8]table1_region_lower!$A:$A,0))</f>
        <v>5.66</v>
      </c>
    </row>
    <row r="14" spans="1:6" x14ac:dyDescent="0.25">
      <c r="A14">
        <v>10</v>
      </c>
      <c r="B14">
        <f>INDEX([8]table1_region_lower!B:B, MATCH($A14,[8]table1_region_lower!$A:$A,0))</f>
        <v>2</v>
      </c>
      <c r="C14" t="str">
        <f>INDEX([8]table1_region_lower!C:C, MATCH($A14,[8]table1_region_lower!$A:$A,0))</f>
        <v>South-East Asia Region</v>
      </c>
      <c r="D14" t="str">
        <f>INDEX([8]table1_region_lower!D:D, MATCH($A14,[8]table1_region_lower!$A:$A,0))</f>
        <v>Original GBD method</v>
      </c>
      <c r="E14">
        <f>INDEX([8]table1_region_lower!E:E, MATCH($A14,[8]table1_region_lower!$A:$A,0))</f>
        <v>22.78</v>
      </c>
      <c r="F14">
        <f>INDEX([8]table1_region_lower!F:F, MATCH($A14,[8]table1_region_lower!$A:$A,0))</f>
        <v>3.96</v>
      </c>
    </row>
    <row r="15" spans="1:6" x14ac:dyDescent="0.25">
      <c r="A15">
        <v>9</v>
      </c>
      <c r="B15">
        <f>INDEX([8]table1_region_lower!B:B, MATCH($A15,[8]table1_region_lower!$A:$A,0))</f>
        <v>2</v>
      </c>
      <c r="C15" t="str">
        <f>INDEX([8]table1_region_lower!C:C, MATCH($A15,[8]table1_region_lower!$A:$A,0))</f>
        <v>Western Pacific Region</v>
      </c>
      <c r="D15" t="str">
        <f>INDEX([8]table1_region_lower!D:D, MATCH($A15,[8]table1_region_lower!$A:$A,0))</f>
        <v>Original GBD method</v>
      </c>
      <c r="E15">
        <f>INDEX([8]table1_region_lower!E:E, MATCH($A15,[8]table1_region_lower!$A:$A,0))</f>
        <v>20.462</v>
      </c>
      <c r="F15">
        <f>INDEX([8]table1_region_lower!F:F, MATCH($A15,[8]table1_region_lower!$A:$A,0))</f>
        <v>4.53</v>
      </c>
    </row>
    <row r="16" spans="1:6" x14ac:dyDescent="0.25">
      <c r="A16">
        <v>19</v>
      </c>
      <c r="B16">
        <f>INDEX([8]table1_region_lower!B:B, MATCH($A16,[8]table1_region_lower!$A:$A,0))</f>
        <v>3</v>
      </c>
      <c r="C16" t="str">
        <f>INDEX([8]table1_region_lower!C:C, MATCH($A16,[8]table1_region_lower!$A:$A,0))</f>
        <v>African Region</v>
      </c>
      <c r="D16" t="str">
        <f>INDEX([8]table1_region_lower!D:D, MATCH($A16,[8]table1_region_lower!$A:$A,0))</f>
        <v>Original GBD method</v>
      </c>
      <c r="E16">
        <f>INDEX([8]table1_region_lower!E:E, MATCH($A16,[8]table1_region_lower!$A:$A,0))</f>
        <v>11.319000000000001</v>
      </c>
      <c r="F16">
        <f>INDEX([8]table1_region_lower!F:F, MATCH($A16,[8]table1_region_lower!$A:$A,0))</f>
        <v>15.19</v>
      </c>
    </row>
    <row r="17" spans="1:6" x14ac:dyDescent="0.25">
      <c r="A17">
        <v>18</v>
      </c>
      <c r="B17">
        <f>INDEX([8]table1_region_lower!B:B, MATCH($A17,[8]table1_region_lower!$A:$A,0))</f>
        <v>3</v>
      </c>
      <c r="C17" t="str">
        <f>INDEX([8]table1_region_lower!C:C, MATCH($A17,[8]table1_region_lower!$A:$A,0))</f>
        <v>Eastern Mediterranean Region</v>
      </c>
      <c r="D17" t="str">
        <f>INDEX([8]table1_region_lower!D:D, MATCH($A17,[8]table1_region_lower!$A:$A,0))</f>
        <v>Original GBD method</v>
      </c>
      <c r="E17">
        <f>INDEX([8]table1_region_lower!E:E, MATCH($A17,[8]table1_region_lower!$A:$A,0))</f>
        <v>9.6129999999999995</v>
      </c>
      <c r="F17">
        <f>INDEX([8]table1_region_lower!F:F, MATCH($A17,[8]table1_region_lower!$A:$A,0))</f>
        <v>18.2</v>
      </c>
    </row>
    <row r="18" spans="1:6" x14ac:dyDescent="0.25">
      <c r="A18">
        <v>15</v>
      </c>
      <c r="B18">
        <f>INDEX([8]table1_region_lower!B:B, MATCH($A18,[8]table1_region_lower!$A:$A,0))</f>
        <v>3</v>
      </c>
      <c r="C18" t="str">
        <f>INDEX([8]table1_region_lower!C:C, MATCH($A18,[8]table1_region_lower!$A:$A,0))</f>
        <v>European Region</v>
      </c>
      <c r="D18" t="str">
        <f>INDEX([8]table1_region_lower!D:D, MATCH($A18,[8]table1_region_lower!$A:$A,0))</f>
        <v>Original GBD method</v>
      </c>
      <c r="E18">
        <f>INDEX([8]table1_region_lower!E:E, MATCH($A18,[8]table1_region_lower!$A:$A,0))</f>
        <v>12.843999999999999</v>
      </c>
      <c r="F18">
        <f>INDEX([8]table1_region_lower!F:F, MATCH($A18,[8]table1_region_lower!$A:$A,0))</f>
        <v>14.26</v>
      </c>
    </row>
    <row r="19" spans="1:6" x14ac:dyDescent="0.25">
      <c r="A19">
        <v>21</v>
      </c>
      <c r="B19">
        <f>INDEX([8]table1_region_lower!B:B, MATCH($A19,[8]table1_region_lower!$A:$A,0))</f>
        <v>3</v>
      </c>
      <c r="C19" t="str">
        <f>INDEX([8]table1_region_lower!C:C, MATCH($A19,[8]table1_region_lower!$A:$A,0))</f>
        <v>NA</v>
      </c>
      <c r="D19" t="str">
        <f>INDEX([8]table1_region_lower!D:D, MATCH($A19,[8]table1_region_lower!$A:$A,0))</f>
        <v>Original GBD method</v>
      </c>
      <c r="E19">
        <f>INDEX([8]table1_region_lower!E:E, MATCH($A19,[8]table1_region_lower!$A:$A,0))</f>
        <v>0.254</v>
      </c>
      <c r="F19">
        <f>INDEX([8]table1_region_lower!F:F, MATCH($A19,[8]table1_region_lower!$A:$A,0))</f>
        <v>12.49</v>
      </c>
    </row>
    <row r="20" spans="1:6" x14ac:dyDescent="0.25">
      <c r="A20">
        <v>17</v>
      </c>
      <c r="B20">
        <f>INDEX([8]table1_region_lower!B:B, MATCH($A20,[8]table1_region_lower!$A:$A,0))</f>
        <v>3</v>
      </c>
      <c r="C20" t="str">
        <f>INDEX([8]table1_region_lower!C:C, MATCH($A20,[8]table1_region_lower!$A:$A,0))</f>
        <v>Region of the Americas</v>
      </c>
      <c r="D20" t="str">
        <f>INDEX([8]table1_region_lower!D:D, MATCH($A20,[8]table1_region_lower!$A:$A,0))</f>
        <v>Original GBD method</v>
      </c>
      <c r="E20">
        <f>INDEX([8]table1_region_lower!E:E, MATCH($A20,[8]table1_region_lower!$A:$A,0))</f>
        <v>15.057</v>
      </c>
      <c r="F20">
        <f>INDEX([8]table1_region_lower!F:F, MATCH($A20,[8]table1_region_lower!$A:$A,0))</f>
        <v>15.48</v>
      </c>
    </row>
    <row r="21" spans="1:6" x14ac:dyDescent="0.25">
      <c r="A21">
        <v>20</v>
      </c>
      <c r="B21">
        <f>INDEX([8]table1_region_lower!B:B, MATCH($A21,[8]table1_region_lower!$A:$A,0))</f>
        <v>3</v>
      </c>
      <c r="C21" t="str">
        <f>INDEX([8]table1_region_lower!C:C, MATCH($A21,[8]table1_region_lower!$A:$A,0))</f>
        <v>South-East Asia Region</v>
      </c>
      <c r="D21" t="str">
        <f>INDEX([8]table1_region_lower!D:D, MATCH($A21,[8]table1_region_lower!$A:$A,0))</f>
        <v>Original GBD method</v>
      </c>
      <c r="E21">
        <f>INDEX([8]table1_region_lower!E:E, MATCH($A21,[8]table1_region_lower!$A:$A,0))</f>
        <v>22.777999999999999</v>
      </c>
      <c r="F21">
        <f>INDEX([8]table1_region_lower!F:F, MATCH($A21,[8]table1_region_lower!$A:$A,0))</f>
        <v>13.63</v>
      </c>
    </row>
    <row r="22" spans="1:6" x14ac:dyDescent="0.25">
      <c r="A22">
        <v>16</v>
      </c>
      <c r="B22">
        <f>INDEX([8]table1_region_lower!B:B, MATCH($A22,[8]table1_region_lower!$A:$A,0))</f>
        <v>3</v>
      </c>
      <c r="C22" t="str">
        <f>INDEX([8]table1_region_lower!C:C, MATCH($A22,[8]table1_region_lower!$A:$A,0))</f>
        <v>Western Pacific Region</v>
      </c>
      <c r="D22" t="str">
        <f>INDEX([8]table1_region_lower!D:D, MATCH($A22,[8]table1_region_lower!$A:$A,0))</f>
        <v>Original GBD method</v>
      </c>
      <c r="E22">
        <f>INDEX([8]table1_region_lower!E:E, MATCH($A22,[8]table1_region_lower!$A:$A,0))</f>
        <v>20.456</v>
      </c>
      <c r="F22">
        <f>INDEX([8]table1_region_lower!F:F, MATCH($A22,[8]table1_region_lower!$A:$A,0))</f>
        <v>13.06</v>
      </c>
    </row>
    <row r="23" spans="1:6" x14ac:dyDescent="0.25">
      <c r="A23">
        <v>28</v>
      </c>
      <c r="B23">
        <f>INDEX([8]table1_region_lower!B:B, MATCH($A23,[8]table1_region_lower!$A:$A,0))</f>
        <v>4</v>
      </c>
      <c r="C23" t="str">
        <f>INDEX([8]table1_region_lower!C:C, MATCH($A23,[8]table1_region_lower!$A:$A,0))</f>
        <v>African Region</v>
      </c>
      <c r="D23" t="str">
        <f>INDEX([8]table1_region_lower!D:D, MATCH($A23,[8]table1_region_lower!$A:$A,0))</f>
        <v>Original GBD method</v>
      </c>
      <c r="E23">
        <f>INDEX([8]table1_region_lower!E:E, MATCH($A23,[8]table1_region_lower!$A:$A,0))</f>
        <v>0</v>
      </c>
      <c r="F23">
        <f>INDEX([8]table1_region_lower!F:F, MATCH($A23,[8]table1_region_lower!$A:$A,0))</f>
        <v>0</v>
      </c>
    </row>
    <row r="24" spans="1:6" x14ac:dyDescent="0.25">
      <c r="A24">
        <v>26</v>
      </c>
      <c r="B24">
        <f>INDEX([8]table1_region_lower!B:B, MATCH($A24,[8]table1_region_lower!$A:$A,0))</f>
        <v>4</v>
      </c>
      <c r="C24" t="str">
        <f>INDEX([8]table1_region_lower!C:C, MATCH($A24,[8]table1_region_lower!$A:$A,0))</f>
        <v>Eastern Mediterranean Region</v>
      </c>
      <c r="D24" t="str">
        <f>INDEX([8]table1_region_lower!D:D, MATCH($A24,[8]table1_region_lower!$A:$A,0))</f>
        <v>Original GBD method</v>
      </c>
      <c r="E24">
        <f>INDEX([8]table1_region_lower!E:E, MATCH($A24,[8]table1_region_lower!$A:$A,0))</f>
        <v>0</v>
      </c>
      <c r="F24">
        <f>INDEX([8]table1_region_lower!F:F, MATCH($A24,[8]table1_region_lower!$A:$A,0))</f>
        <v>0</v>
      </c>
    </row>
    <row r="25" spans="1:6" x14ac:dyDescent="0.25">
      <c r="A25">
        <v>22</v>
      </c>
      <c r="B25">
        <f>INDEX([8]table1_region_lower!B:B, MATCH($A25,[8]table1_region_lower!$A:$A,0))</f>
        <v>4</v>
      </c>
      <c r="C25" t="str">
        <f>INDEX([8]table1_region_lower!C:C, MATCH($A25,[8]table1_region_lower!$A:$A,0))</f>
        <v>European Region</v>
      </c>
      <c r="D25" t="str">
        <f>INDEX([8]table1_region_lower!D:D, MATCH($A25,[8]table1_region_lower!$A:$A,0))</f>
        <v>Original GBD method</v>
      </c>
      <c r="E25">
        <f>INDEX([8]table1_region_lower!E:E, MATCH($A25,[8]table1_region_lower!$A:$A,0))</f>
        <v>4.0000000000000001E-3</v>
      </c>
      <c r="F25">
        <f>INDEX([8]table1_region_lower!F:F, MATCH($A25,[8]table1_region_lower!$A:$A,0))</f>
        <v>0</v>
      </c>
    </row>
    <row r="26" spans="1:6" x14ac:dyDescent="0.25">
      <c r="A26">
        <v>27</v>
      </c>
      <c r="B26">
        <f>INDEX([8]table1_region_lower!B:B, MATCH($A26,[8]table1_region_lower!$A:$A,0))</f>
        <v>4</v>
      </c>
      <c r="C26" t="str">
        <f>INDEX([8]table1_region_lower!C:C, MATCH($A26,[8]table1_region_lower!$A:$A,0))</f>
        <v>NA</v>
      </c>
      <c r="D26" t="str">
        <f>INDEX([8]table1_region_lower!D:D, MATCH($A26,[8]table1_region_lower!$A:$A,0))</f>
        <v>Original GBD method</v>
      </c>
      <c r="E26">
        <f>INDEX([8]table1_region_lower!E:E, MATCH($A26,[8]table1_region_lower!$A:$A,0))</f>
        <v>0</v>
      </c>
      <c r="F26">
        <f>INDEX([8]table1_region_lower!F:F, MATCH($A26,[8]table1_region_lower!$A:$A,0))</f>
        <v>0</v>
      </c>
    </row>
    <row r="27" spans="1:6" x14ac:dyDescent="0.25">
      <c r="A27">
        <v>24</v>
      </c>
      <c r="B27">
        <f>INDEX([8]table1_region_lower!B:B, MATCH($A27,[8]table1_region_lower!$A:$A,0))</f>
        <v>4</v>
      </c>
      <c r="C27" t="str">
        <f>INDEX([8]table1_region_lower!C:C, MATCH($A27,[8]table1_region_lower!$A:$A,0))</f>
        <v>Region of the Americas</v>
      </c>
      <c r="D27" t="str">
        <f>INDEX([8]table1_region_lower!D:D, MATCH($A27,[8]table1_region_lower!$A:$A,0))</f>
        <v>Original GBD method</v>
      </c>
      <c r="E27">
        <f>INDEX([8]table1_region_lower!E:E, MATCH($A27,[8]table1_region_lower!$A:$A,0))</f>
        <v>3.0000000000000001E-3</v>
      </c>
      <c r="F27">
        <f>INDEX([8]table1_region_lower!F:F, MATCH($A27,[8]table1_region_lower!$A:$A,0))</f>
        <v>0</v>
      </c>
    </row>
    <row r="28" spans="1:6" x14ac:dyDescent="0.25">
      <c r="A28">
        <v>25</v>
      </c>
      <c r="B28">
        <f>INDEX([8]table1_region_lower!B:B, MATCH($A28,[8]table1_region_lower!$A:$A,0))</f>
        <v>4</v>
      </c>
      <c r="C28" t="str">
        <f>INDEX([8]table1_region_lower!C:C, MATCH($A28,[8]table1_region_lower!$A:$A,0))</f>
        <v>South-East Asia Region</v>
      </c>
      <c r="D28" t="str">
        <f>INDEX([8]table1_region_lower!D:D, MATCH($A28,[8]table1_region_lower!$A:$A,0))</f>
        <v>Original GBD method</v>
      </c>
      <c r="E28">
        <f>INDEX([8]table1_region_lower!E:E, MATCH($A28,[8]table1_region_lower!$A:$A,0))</f>
        <v>1E-3</v>
      </c>
      <c r="F28">
        <f>INDEX([8]table1_region_lower!F:F, MATCH($A28,[8]table1_region_lower!$A:$A,0))</f>
        <v>0</v>
      </c>
    </row>
    <row r="29" spans="1:6" x14ac:dyDescent="0.25">
      <c r="A29">
        <v>23</v>
      </c>
      <c r="B29">
        <f>INDEX([8]table1_region_lower!B:B, MATCH($A29,[8]table1_region_lower!$A:$A,0))</f>
        <v>4</v>
      </c>
      <c r="C29" t="str">
        <f>INDEX([8]table1_region_lower!C:C, MATCH($A29,[8]table1_region_lower!$A:$A,0))</f>
        <v>Western Pacific Region</v>
      </c>
      <c r="D29" t="str">
        <f>INDEX([8]table1_region_lower!D:D, MATCH($A29,[8]table1_region_lower!$A:$A,0))</f>
        <v>Original GBD method</v>
      </c>
      <c r="E29">
        <f>INDEX([8]table1_region_lower!E:E, MATCH($A29,[8]table1_region_lower!$A:$A,0))</f>
        <v>5.0000000000000001E-3</v>
      </c>
      <c r="F29">
        <f>INDEX([8]table1_region_lower!F:F, MATCH($A29,[8]table1_region_lower!$A:$A,0))</f>
        <v>0</v>
      </c>
    </row>
    <row r="30" spans="1:6" x14ac:dyDescent="0.25">
      <c r="A30">
        <v>62</v>
      </c>
      <c r="B30">
        <f>INDEX([8]table1_region_lower!B:B, MATCH($A30,[8]table1_region_lower!$A:$A,0))</f>
        <v>1</v>
      </c>
      <c r="C30" t="str">
        <f>INDEX([8]table1_region_lower!C:C, MATCH($A30,[8]table1_region_lower!$A:$A,0))</f>
        <v>African Region</v>
      </c>
      <c r="D30" t="str">
        <f>INDEX([8]table1_region_lower!D:D, MATCH($A30,[8]table1_region_lower!$A:$A,0))</f>
        <v>Revised - Composite method</v>
      </c>
      <c r="E30">
        <f>INDEX([8]table1_region_lower!E:E, MATCH($A30,[8]table1_region_lower!$A:$A,0))</f>
        <v>0.34699999999999998</v>
      </c>
      <c r="F30">
        <f>INDEX([8]table1_region_lower!F:F, MATCH($A30,[8]table1_region_lower!$A:$A,0))</f>
        <v>5.21</v>
      </c>
    </row>
    <row r="31" spans="1:6" x14ac:dyDescent="0.25">
      <c r="A31">
        <v>61</v>
      </c>
      <c r="B31">
        <f>INDEX([8]table1_region_lower!B:B, MATCH($A31,[8]table1_region_lower!$A:$A,0))</f>
        <v>1</v>
      </c>
      <c r="C31" t="str">
        <f>INDEX([8]table1_region_lower!C:C, MATCH($A31,[8]table1_region_lower!$A:$A,0))</f>
        <v>Eastern Mediterranean Region</v>
      </c>
      <c r="D31" t="str">
        <f>INDEX([8]table1_region_lower!D:D, MATCH($A31,[8]table1_region_lower!$A:$A,0))</f>
        <v>Revised - Composite method</v>
      </c>
      <c r="E31">
        <f>INDEX([8]table1_region_lower!E:E, MATCH($A31,[8]table1_region_lower!$A:$A,0))</f>
        <v>0.247</v>
      </c>
      <c r="F31">
        <f>INDEX([8]table1_region_lower!F:F, MATCH($A31,[8]table1_region_lower!$A:$A,0))</f>
        <v>6.93</v>
      </c>
    </row>
    <row r="32" spans="1:6" x14ac:dyDescent="0.25">
      <c r="A32">
        <v>58</v>
      </c>
      <c r="B32">
        <f>INDEX([8]table1_region_lower!B:B, MATCH($A32,[8]table1_region_lower!$A:$A,0))</f>
        <v>1</v>
      </c>
      <c r="C32" t="str">
        <f>INDEX([8]table1_region_lower!C:C, MATCH($A32,[8]table1_region_lower!$A:$A,0))</f>
        <v>European Region</v>
      </c>
      <c r="D32" t="str">
        <f>INDEX([8]table1_region_lower!D:D, MATCH($A32,[8]table1_region_lower!$A:$A,0))</f>
        <v>Revised - Composite method</v>
      </c>
      <c r="E32">
        <f>INDEX([8]table1_region_lower!E:E, MATCH($A32,[8]table1_region_lower!$A:$A,0))</f>
        <v>0.60299999999999998</v>
      </c>
      <c r="F32">
        <f>INDEX([8]table1_region_lower!F:F, MATCH($A32,[8]table1_region_lower!$A:$A,0))</f>
        <v>6.92</v>
      </c>
    </row>
    <row r="33" spans="1:6" x14ac:dyDescent="0.25">
      <c r="A33">
        <v>63</v>
      </c>
      <c r="B33">
        <f>INDEX([8]table1_region_lower!B:B, MATCH($A33,[8]table1_region_lower!$A:$A,0))</f>
        <v>1</v>
      </c>
      <c r="C33" t="str">
        <f>INDEX([8]table1_region_lower!C:C, MATCH($A33,[8]table1_region_lower!$A:$A,0))</f>
        <v>NA</v>
      </c>
      <c r="D33" t="str">
        <f>INDEX([8]table1_region_lower!D:D, MATCH($A33,[8]table1_region_lower!$A:$A,0))</f>
        <v>Revised - Composite method</v>
      </c>
      <c r="E33">
        <f>INDEX([8]table1_region_lower!E:E, MATCH($A33,[8]table1_region_lower!$A:$A,0))</f>
        <v>8.0000000000000002E-3</v>
      </c>
      <c r="F33">
        <f>INDEX([8]table1_region_lower!F:F, MATCH($A33,[8]table1_region_lower!$A:$A,0))</f>
        <v>5.49</v>
      </c>
    </row>
    <row r="34" spans="1:6" x14ac:dyDescent="0.25">
      <c r="A34">
        <v>59</v>
      </c>
      <c r="B34">
        <f>INDEX([8]table1_region_lower!B:B, MATCH($A34,[8]table1_region_lower!$A:$A,0))</f>
        <v>1</v>
      </c>
      <c r="C34" t="str">
        <f>INDEX([8]table1_region_lower!C:C, MATCH($A34,[8]table1_region_lower!$A:$A,0))</f>
        <v>Region of the Americas</v>
      </c>
      <c r="D34" t="str">
        <f>INDEX([8]table1_region_lower!D:D, MATCH($A34,[8]table1_region_lower!$A:$A,0))</f>
        <v>Revised - Composite method</v>
      </c>
      <c r="E34">
        <f>INDEX([8]table1_region_lower!E:E, MATCH($A34,[8]table1_region_lower!$A:$A,0))</f>
        <v>0.53700000000000003</v>
      </c>
      <c r="F34">
        <f>INDEX([8]table1_region_lower!F:F, MATCH($A34,[8]table1_region_lower!$A:$A,0))</f>
        <v>7.81</v>
      </c>
    </row>
    <row r="35" spans="1:6" x14ac:dyDescent="0.25">
      <c r="A35">
        <v>57</v>
      </c>
      <c r="B35">
        <f>INDEX([8]table1_region_lower!B:B, MATCH($A35,[8]table1_region_lower!$A:$A,0))</f>
        <v>1</v>
      </c>
      <c r="C35" t="str">
        <f>INDEX([8]table1_region_lower!C:C, MATCH($A35,[8]table1_region_lower!$A:$A,0))</f>
        <v>South-East Asia Region</v>
      </c>
      <c r="D35" t="str">
        <f>INDEX([8]table1_region_lower!D:D, MATCH($A35,[8]table1_region_lower!$A:$A,0))</f>
        <v>Revised - Composite method</v>
      </c>
      <c r="E35">
        <f>INDEX([8]table1_region_lower!E:E, MATCH($A35,[8]table1_region_lower!$A:$A,0))</f>
        <v>0.74399999999999999</v>
      </c>
      <c r="F35">
        <f>INDEX([8]table1_region_lower!F:F, MATCH($A35,[8]table1_region_lower!$A:$A,0))</f>
        <v>6.27</v>
      </c>
    </row>
    <row r="36" spans="1:6" x14ac:dyDescent="0.25">
      <c r="A36">
        <v>60</v>
      </c>
      <c r="B36">
        <f>INDEX([8]table1_region_lower!B:B, MATCH($A36,[8]table1_region_lower!$A:$A,0))</f>
        <v>1</v>
      </c>
      <c r="C36" t="str">
        <f>INDEX([8]table1_region_lower!C:C, MATCH($A36,[8]table1_region_lower!$A:$A,0))</f>
        <v>Western Pacific Region</v>
      </c>
      <c r="D36" t="str">
        <f>INDEX([8]table1_region_lower!D:D, MATCH($A36,[8]table1_region_lower!$A:$A,0))</f>
        <v>Revised - Composite method</v>
      </c>
      <c r="E36">
        <f>INDEX([8]table1_region_lower!E:E, MATCH($A36,[8]table1_region_lower!$A:$A,0))</f>
        <v>0.72299999999999998</v>
      </c>
      <c r="F36">
        <f>INDEX([8]table1_region_lower!F:F, MATCH($A36,[8]table1_region_lower!$A:$A,0))</f>
        <v>5.7</v>
      </c>
    </row>
    <row r="37" spans="1:6" x14ac:dyDescent="0.25">
      <c r="A37">
        <v>68</v>
      </c>
      <c r="B37">
        <f>INDEX([8]table1_region_lower!B:B, MATCH($A37,[8]table1_region_lower!$A:$A,0))</f>
        <v>2</v>
      </c>
      <c r="C37" t="str">
        <f>INDEX([8]table1_region_lower!C:C, MATCH($A37,[8]table1_region_lower!$A:$A,0))</f>
        <v>African Region</v>
      </c>
      <c r="D37" t="str">
        <f>INDEX([8]table1_region_lower!D:D, MATCH($A37,[8]table1_region_lower!$A:$A,0))</f>
        <v>Revised - Composite method</v>
      </c>
      <c r="E37">
        <f>INDEX([8]table1_region_lower!E:E, MATCH($A37,[8]table1_region_lower!$A:$A,0))</f>
        <v>30.72</v>
      </c>
      <c r="F37">
        <f>INDEX([8]table1_region_lower!F:F, MATCH($A37,[8]table1_region_lower!$A:$A,0))</f>
        <v>7</v>
      </c>
    </row>
    <row r="38" spans="1:6" x14ac:dyDescent="0.25">
      <c r="A38">
        <v>69</v>
      </c>
      <c r="B38">
        <f>INDEX([8]table1_region_lower!B:B, MATCH($A38,[8]table1_region_lower!$A:$A,0))</f>
        <v>2</v>
      </c>
      <c r="C38" t="str">
        <f>INDEX([8]table1_region_lower!C:C, MATCH($A38,[8]table1_region_lower!$A:$A,0))</f>
        <v>Eastern Mediterranean Region</v>
      </c>
      <c r="D38" t="str">
        <f>INDEX([8]table1_region_lower!D:D, MATCH($A38,[8]table1_region_lower!$A:$A,0))</f>
        <v>Revised - Composite method</v>
      </c>
      <c r="E38">
        <f>INDEX([8]table1_region_lower!E:E, MATCH($A38,[8]table1_region_lower!$A:$A,0))</f>
        <v>20.585000000000001</v>
      </c>
      <c r="F38">
        <f>INDEX([8]table1_region_lower!F:F, MATCH($A38,[8]table1_region_lower!$A:$A,0))</f>
        <v>9.86</v>
      </c>
    </row>
    <row r="39" spans="1:6" x14ac:dyDescent="0.25">
      <c r="A39">
        <v>64</v>
      </c>
      <c r="B39">
        <f>INDEX([8]table1_region_lower!B:B, MATCH($A39,[8]table1_region_lower!$A:$A,0))</f>
        <v>2</v>
      </c>
      <c r="C39" t="str">
        <f>INDEX([8]table1_region_lower!C:C, MATCH($A39,[8]table1_region_lower!$A:$A,0))</f>
        <v>European Region</v>
      </c>
      <c r="D39" t="str">
        <f>INDEX([8]table1_region_lower!D:D, MATCH($A39,[8]table1_region_lower!$A:$A,0))</f>
        <v>Revised - Composite method</v>
      </c>
      <c r="E39">
        <f>INDEX([8]table1_region_lower!E:E, MATCH($A39,[8]table1_region_lower!$A:$A,0))</f>
        <v>27.350999999999999</v>
      </c>
      <c r="F39">
        <f>INDEX([8]table1_region_lower!F:F, MATCH($A39,[8]table1_region_lower!$A:$A,0))</f>
        <v>10.36</v>
      </c>
    </row>
    <row r="40" spans="1:6" x14ac:dyDescent="0.25">
      <c r="A40">
        <v>70</v>
      </c>
      <c r="B40">
        <f>INDEX([8]table1_region_lower!B:B, MATCH($A40,[8]table1_region_lower!$A:$A,0))</f>
        <v>2</v>
      </c>
      <c r="C40" t="str">
        <f>INDEX([8]table1_region_lower!C:C, MATCH($A40,[8]table1_region_lower!$A:$A,0))</f>
        <v>NA</v>
      </c>
      <c r="D40" t="str">
        <f>INDEX([8]table1_region_lower!D:D, MATCH($A40,[8]table1_region_lower!$A:$A,0))</f>
        <v>Revised - Composite method</v>
      </c>
      <c r="E40">
        <f>INDEX([8]table1_region_lower!E:E, MATCH($A40,[8]table1_region_lower!$A:$A,0))</f>
        <v>0.47799999999999998</v>
      </c>
      <c r="F40">
        <f>INDEX([8]table1_region_lower!F:F, MATCH($A40,[8]table1_region_lower!$A:$A,0))</f>
        <v>9</v>
      </c>
    </row>
    <row r="41" spans="1:6" x14ac:dyDescent="0.25">
      <c r="A41">
        <v>67</v>
      </c>
      <c r="B41">
        <f>INDEX([8]table1_region_lower!B:B, MATCH($A41,[8]table1_region_lower!$A:$A,0))</f>
        <v>2</v>
      </c>
      <c r="C41" t="str">
        <f>INDEX([8]table1_region_lower!C:C, MATCH($A41,[8]table1_region_lower!$A:$A,0))</f>
        <v>Region of the Americas</v>
      </c>
      <c r="D41" t="str">
        <f>INDEX([8]table1_region_lower!D:D, MATCH($A41,[8]table1_region_lower!$A:$A,0))</f>
        <v>Revised - Composite method</v>
      </c>
      <c r="E41">
        <f>INDEX([8]table1_region_lower!E:E, MATCH($A41,[8]table1_region_lower!$A:$A,0))</f>
        <v>30.265999999999998</v>
      </c>
      <c r="F41">
        <f>INDEX([8]table1_region_lower!F:F, MATCH($A41,[8]table1_region_lower!$A:$A,0))</f>
        <v>11.37</v>
      </c>
    </row>
    <row r="42" spans="1:6" x14ac:dyDescent="0.25">
      <c r="A42">
        <v>66</v>
      </c>
      <c r="B42">
        <f>INDEX([8]table1_region_lower!B:B, MATCH($A42,[8]table1_region_lower!$A:$A,0))</f>
        <v>2</v>
      </c>
      <c r="C42" t="str">
        <f>INDEX([8]table1_region_lower!C:C, MATCH($A42,[8]table1_region_lower!$A:$A,0))</f>
        <v>South-East Asia Region</v>
      </c>
      <c r="D42" t="str">
        <f>INDEX([8]table1_region_lower!D:D, MATCH($A42,[8]table1_region_lower!$A:$A,0))</f>
        <v>Revised - Composite method</v>
      </c>
      <c r="E42">
        <f>INDEX([8]table1_region_lower!E:E, MATCH($A42,[8]table1_region_lower!$A:$A,0))</f>
        <v>50.290999999999997</v>
      </c>
      <c r="F42">
        <f>INDEX([8]table1_region_lower!F:F, MATCH($A42,[8]table1_region_lower!$A:$A,0))</f>
        <v>8.74</v>
      </c>
    </row>
    <row r="43" spans="1:6" x14ac:dyDescent="0.25">
      <c r="A43">
        <v>65</v>
      </c>
      <c r="B43">
        <f>INDEX([8]table1_region_lower!B:B, MATCH($A43,[8]table1_region_lower!$A:$A,0))</f>
        <v>2</v>
      </c>
      <c r="C43" t="str">
        <f>INDEX([8]table1_region_lower!C:C, MATCH($A43,[8]table1_region_lower!$A:$A,0))</f>
        <v>Western Pacific Region</v>
      </c>
      <c r="D43" t="str">
        <f>INDEX([8]table1_region_lower!D:D, MATCH($A43,[8]table1_region_lower!$A:$A,0))</f>
        <v>Revised - Composite method</v>
      </c>
      <c r="E43">
        <f>INDEX([8]table1_region_lower!E:E, MATCH($A43,[8]table1_region_lower!$A:$A,0))</f>
        <v>40.774000000000001</v>
      </c>
      <c r="F43">
        <f>INDEX([8]table1_region_lower!F:F, MATCH($A43,[8]table1_region_lower!$A:$A,0))</f>
        <v>9.02</v>
      </c>
    </row>
    <row r="44" spans="1:6" x14ac:dyDescent="0.25">
      <c r="A44">
        <v>75</v>
      </c>
      <c r="B44">
        <f>INDEX([8]table1_region_lower!B:B, MATCH($A44,[8]table1_region_lower!$A:$A,0))</f>
        <v>3</v>
      </c>
      <c r="C44" t="str">
        <f>INDEX([8]table1_region_lower!C:C, MATCH($A44,[8]table1_region_lower!$A:$A,0))</f>
        <v>African Region</v>
      </c>
      <c r="D44" t="str">
        <f>INDEX([8]table1_region_lower!D:D, MATCH($A44,[8]table1_region_lower!$A:$A,0))</f>
        <v>Revised - Composite method</v>
      </c>
      <c r="E44">
        <f>INDEX([8]table1_region_lower!E:E, MATCH($A44,[8]table1_region_lower!$A:$A,0))</f>
        <v>12.961</v>
      </c>
      <c r="F44">
        <f>INDEX([8]table1_region_lower!F:F, MATCH($A44,[8]table1_region_lower!$A:$A,0))</f>
        <v>17.39</v>
      </c>
    </row>
    <row r="45" spans="1:6" x14ac:dyDescent="0.25">
      <c r="A45">
        <v>74</v>
      </c>
      <c r="B45">
        <f>INDEX([8]table1_region_lower!B:B, MATCH($A45,[8]table1_region_lower!$A:$A,0))</f>
        <v>3</v>
      </c>
      <c r="C45" t="str">
        <f>INDEX([8]table1_region_lower!C:C, MATCH($A45,[8]table1_region_lower!$A:$A,0))</f>
        <v>Eastern Mediterranean Region</v>
      </c>
      <c r="D45" t="str">
        <f>INDEX([8]table1_region_lower!D:D, MATCH($A45,[8]table1_region_lower!$A:$A,0))</f>
        <v>Revised - Composite method</v>
      </c>
      <c r="E45">
        <f>INDEX([8]table1_region_lower!E:E, MATCH($A45,[8]table1_region_lower!$A:$A,0))</f>
        <v>10.885999999999999</v>
      </c>
      <c r="F45">
        <f>INDEX([8]table1_region_lower!F:F, MATCH($A45,[8]table1_region_lower!$A:$A,0))</f>
        <v>20.61</v>
      </c>
    </row>
    <row r="46" spans="1:6" x14ac:dyDescent="0.25">
      <c r="A46">
        <v>71</v>
      </c>
      <c r="B46">
        <f>INDEX([8]table1_region_lower!B:B, MATCH($A46,[8]table1_region_lower!$A:$A,0))</f>
        <v>3</v>
      </c>
      <c r="C46" t="str">
        <f>INDEX([8]table1_region_lower!C:C, MATCH($A46,[8]table1_region_lower!$A:$A,0))</f>
        <v>European Region</v>
      </c>
      <c r="D46" t="str">
        <f>INDEX([8]table1_region_lower!D:D, MATCH($A46,[8]table1_region_lower!$A:$A,0))</f>
        <v>Revised - Composite method</v>
      </c>
      <c r="E46">
        <f>INDEX([8]table1_region_lower!E:E, MATCH($A46,[8]table1_region_lower!$A:$A,0))</f>
        <v>16.283999999999999</v>
      </c>
      <c r="F46">
        <f>INDEX([8]table1_region_lower!F:F, MATCH($A46,[8]table1_region_lower!$A:$A,0))</f>
        <v>18.079999999999998</v>
      </c>
    </row>
    <row r="47" spans="1:6" x14ac:dyDescent="0.25">
      <c r="A47">
        <v>77</v>
      </c>
      <c r="B47">
        <f>INDEX([8]table1_region_lower!B:B, MATCH($A47,[8]table1_region_lower!$A:$A,0))</f>
        <v>3</v>
      </c>
      <c r="C47" t="str">
        <f>INDEX([8]table1_region_lower!C:C, MATCH($A47,[8]table1_region_lower!$A:$A,0))</f>
        <v>NA</v>
      </c>
      <c r="D47" t="str">
        <f>INDEX([8]table1_region_lower!D:D, MATCH($A47,[8]table1_region_lower!$A:$A,0))</f>
        <v>Revised - Composite method</v>
      </c>
      <c r="E47">
        <f>INDEX([8]table1_region_lower!E:E, MATCH($A47,[8]table1_region_lower!$A:$A,0))</f>
        <v>0.317</v>
      </c>
      <c r="F47">
        <f>INDEX([8]table1_region_lower!F:F, MATCH($A47,[8]table1_region_lower!$A:$A,0))</f>
        <v>15.6</v>
      </c>
    </row>
    <row r="48" spans="1:6" x14ac:dyDescent="0.25">
      <c r="A48">
        <v>73</v>
      </c>
      <c r="B48">
        <f>INDEX([8]table1_region_lower!B:B, MATCH($A48,[8]table1_region_lower!$A:$A,0))</f>
        <v>3</v>
      </c>
      <c r="C48" t="str">
        <f>INDEX([8]table1_region_lower!C:C, MATCH($A48,[8]table1_region_lower!$A:$A,0))</f>
        <v>Region of the Americas</v>
      </c>
      <c r="D48" t="str">
        <f>INDEX([8]table1_region_lower!D:D, MATCH($A48,[8]table1_region_lower!$A:$A,0))</f>
        <v>Revised - Composite method</v>
      </c>
      <c r="E48">
        <f>INDEX([8]table1_region_lower!E:E, MATCH($A48,[8]table1_region_lower!$A:$A,0))</f>
        <v>17.809999999999999</v>
      </c>
      <c r="F48">
        <f>INDEX([8]table1_region_lower!F:F, MATCH($A48,[8]table1_region_lower!$A:$A,0))</f>
        <v>18.309999999999999</v>
      </c>
    </row>
    <row r="49" spans="1:6" x14ac:dyDescent="0.25">
      <c r="A49">
        <v>76</v>
      </c>
      <c r="B49">
        <f>INDEX([8]table1_region_lower!B:B, MATCH($A49,[8]table1_region_lower!$A:$A,0))</f>
        <v>3</v>
      </c>
      <c r="C49" t="str">
        <f>INDEX([8]table1_region_lower!C:C, MATCH($A49,[8]table1_region_lower!$A:$A,0))</f>
        <v>South-East Asia Region</v>
      </c>
      <c r="D49" t="str">
        <f>INDEX([8]table1_region_lower!D:D, MATCH($A49,[8]table1_region_lower!$A:$A,0))</f>
        <v>Revised - Composite method</v>
      </c>
      <c r="E49">
        <f>INDEX([8]table1_region_lower!E:E, MATCH($A49,[8]table1_region_lower!$A:$A,0))</f>
        <v>26.484999999999999</v>
      </c>
      <c r="F49">
        <f>INDEX([8]table1_region_lower!F:F, MATCH($A49,[8]table1_region_lower!$A:$A,0))</f>
        <v>15.85</v>
      </c>
    </row>
    <row r="50" spans="1:6" x14ac:dyDescent="0.25">
      <c r="A50">
        <v>72</v>
      </c>
      <c r="B50">
        <f>INDEX([8]table1_region_lower!B:B, MATCH($A50,[8]table1_region_lower!$A:$A,0))</f>
        <v>3</v>
      </c>
      <c r="C50" t="str">
        <f>INDEX([8]table1_region_lower!C:C, MATCH($A50,[8]table1_region_lower!$A:$A,0))</f>
        <v>Western Pacific Region</v>
      </c>
      <c r="D50" t="str">
        <f>INDEX([8]table1_region_lower!D:D, MATCH($A50,[8]table1_region_lower!$A:$A,0))</f>
        <v>Revised - Composite method</v>
      </c>
      <c r="E50">
        <f>INDEX([8]table1_region_lower!E:E, MATCH($A50,[8]table1_region_lower!$A:$A,0))</f>
        <v>25.338000000000001</v>
      </c>
      <c r="F50">
        <f>INDEX([8]table1_region_lower!F:F, MATCH($A50,[8]table1_region_lower!$A:$A,0))</f>
        <v>16.18</v>
      </c>
    </row>
    <row r="51" spans="1:6" x14ac:dyDescent="0.25">
      <c r="A51">
        <v>84</v>
      </c>
      <c r="B51">
        <f>INDEX([8]table1_region_lower!B:B, MATCH($A51,[8]table1_region_lower!$A:$A,0))</f>
        <v>4</v>
      </c>
      <c r="C51" t="str">
        <f>INDEX([8]table1_region_lower!C:C, MATCH($A51,[8]table1_region_lower!$A:$A,0))</f>
        <v>African Region</v>
      </c>
      <c r="D51" t="str">
        <f>INDEX([8]table1_region_lower!D:D, MATCH($A51,[8]table1_region_lower!$A:$A,0))</f>
        <v>Revised - Composite method</v>
      </c>
      <c r="E51">
        <f>INDEX([8]table1_region_lower!E:E, MATCH($A51,[8]table1_region_lower!$A:$A,0))</f>
        <v>17.759</v>
      </c>
      <c r="F51">
        <f>INDEX([8]table1_region_lower!F:F, MATCH($A51,[8]table1_region_lower!$A:$A,0))</f>
        <v>5.14</v>
      </c>
    </row>
    <row r="52" spans="1:6" x14ac:dyDescent="0.25">
      <c r="A52">
        <v>82</v>
      </c>
      <c r="B52">
        <f>INDEX([8]table1_region_lower!B:B, MATCH($A52,[8]table1_region_lower!$A:$A,0))</f>
        <v>4</v>
      </c>
      <c r="C52" t="str">
        <f>INDEX([8]table1_region_lower!C:C, MATCH($A52,[8]table1_region_lower!$A:$A,0))</f>
        <v>Eastern Mediterranean Region</v>
      </c>
      <c r="D52" t="str">
        <f>INDEX([8]table1_region_lower!D:D, MATCH($A52,[8]table1_region_lower!$A:$A,0))</f>
        <v>Revised - Composite method</v>
      </c>
      <c r="E52">
        <f>INDEX([8]table1_region_lower!E:E, MATCH($A52,[8]table1_region_lower!$A:$A,0))</f>
        <v>9.6980000000000004</v>
      </c>
      <c r="F52">
        <f>INDEX([8]table1_region_lower!F:F, MATCH($A52,[8]table1_region_lower!$A:$A,0))</f>
        <v>6.7</v>
      </c>
    </row>
    <row r="53" spans="1:6" x14ac:dyDescent="0.25">
      <c r="A53">
        <v>78</v>
      </c>
      <c r="B53">
        <f>INDEX([8]table1_region_lower!B:B, MATCH($A53,[8]table1_region_lower!$A:$A,0))</f>
        <v>4</v>
      </c>
      <c r="C53" t="str">
        <f>INDEX([8]table1_region_lower!C:C, MATCH($A53,[8]table1_region_lower!$A:$A,0))</f>
        <v>European Region</v>
      </c>
      <c r="D53" t="str">
        <f>INDEX([8]table1_region_lower!D:D, MATCH($A53,[8]table1_region_lower!$A:$A,0))</f>
        <v>Revised - Composite method</v>
      </c>
      <c r="E53">
        <f>INDEX([8]table1_region_lower!E:E, MATCH($A53,[8]table1_region_lower!$A:$A,0))</f>
        <v>11.066000000000001</v>
      </c>
      <c r="F53">
        <f>INDEX([8]table1_region_lower!F:F, MATCH($A53,[8]table1_region_lower!$A:$A,0))</f>
        <v>6.72</v>
      </c>
    </row>
    <row r="54" spans="1:6" x14ac:dyDescent="0.25">
      <c r="A54">
        <v>83</v>
      </c>
      <c r="B54">
        <f>INDEX([8]table1_region_lower!B:B, MATCH($A54,[8]table1_region_lower!$A:$A,0))</f>
        <v>4</v>
      </c>
      <c r="C54" t="str">
        <f>INDEX([8]table1_region_lower!C:C, MATCH($A54,[8]table1_region_lower!$A:$A,0))</f>
        <v>NA</v>
      </c>
      <c r="D54" t="str">
        <f>INDEX([8]table1_region_lower!D:D, MATCH($A54,[8]table1_region_lower!$A:$A,0))</f>
        <v>Revised - Composite method</v>
      </c>
      <c r="E54">
        <f>INDEX([8]table1_region_lower!E:E, MATCH($A54,[8]table1_region_lower!$A:$A,0))</f>
        <v>0.161</v>
      </c>
      <c r="F54">
        <f>INDEX([8]table1_region_lower!F:F, MATCH($A54,[8]table1_region_lower!$A:$A,0))</f>
        <v>5.49</v>
      </c>
    </row>
    <row r="55" spans="1:6" x14ac:dyDescent="0.25">
      <c r="A55">
        <v>80</v>
      </c>
      <c r="B55">
        <f>INDEX([8]table1_region_lower!B:B, MATCH($A55,[8]table1_region_lower!$A:$A,0))</f>
        <v>4</v>
      </c>
      <c r="C55" t="str">
        <f>INDEX([8]table1_region_lower!C:C, MATCH($A55,[8]table1_region_lower!$A:$A,0))</f>
        <v>Region of the Americas</v>
      </c>
      <c r="D55" t="str">
        <f>INDEX([8]table1_region_lower!D:D, MATCH($A55,[8]table1_region_lower!$A:$A,0))</f>
        <v>Revised - Composite method</v>
      </c>
      <c r="E55">
        <f>INDEX([8]table1_region_lower!E:E, MATCH($A55,[8]table1_region_lower!$A:$A,0))</f>
        <v>12.456</v>
      </c>
      <c r="F55">
        <f>INDEX([8]table1_region_lower!F:F, MATCH($A55,[8]table1_region_lower!$A:$A,0))</f>
        <v>7.74</v>
      </c>
    </row>
    <row r="56" spans="1:6" x14ac:dyDescent="0.25">
      <c r="A56">
        <v>81</v>
      </c>
      <c r="B56">
        <f>INDEX([8]table1_region_lower!B:B, MATCH($A56,[8]table1_region_lower!$A:$A,0))</f>
        <v>4</v>
      </c>
      <c r="C56" t="str">
        <f>INDEX([8]table1_region_lower!C:C, MATCH($A56,[8]table1_region_lower!$A:$A,0))</f>
        <v>South-East Asia Region</v>
      </c>
      <c r="D56" t="str">
        <f>INDEX([8]table1_region_lower!D:D, MATCH($A56,[8]table1_region_lower!$A:$A,0))</f>
        <v>Revised - Composite method</v>
      </c>
      <c r="E56">
        <f>INDEX([8]table1_region_lower!E:E, MATCH($A56,[8]table1_region_lower!$A:$A,0))</f>
        <v>23.806999999999999</v>
      </c>
      <c r="F56">
        <f>INDEX([8]table1_region_lower!F:F, MATCH($A56,[8]table1_region_lower!$A:$A,0))</f>
        <v>6.29</v>
      </c>
    </row>
    <row r="57" spans="1:6" x14ac:dyDescent="0.25">
      <c r="A57">
        <v>79</v>
      </c>
      <c r="B57">
        <f>INDEX([8]table1_region_lower!B:B, MATCH($A57,[8]table1_region_lower!$A:$A,0))</f>
        <v>4</v>
      </c>
      <c r="C57" t="str">
        <f>INDEX([8]table1_region_lower!C:C, MATCH($A57,[8]table1_region_lower!$A:$A,0))</f>
        <v>Western Pacific Region</v>
      </c>
      <c r="D57" t="str">
        <f>INDEX([8]table1_region_lower!D:D, MATCH($A57,[8]table1_region_lower!$A:$A,0))</f>
        <v>Revised - Composite method</v>
      </c>
      <c r="E57">
        <f>INDEX([8]table1_region_lower!E:E, MATCH($A57,[8]table1_region_lower!$A:$A,0))</f>
        <v>15.436999999999999</v>
      </c>
      <c r="F57">
        <f>INDEX([8]table1_region_lower!F:F, MATCH($A57,[8]table1_region_lower!$A:$A,0))</f>
        <v>5.7</v>
      </c>
    </row>
    <row r="58" spans="1:6" x14ac:dyDescent="0.25">
      <c r="A58">
        <v>34</v>
      </c>
      <c r="B58">
        <f>INDEX([8]table1_region_lower!B:B, MATCH($A58,[8]table1_region_lower!$A:$A,0))</f>
        <v>1</v>
      </c>
      <c r="C58" t="str">
        <f>INDEX([8]table1_region_lower!C:C, MATCH($A58,[8]table1_region_lower!$A:$A,0))</f>
        <v>African Region</v>
      </c>
      <c r="D58" t="str">
        <f>INDEX([8]table1_region_lower!D:D, MATCH($A58,[8]table1_region_lower!$A:$A,0))</f>
        <v>Revised - Vigo et al. method</v>
      </c>
      <c r="E58">
        <f>INDEX([8]table1_region_lower!E:E, MATCH($A58,[8]table1_region_lower!$A:$A,0))</f>
        <v>9.5000000000000001E-2</v>
      </c>
      <c r="F58">
        <f>INDEX([8]table1_region_lower!F:F, MATCH($A58,[8]table1_region_lower!$A:$A,0))</f>
        <v>1.42</v>
      </c>
    </row>
    <row r="59" spans="1:6" x14ac:dyDescent="0.25">
      <c r="A59">
        <v>33</v>
      </c>
      <c r="B59">
        <f>INDEX([8]table1_region_lower!B:B, MATCH($A59,[8]table1_region_lower!$A:$A,0))</f>
        <v>1</v>
      </c>
      <c r="C59" t="str">
        <f>INDEX([8]table1_region_lower!C:C, MATCH($A59,[8]table1_region_lower!$A:$A,0))</f>
        <v>Eastern Mediterranean Region</v>
      </c>
      <c r="D59" t="str">
        <f>INDEX([8]table1_region_lower!D:D, MATCH($A59,[8]table1_region_lower!$A:$A,0))</f>
        <v>Revised - Vigo et al. method</v>
      </c>
      <c r="E59">
        <f>INDEX([8]table1_region_lower!E:E, MATCH($A59,[8]table1_region_lower!$A:$A,0))</f>
        <v>5.8999999999999997E-2</v>
      </c>
      <c r="F59">
        <f>INDEX([8]table1_region_lower!F:F, MATCH($A59,[8]table1_region_lower!$A:$A,0))</f>
        <v>1.65</v>
      </c>
    </row>
    <row r="60" spans="1:6" x14ac:dyDescent="0.25">
      <c r="A60">
        <v>30</v>
      </c>
      <c r="B60">
        <f>INDEX([8]table1_region_lower!B:B, MATCH($A60,[8]table1_region_lower!$A:$A,0))</f>
        <v>1</v>
      </c>
      <c r="C60" t="str">
        <f>INDEX([8]table1_region_lower!C:C, MATCH($A60,[8]table1_region_lower!$A:$A,0))</f>
        <v>European Region</v>
      </c>
      <c r="D60" t="str">
        <f>INDEX([8]table1_region_lower!D:D, MATCH($A60,[8]table1_region_lower!$A:$A,0))</f>
        <v>Revised - Vigo et al. method</v>
      </c>
      <c r="E60">
        <f>INDEX([8]table1_region_lower!E:E, MATCH($A60,[8]table1_region_lower!$A:$A,0))</f>
        <v>0.312</v>
      </c>
      <c r="F60">
        <f>INDEX([8]table1_region_lower!F:F, MATCH($A60,[8]table1_region_lower!$A:$A,0))</f>
        <v>3.58</v>
      </c>
    </row>
    <row r="61" spans="1:6" x14ac:dyDescent="0.25">
      <c r="A61">
        <v>35</v>
      </c>
      <c r="B61">
        <f>INDEX([8]table1_region_lower!B:B, MATCH($A61,[8]table1_region_lower!$A:$A,0))</f>
        <v>1</v>
      </c>
      <c r="C61" t="str">
        <f>INDEX([8]table1_region_lower!C:C, MATCH($A61,[8]table1_region_lower!$A:$A,0))</f>
        <v>NA</v>
      </c>
      <c r="D61" t="str">
        <f>INDEX([8]table1_region_lower!D:D, MATCH($A61,[8]table1_region_lower!$A:$A,0))</f>
        <v>Revised - Vigo et al. method</v>
      </c>
      <c r="E61">
        <f>INDEX([8]table1_region_lower!E:E, MATCH($A61,[8]table1_region_lower!$A:$A,0))</f>
        <v>7.0000000000000001E-3</v>
      </c>
      <c r="F61">
        <f>INDEX([8]table1_region_lower!F:F, MATCH($A61,[8]table1_region_lower!$A:$A,0))</f>
        <v>4.91</v>
      </c>
    </row>
    <row r="62" spans="1:6" x14ac:dyDescent="0.25">
      <c r="A62">
        <v>31</v>
      </c>
      <c r="B62">
        <f>INDEX([8]table1_region_lower!B:B, MATCH($A62,[8]table1_region_lower!$A:$A,0))</f>
        <v>1</v>
      </c>
      <c r="C62" t="str">
        <f>INDEX([8]table1_region_lower!C:C, MATCH($A62,[8]table1_region_lower!$A:$A,0))</f>
        <v>Region of the Americas</v>
      </c>
      <c r="D62" t="str">
        <f>INDEX([8]table1_region_lower!D:D, MATCH($A62,[8]table1_region_lower!$A:$A,0))</f>
        <v>Revised - Vigo et al. method</v>
      </c>
      <c r="E62">
        <f>INDEX([8]table1_region_lower!E:E, MATCH($A62,[8]table1_region_lower!$A:$A,0))</f>
        <v>0.23300000000000001</v>
      </c>
      <c r="F62">
        <f>INDEX([8]table1_region_lower!F:F, MATCH($A62,[8]table1_region_lower!$A:$A,0))</f>
        <v>3.39</v>
      </c>
    </row>
    <row r="63" spans="1:6" x14ac:dyDescent="0.25">
      <c r="A63">
        <v>29</v>
      </c>
      <c r="B63">
        <f>INDEX([8]table1_region_lower!B:B, MATCH($A63,[8]table1_region_lower!$A:$A,0))</f>
        <v>1</v>
      </c>
      <c r="C63" t="str">
        <f>INDEX([8]table1_region_lower!C:C, MATCH($A63,[8]table1_region_lower!$A:$A,0))</f>
        <v>South-East Asia Region</v>
      </c>
      <c r="D63" t="str">
        <f>INDEX([8]table1_region_lower!D:D, MATCH($A63,[8]table1_region_lower!$A:$A,0))</f>
        <v>Revised - Vigo et al. method</v>
      </c>
      <c r="E63">
        <f>INDEX([8]table1_region_lower!E:E, MATCH($A63,[8]table1_region_lower!$A:$A,0))</f>
        <v>0.32400000000000001</v>
      </c>
      <c r="F63">
        <f>INDEX([8]table1_region_lower!F:F, MATCH($A63,[8]table1_region_lower!$A:$A,0))</f>
        <v>2.73</v>
      </c>
    </row>
    <row r="64" spans="1:6" x14ac:dyDescent="0.25">
      <c r="A64">
        <v>32</v>
      </c>
      <c r="B64">
        <f>INDEX([8]table1_region_lower!B:B, MATCH($A64,[8]table1_region_lower!$A:$A,0))</f>
        <v>1</v>
      </c>
      <c r="C64" t="str">
        <f>INDEX([8]table1_region_lower!C:C, MATCH($A64,[8]table1_region_lower!$A:$A,0))</f>
        <v>Western Pacific Region</v>
      </c>
      <c r="D64" t="str">
        <f>INDEX([8]table1_region_lower!D:D, MATCH($A64,[8]table1_region_lower!$A:$A,0))</f>
        <v>Revised - Vigo et al. method</v>
      </c>
      <c r="E64">
        <f>INDEX([8]table1_region_lower!E:E, MATCH($A64,[8]table1_region_lower!$A:$A,0))</f>
        <v>0.39400000000000002</v>
      </c>
      <c r="F64">
        <f>INDEX([8]table1_region_lower!F:F, MATCH($A64,[8]table1_region_lower!$A:$A,0))</f>
        <v>3.11</v>
      </c>
    </row>
    <row r="65" spans="1:6" x14ac:dyDescent="0.25">
      <c r="A65">
        <v>40</v>
      </c>
      <c r="B65">
        <f>INDEX([8]table1_region_lower!B:B, MATCH($A65,[8]table1_region_lower!$A:$A,0))</f>
        <v>2</v>
      </c>
      <c r="C65" t="str">
        <f>INDEX([8]table1_region_lower!C:C, MATCH($A65,[8]table1_region_lower!$A:$A,0))</f>
        <v>African Region</v>
      </c>
      <c r="D65" t="str">
        <f>INDEX([8]table1_region_lower!D:D, MATCH($A65,[8]table1_region_lower!$A:$A,0))</f>
        <v>Revised - Vigo et al. method</v>
      </c>
      <c r="E65">
        <f>INDEX([8]table1_region_lower!E:E, MATCH($A65,[8]table1_region_lower!$A:$A,0))</f>
        <v>16.731999999999999</v>
      </c>
      <c r="F65">
        <f>INDEX([8]table1_region_lower!F:F, MATCH($A65,[8]table1_region_lower!$A:$A,0))</f>
        <v>3.81</v>
      </c>
    </row>
    <row r="66" spans="1:6" x14ac:dyDescent="0.25">
      <c r="A66">
        <v>41</v>
      </c>
      <c r="B66">
        <f>INDEX([8]table1_region_lower!B:B, MATCH($A66,[8]table1_region_lower!$A:$A,0))</f>
        <v>2</v>
      </c>
      <c r="C66" t="str">
        <f>INDEX([8]table1_region_lower!C:C, MATCH($A66,[8]table1_region_lower!$A:$A,0))</f>
        <v>Eastern Mediterranean Region</v>
      </c>
      <c r="D66" t="str">
        <f>INDEX([8]table1_region_lower!D:D, MATCH($A66,[8]table1_region_lower!$A:$A,0))</f>
        <v>Revised - Vigo et al. method</v>
      </c>
      <c r="E66">
        <f>INDEX([8]table1_region_lower!E:E, MATCH($A66,[8]table1_region_lower!$A:$A,0))</f>
        <v>13.217000000000001</v>
      </c>
      <c r="F66">
        <f>INDEX([8]table1_region_lower!F:F, MATCH($A66,[8]table1_region_lower!$A:$A,0))</f>
        <v>6.33</v>
      </c>
    </row>
    <row r="67" spans="1:6" x14ac:dyDescent="0.25">
      <c r="A67">
        <v>36</v>
      </c>
      <c r="B67">
        <f>INDEX([8]table1_region_lower!B:B, MATCH($A67,[8]table1_region_lower!$A:$A,0))</f>
        <v>2</v>
      </c>
      <c r="C67" t="str">
        <f>INDEX([8]table1_region_lower!C:C, MATCH($A67,[8]table1_region_lower!$A:$A,0))</f>
        <v>European Region</v>
      </c>
      <c r="D67" t="str">
        <f>INDEX([8]table1_region_lower!D:D, MATCH($A67,[8]table1_region_lower!$A:$A,0))</f>
        <v>Revised - Vigo et al. method</v>
      </c>
      <c r="E67">
        <f>INDEX([8]table1_region_lower!E:E, MATCH($A67,[8]table1_region_lower!$A:$A,0))</f>
        <v>24.108000000000001</v>
      </c>
      <c r="F67">
        <f>INDEX([8]table1_region_lower!F:F, MATCH($A67,[8]table1_region_lower!$A:$A,0))</f>
        <v>9.1300000000000008</v>
      </c>
    </row>
    <row r="68" spans="1:6" x14ac:dyDescent="0.25">
      <c r="A68">
        <v>42</v>
      </c>
      <c r="B68">
        <f>INDEX([8]table1_region_lower!B:B, MATCH($A68,[8]table1_region_lower!$A:$A,0))</f>
        <v>2</v>
      </c>
      <c r="C68" t="str">
        <f>INDEX([8]table1_region_lower!C:C, MATCH($A68,[8]table1_region_lower!$A:$A,0))</f>
        <v>NA</v>
      </c>
      <c r="D68" t="str">
        <f>INDEX([8]table1_region_lower!D:D, MATCH($A68,[8]table1_region_lower!$A:$A,0))</f>
        <v>Revised - Vigo et al. method</v>
      </c>
      <c r="E68">
        <f>INDEX([8]table1_region_lower!E:E, MATCH($A68,[8]table1_region_lower!$A:$A,0))</f>
        <v>0.50900000000000001</v>
      </c>
      <c r="F68">
        <f>INDEX([8]table1_region_lower!F:F, MATCH($A68,[8]table1_region_lower!$A:$A,0))</f>
        <v>9.58</v>
      </c>
    </row>
    <row r="69" spans="1:6" x14ac:dyDescent="0.25">
      <c r="A69">
        <v>39</v>
      </c>
      <c r="B69">
        <f>INDEX([8]table1_region_lower!B:B, MATCH($A69,[8]table1_region_lower!$A:$A,0))</f>
        <v>2</v>
      </c>
      <c r="C69" t="str">
        <f>INDEX([8]table1_region_lower!C:C, MATCH($A69,[8]table1_region_lower!$A:$A,0))</f>
        <v>Region of the Americas</v>
      </c>
      <c r="D69" t="str">
        <f>INDEX([8]table1_region_lower!D:D, MATCH($A69,[8]table1_region_lower!$A:$A,0))</f>
        <v>Revised - Vigo et al. method</v>
      </c>
      <c r="E69">
        <f>INDEX([8]table1_region_lower!E:E, MATCH($A69,[8]table1_region_lower!$A:$A,0))</f>
        <v>24.081</v>
      </c>
      <c r="F69">
        <f>INDEX([8]table1_region_lower!F:F, MATCH($A69,[8]table1_region_lower!$A:$A,0))</f>
        <v>9.0399999999999991</v>
      </c>
    </row>
    <row r="70" spans="1:6" x14ac:dyDescent="0.25">
      <c r="A70">
        <v>38</v>
      </c>
      <c r="B70">
        <f>INDEX([8]table1_region_lower!B:B, MATCH($A70,[8]table1_region_lower!$A:$A,0))</f>
        <v>2</v>
      </c>
      <c r="C70" t="str">
        <f>INDEX([8]table1_region_lower!C:C, MATCH($A70,[8]table1_region_lower!$A:$A,0))</f>
        <v>South-East Asia Region</v>
      </c>
      <c r="D70" t="str">
        <f>INDEX([8]table1_region_lower!D:D, MATCH($A70,[8]table1_region_lower!$A:$A,0))</f>
        <v>Revised - Vigo et al. method</v>
      </c>
      <c r="E70">
        <f>INDEX([8]table1_region_lower!E:E, MATCH($A70,[8]table1_region_lower!$A:$A,0))</f>
        <v>39.667000000000002</v>
      </c>
      <c r="F70">
        <f>INDEX([8]table1_region_lower!F:F, MATCH($A70,[8]table1_region_lower!$A:$A,0))</f>
        <v>6.89</v>
      </c>
    </row>
    <row r="71" spans="1:6" x14ac:dyDescent="0.25">
      <c r="A71">
        <v>37</v>
      </c>
      <c r="B71">
        <f>INDEX([8]table1_region_lower!B:B, MATCH($A71,[8]table1_region_lower!$A:$A,0))</f>
        <v>2</v>
      </c>
      <c r="C71" t="str">
        <f>INDEX([8]table1_region_lower!C:C, MATCH($A71,[8]table1_region_lower!$A:$A,0))</f>
        <v>Western Pacific Region</v>
      </c>
      <c r="D71" t="str">
        <f>INDEX([8]table1_region_lower!D:D, MATCH($A71,[8]table1_region_lower!$A:$A,0))</f>
        <v>Revised - Vigo et al. method</v>
      </c>
      <c r="E71">
        <f>INDEX([8]table1_region_lower!E:E, MATCH($A71,[8]table1_region_lower!$A:$A,0))</f>
        <v>34.887999999999998</v>
      </c>
      <c r="F71">
        <f>INDEX([8]table1_region_lower!F:F, MATCH($A71,[8]table1_region_lower!$A:$A,0))</f>
        <v>7.72</v>
      </c>
    </row>
    <row r="72" spans="1:6" x14ac:dyDescent="0.25">
      <c r="A72">
        <v>47</v>
      </c>
      <c r="B72">
        <f>INDEX([8]table1_region_lower!B:B, MATCH($A72,[8]table1_region_lower!$A:$A,0))</f>
        <v>3</v>
      </c>
      <c r="C72" t="str">
        <f>INDEX([8]table1_region_lower!C:C, MATCH($A72,[8]table1_region_lower!$A:$A,0))</f>
        <v>African Region</v>
      </c>
      <c r="D72" t="str">
        <f>INDEX([8]table1_region_lower!D:D, MATCH($A72,[8]table1_region_lower!$A:$A,0))</f>
        <v>Revised - Vigo et al. method</v>
      </c>
      <c r="E72">
        <f>INDEX([8]table1_region_lower!E:E, MATCH($A72,[8]table1_region_lower!$A:$A,0))</f>
        <v>12.961</v>
      </c>
      <c r="F72">
        <f>INDEX([8]table1_region_lower!F:F, MATCH($A72,[8]table1_region_lower!$A:$A,0))</f>
        <v>17.39</v>
      </c>
    </row>
    <row r="73" spans="1:6" x14ac:dyDescent="0.25">
      <c r="A73">
        <v>46</v>
      </c>
      <c r="B73">
        <f>INDEX([8]table1_region_lower!B:B, MATCH($A73,[8]table1_region_lower!$A:$A,0))</f>
        <v>3</v>
      </c>
      <c r="C73" t="str">
        <f>INDEX([8]table1_region_lower!C:C, MATCH($A73,[8]table1_region_lower!$A:$A,0))</f>
        <v>Eastern Mediterranean Region</v>
      </c>
      <c r="D73" t="str">
        <f>INDEX([8]table1_region_lower!D:D, MATCH($A73,[8]table1_region_lower!$A:$A,0))</f>
        <v>Revised - Vigo et al. method</v>
      </c>
      <c r="E73">
        <f>INDEX([8]table1_region_lower!E:E, MATCH($A73,[8]table1_region_lower!$A:$A,0))</f>
        <v>10.885999999999999</v>
      </c>
      <c r="F73">
        <f>INDEX([8]table1_region_lower!F:F, MATCH($A73,[8]table1_region_lower!$A:$A,0))</f>
        <v>20.61</v>
      </c>
    </row>
    <row r="74" spans="1:6" x14ac:dyDescent="0.25">
      <c r="A74">
        <v>43</v>
      </c>
      <c r="B74">
        <f>INDEX([8]table1_region_lower!B:B, MATCH($A74,[8]table1_region_lower!$A:$A,0))</f>
        <v>3</v>
      </c>
      <c r="C74" t="str">
        <f>INDEX([8]table1_region_lower!C:C, MATCH($A74,[8]table1_region_lower!$A:$A,0))</f>
        <v>European Region</v>
      </c>
      <c r="D74" t="str">
        <f>INDEX([8]table1_region_lower!D:D, MATCH($A74,[8]table1_region_lower!$A:$A,0))</f>
        <v>Revised - Vigo et al. method</v>
      </c>
      <c r="E74">
        <f>INDEX([8]table1_region_lower!E:E, MATCH($A74,[8]table1_region_lower!$A:$A,0))</f>
        <v>16.283999999999999</v>
      </c>
      <c r="F74">
        <f>INDEX([8]table1_region_lower!F:F, MATCH($A74,[8]table1_region_lower!$A:$A,0))</f>
        <v>18.079999999999998</v>
      </c>
    </row>
    <row r="75" spans="1:6" x14ac:dyDescent="0.25">
      <c r="A75">
        <v>49</v>
      </c>
      <c r="B75">
        <f>INDEX([8]table1_region_lower!B:B, MATCH($A75,[8]table1_region_lower!$A:$A,0))</f>
        <v>3</v>
      </c>
      <c r="C75" t="str">
        <f>INDEX([8]table1_region_lower!C:C, MATCH($A75,[8]table1_region_lower!$A:$A,0))</f>
        <v>NA</v>
      </c>
      <c r="D75" t="str">
        <f>INDEX([8]table1_region_lower!D:D, MATCH($A75,[8]table1_region_lower!$A:$A,0))</f>
        <v>Revised - Vigo et al. method</v>
      </c>
      <c r="E75">
        <f>INDEX([8]table1_region_lower!E:E, MATCH($A75,[8]table1_region_lower!$A:$A,0))</f>
        <v>0.317</v>
      </c>
      <c r="F75">
        <f>INDEX([8]table1_region_lower!F:F, MATCH($A75,[8]table1_region_lower!$A:$A,0))</f>
        <v>15.6</v>
      </c>
    </row>
    <row r="76" spans="1:6" x14ac:dyDescent="0.25">
      <c r="A76">
        <v>45</v>
      </c>
      <c r="B76">
        <f>INDEX([8]table1_region_lower!B:B, MATCH($A76,[8]table1_region_lower!$A:$A,0))</f>
        <v>3</v>
      </c>
      <c r="C76" t="str">
        <f>INDEX([8]table1_region_lower!C:C, MATCH($A76,[8]table1_region_lower!$A:$A,0))</f>
        <v>Region of the Americas</v>
      </c>
      <c r="D76" t="str">
        <f>INDEX([8]table1_region_lower!D:D, MATCH($A76,[8]table1_region_lower!$A:$A,0))</f>
        <v>Revised - Vigo et al. method</v>
      </c>
      <c r="E76">
        <f>INDEX([8]table1_region_lower!E:E, MATCH($A76,[8]table1_region_lower!$A:$A,0))</f>
        <v>17.809999999999999</v>
      </c>
      <c r="F76">
        <f>INDEX([8]table1_region_lower!F:F, MATCH($A76,[8]table1_region_lower!$A:$A,0))</f>
        <v>18.309999999999999</v>
      </c>
    </row>
    <row r="77" spans="1:6" x14ac:dyDescent="0.25">
      <c r="A77">
        <v>48</v>
      </c>
      <c r="B77">
        <f>INDEX([8]table1_region_lower!B:B, MATCH($A77,[8]table1_region_lower!$A:$A,0))</f>
        <v>3</v>
      </c>
      <c r="C77" t="str">
        <f>INDEX([8]table1_region_lower!C:C, MATCH($A77,[8]table1_region_lower!$A:$A,0))</f>
        <v>South-East Asia Region</v>
      </c>
      <c r="D77" t="str">
        <f>INDEX([8]table1_region_lower!D:D, MATCH($A77,[8]table1_region_lower!$A:$A,0))</f>
        <v>Revised - Vigo et al. method</v>
      </c>
      <c r="E77">
        <f>INDEX([8]table1_region_lower!E:E, MATCH($A77,[8]table1_region_lower!$A:$A,0))</f>
        <v>26.484999999999999</v>
      </c>
      <c r="F77">
        <f>INDEX([8]table1_region_lower!F:F, MATCH($A77,[8]table1_region_lower!$A:$A,0))</f>
        <v>15.85</v>
      </c>
    </row>
    <row r="78" spans="1:6" x14ac:dyDescent="0.25">
      <c r="A78">
        <v>44</v>
      </c>
      <c r="B78">
        <f>INDEX([8]table1_region_lower!B:B, MATCH($A78,[8]table1_region_lower!$A:$A,0))</f>
        <v>3</v>
      </c>
      <c r="C78" t="str">
        <f>INDEX([8]table1_region_lower!C:C, MATCH($A78,[8]table1_region_lower!$A:$A,0))</f>
        <v>Western Pacific Region</v>
      </c>
      <c r="D78" t="str">
        <f>INDEX([8]table1_region_lower!D:D, MATCH($A78,[8]table1_region_lower!$A:$A,0))</f>
        <v>Revised - Vigo et al. method</v>
      </c>
      <c r="E78">
        <f>INDEX([8]table1_region_lower!E:E, MATCH($A78,[8]table1_region_lower!$A:$A,0))</f>
        <v>25.338000000000001</v>
      </c>
      <c r="F78">
        <f>INDEX([8]table1_region_lower!F:F, MATCH($A78,[8]table1_region_lower!$A:$A,0))</f>
        <v>16.18</v>
      </c>
    </row>
    <row r="79" spans="1:6" x14ac:dyDescent="0.25">
      <c r="A79">
        <v>56</v>
      </c>
      <c r="B79">
        <f>INDEX([8]table1_region_lower!B:B, MATCH($A79,[8]table1_region_lower!$A:$A,0))</f>
        <v>4</v>
      </c>
      <c r="C79" t="str">
        <f>INDEX([8]table1_region_lower!C:C, MATCH($A79,[8]table1_region_lower!$A:$A,0))</f>
        <v>African Region</v>
      </c>
      <c r="D79" t="str">
        <f>INDEX([8]table1_region_lower!D:D, MATCH($A79,[8]table1_region_lower!$A:$A,0))</f>
        <v>Revised - Vigo et al. method</v>
      </c>
      <c r="E79">
        <f>INDEX([8]table1_region_lower!E:E, MATCH($A79,[8]table1_region_lower!$A:$A,0))</f>
        <v>3.4390000000000001</v>
      </c>
      <c r="F79">
        <f>INDEX([8]table1_region_lower!F:F, MATCH($A79,[8]table1_region_lower!$A:$A,0))</f>
        <v>1</v>
      </c>
    </row>
    <row r="80" spans="1:6" x14ac:dyDescent="0.25">
      <c r="A80">
        <v>54</v>
      </c>
      <c r="B80">
        <f>INDEX([8]table1_region_lower!B:B, MATCH($A80,[8]table1_region_lower!$A:$A,0))</f>
        <v>4</v>
      </c>
      <c r="C80" t="str">
        <f>INDEX([8]table1_region_lower!C:C, MATCH($A80,[8]table1_region_lower!$A:$A,0))</f>
        <v>Eastern Mediterranean Region</v>
      </c>
      <c r="D80" t="str">
        <f>INDEX([8]table1_region_lower!D:D, MATCH($A80,[8]table1_region_lower!$A:$A,0))</f>
        <v>Revised - Vigo et al. method</v>
      </c>
      <c r="E80">
        <f>INDEX([8]table1_region_lower!E:E, MATCH($A80,[8]table1_region_lower!$A:$A,0))</f>
        <v>2.1110000000000002</v>
      </c>
      <c r="F80">
        <f>INDEX([8]table1_region_lower!F:F, MATCH($A80,[8]table1_region_lower!$A:$A,0))</f>
        <v>1.46</v>
      </c>
    </row>
    <row r="81" spans="1:6" x14ac:dyDescent="0.25">
      <c r="A81">
        <v>50</v>
      </c>
      <c r="B81">
        <f>INDEX([8]table1_region_lower!B:B, MATCH($A81,[8]table1_region_lower!$A:$A,0))</f>
        <v>4</v>
      </c>
      <c r="C81" t="str">
        <f>INDEX([8]table1_region_lower!C:C, MATCH($A81,[8]table1_region_lower!$A:$A,0))</f>
        <v>European Region</v>
      </c>
      <c r="D81" t="str">
        <f>INDEX([8]table1_region_lower!D:D, MATCH($A81,[8]table1_region_lower!$A:$A,0))</f>
        <v>Revised - Vigo et al. method</v>
      </c>
      <c r="E81">
        <f>INDEX([8]table1_region_lower!E:E, MATCH($A81,[8]table1_region_lower!$A:$A,0))</f>
        <v>7.1970000000000001</v>
      </c>
      <c r="F81">
        <f>INDEX([8]table1_region_lower!F:F, MATCH($A81,[8]table1_region_lower!$A:$A,0))</f>
        <v>4.37</v>
      </c>
    </row>
    <row r="82" spans="1:6" x14ac:dyDescent="0.25">
      <c r="A82">
        <v>55</v>
      </c>
      <c r="B82">
        <f>INDEX([8]table1_region_lower!B:B, MATCH($A82,[8]table1_region_lower!$A:$A,0))</f>
        <v>4</v>
      </c>
      <c r="C82" t="str">
        <f>INDEX([8]table1_region_lower!C:C, MATCH($A82,[8]table1_region_lower!$A:$A,0))</f>
        <v>NA</v>
      </c>
      <c r="D82" t="str">
        <f>INDEX([8]table1_region_lower!D:D, MATCH($A82,[8]table1_region_lower!$A:$A,0))</f>
        <v>Revised - Vigo et al. method</v>
      </c>
      <c r="E82">
        <f>INDEX([8]table1_region_lower!E:E, MATCH($A82,[8]table1_region_lower!$A:$A,0))</f>
        <v>0.17799999999999999</v>
      </c>
      <c r="F82">
        <f>INDEX([8]table1_region_lower!F:F, MATCH($A82,[8]table1_region_lower!$A:$A,0))</f>
        <v>6.06</v>
      </c>
    </row>
    <row r="83" spans="1:6" x14ac:dyDescent="0.25">
      <c r="A83">
        <v>52</v>
      </c>
      <c r="B83">
        <f>INDEX([8]table1_region_lower!B:B, MATCH($A83,[8]table1_region_lower!$A:$A,0))</f>
        <v>4</v>
      </c>
      <c r="C83" t="str">
        <f>INDEX([8]table1_region_lower!C:C, MATCH($A83,[8]table1_region_lower!$A:$A,0))</f>
        <v>Region of the Americas</v>
      </c>
      <c r="D83" t="str">
        <f>INDEX([8]table1_region_lower!D:D, MATCH($A83,[8]table1_region_lower!$A:$A,0))</f>
        <v>Revised - Vigo et al. method</v>
      </c>
      <c r="E83">
        <f>INDEX([8]table1_region_lower!E:E, MATCH($A83,[8]table1_region_lower!$A:$A,0))</f>
        <v>5.8150000000000004</v>
      </c>
      <c r="F83">
        <f>INDEX([8]table1_region_lower!F:F, MATCH($A83,[8]table1_region_lower!$A:$A,0))</f>
        <v>3.61</v>
      </c>
    </row>
    <row r="84" spans="1:6" x14ac:dyDescent="0.25">
      <c r="A84">
        <v>53</v>
      </c>
      <c r="B84">
        <f>INDEX([8]table1_region_lower!B:B, MATCH($A84,[8]table1_region_lower!$A:$A,0))</f>
        <v>4</v>
      </c>
      <c r="C84" t="str">
        <f>INDEX([8]table1_region_lower!C:C, MATCH($A84,[8]table1_region_lower!$A:$A,0))</f>
        <v>South-East Asia Region</v>
      </c>
      <c r="D84" t="str">
        <f>INDEX([8]table1_region_lower!D:D, MATCH($A84,[8]table1_region_lower!$A:$A,0))</f>
        <v>Revised - Vigo et al. method</v>
      </c>
      <c r="E84">
        <f>INDEX([8]table1_region_lower!E:E, MATCH($A84,[8]table1_region_lower!$A:$A,0))</f>
        <v>12.506</v>
      </c>
      <c r="F84">
        <f>INDEX([8]table1_region_lower!F:F, MATCH($A84,[8]table1_region_lower!$A:$A,0))</f>
        <v>3.3</v>
      </c>
    </row>
    <row r="85" spans="1:6" x14ac:dyDescent="0.25">
      <c r="A85">
        <v>51</v>
      </c>
      <c r="B85">
        <f>INDEX([8]table1_region_lower!B:B, MATCH($A85,[8]table1_region_lower!$A:$A,0))</f>
        <v>4</v>
      </c>
      <c r="C85" t="str">
        <f>INDEX([8]table1_region_lower!C:C, MATCH($A85,[8]table1_region_lower!$A:$A,0))</f>
        <v>Western Pacific Region</v>
      </c>
      <c r="D85" t="str">
        <f>INDEX([8]table1_region_lower!D:D, MATCH($A85,[8]table1_region_lower!$A:$A,0))</f>
        <v>Revised - Vigo et al. method</v>
      </c>
      <c r="E85">
        <f>INDEX([8]table1_region_lower!E:E, MATCH($A85,[8]table1_region_lower!$A:$A,0))</f>
        <v>8.7219999999999995</v>
      </c>
      <c r="F85">
        <f>INDEX([8]table1_region_lower!F:F, MATCH($A85,[8]table1_region_lower!$A:$A,0))</f>
        <v>3.22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0ADA-1776-4BCC-A307-57646A42CED3}">
  <dimension ref="A1:F85"/>
  <sheetViews>
    <sheetView workbookViewId="0">
      <selection activeCell="C11" sqref="C11"/>
    </sheetView>
  </sheetViews>
  <sheetFormatPr defaultRowHeight="15" x14ac:dyDescent="0.25"/>
  <sheetData>
    <row r="1" spans="1:6" x14ac:dyDescent="0.25">
      <c r="B1" t="str">
        <f>[9]table1_region_upper!B1</f>
        <v>measure_id</v>
      </c>
      <c r="C1" t="str">
        <f>[9]table1_region_upper!C1</f>
        <v>who_region</v>
      </c>
      <c r="D1" t="str">
        <f>[9]table1_region_upper!D1</f>
        <v>estimate</v>
      </c>
      <c r="E1" t="str">
        <f>[9]table1_region_upper!E1</f>
        <v>region_dalymh</v>
      </c>
      <c r="F1" t="str">
        <f>[9]table1_region_upper!F1</f>
        <v>percent</v>
      </c>
    </row>
    <row r="2" spans="1:6" x14ac:dyDescent="0.25">
      <c r="A2">
        <v>6</v>
      </c>
      <c r="B2">
        <f>INDEX([9]table1_region_upper!B:B, MATCH($A2,[9]table1_region_upper!$A:$A,0))</f>
        <v>1</v>
      </c>
      <c r="C2" t="str">
        <f>INDEX([9]table1_region_upper!C:C, MATCH($A2,[9]table1_region_upper!$A:$A,0))</f>
        <v>African Region</v>
      </c>
      <c r="D2" t="str">
        <f>INDEX([9]table1_region_upper!D:D, MATCH($A2,[9]table1_region_upper!$A:$A,0))</f>
        <v>Original GBD method</v>
      </c>
      <c r="E2">
        <f>INDEX([9]table1_region_upper!E:E, MATCH($A2,[9]table1_region_upper!$A:$A,0))</f>
        <v>0</v>
      </c>
      <c r="F2">
        <f>INDEX([9]table1_region_upper!F:F, MATCH($A2,[9]table1_region_upper!$A:$A,0))</f>
        <v>0</v>
      </c>
    </row>
    <row r="3" spans="1:6" x14ac:dyDescent="0.25">
      <c r="A3">
        <v>5</v>
      </c>
      <c r="B3">
        <f>INDEX([9]table1_region_upper!B:B, MATCH($A3,[9]table1_region_upper!$A:$A,0))</f>
        <v>1</v>
      </c>
      <c r="C3" t="str">
        <f>INDEX([9]table1_region_upper!C:C, MATCH($A3,[9]table1_region_upper!$A:$A,0))</f>
        <v>Eastern Mediterranean Region</v>
      </c>
      <c r="D3" t="str">
        <f>INDEX([9]table1_region_upper!D:D, MATCH($A3,[9]table1_region_upper!$A:$A,0))</f>
        <v>Original GBD method</v>
      </c>
      <c r="E3">
        <f>INDEX([9]table1_region_upper!E:E, MATCH($A3,[9]table1_region_upper!$A:$A,0))</f>
        <v>0</v>
      </c>
      <c r="F3">
        <f>INDEX([9]table1_region_upper!F:F, MATCH($A3,[9]table1_region_upper!$A:$A,0))</f>
        <v>0</v>
      </c>
    </row>
    <row r="4" spans="1:6" x14ac:dyDescent="0.25">
      <c r="A4">
        <v>2</v>
      </c>
      <c r="B4">
        <f>INDEX([9]table1_region_upper!B:B, MATCH($A4,[9]table1_region_upper!$A:$A,0))</f>
        <v>1</v>
      </c>
      <c r="C4" t="str">
        <f>INDEX([9]table1_region_upper!C:C, MATCH($A4,[9]table1_region_upper!$A:$A,0))</f>
        <v>European Region</v>
      </c>
      <c r="D4" t="str">
        <f>INDEX([9]table1_region_upper!D:D, MATCH($A4,[9]table1_region_upper!$A:$A,0))</f>
        <v>Original GBD method</v>
      </c>
      <c r="E4">
        <f>INDEX([9]table1_region_upper!E:E, MATCH($A4,[9]table1_region_upper!$A:$A,0))</f>
        <v>0</v>
      </c>
      <c r="F4">
        <f>INDEX([9]table1_region_upper!F:F, MATCH($A4,[9]table1_region_upper!$A:$A,0))</f>
        <v>0</v>
      </c>
    </row>
    <row r="5" spans="1:6" x14ac:dyDescent="0.25">
      <c r="A5">
        <v>7</v>
      </c>
      <c r="B5">
        <f>INDEX([9]table1_region_upper!B:B, MATCH($A5,[9]table1_region_upper!$A:$A,0))</f>
        <v>1</v>
      </c>
      <c r="C5" t="str">
        <f>INDEX([9]table1_region_upper!C:C, MATCH($A5,[9]table1_region_upper!$A:$A,0))</f>
        <v>NA</v>
      </c>
      <c r="D5" t="str">
        <f>INDEX([9]table1_region_upper!D:D, MATCH($A5,[9]table1_region_upper!$A:$A,0))</f>
        <v>Original GBD method</v>
      </c>
      <c r="E5">
        <f>INDEX([9]table1_region_upper!E:E, MATCH($A5,[9]table1_region_upper!$A:$A,0))</f>
        <v>0</v>
      </c>
      <c r="F5">
        <f>INDEX([9]table1_region_upper!F:F, MATCH($A5,[9]table1_region_upper!$A:$A,0))</f>
        <v>0</v>
      </c>
    </row>
    <row r="6" spans="1:6" x14ac:dyDescent="0.25">
      <c r="A6">
        <v>3</v>
      </c>
      <c r="B6">
        <f>INDEX([9]table1_region_upper!B:B, MATCH($A6,[9]table1_region_upper!$A:$A,0))</f>
        <v>1</v>
      </c>
      <c r="C6" t="str">
        <f>INDEX([9]table1_region_upper!C:C, MATCH($A6,[9]table1_region_upper!$A:$A,0))</f>
        <v>Region of the Americas</v>
      </c>
      <c r="D6" t="str">
        <f>INDEX([9]table1_region_upper!D:D, MATCH($A6,[9]table1_region_upper!$A:$A,0))</f>
        <v>Original GBD method</v>
      </c>
      <c r="E6">
        <f>INDEX([9]table1_region_upper!E:E, MATCH($A6,[9]table1_region_upper!$A:$A,0))</f>
        <v>0</v>
      </c>
      <c r="F6">
        <f>INDEX([9]table1_region_upper!F:F, MATCH($A6,[9]table1_region_upper!$A:$A,0))</f>
        <v>0</v>
      </c>
    </row>
    <row r="7" spans="1:6" x14ac:dyDescent="0.25">
      <c r="A7">
        <v>1</v>
      </c>
      <c r="B7">
        <f>INDEX([9]table1_region_upper!B:B, MATCH($A7,[9]table1_region_upper!$A:$A,0))</f>
        <v>1</v>
      </c>
      <c r="C7" t="str">
        <f>INDEX([9]table1_region_upper!C:C, MATCH($A7,[9]table1_region_upper!$A:$A,0))</f>
        <v>South-East Asia Region</v>
      </c>
      <c r="D7" t="str">
        <f>INDEX([9]table1_region_upper!D:D, MATCH($A7,[9]table1_region_upper!$A:$A,0))</f>
        <v>Original GBD method</v>
      </c>
      <c r="E7">
        <f>INDEX([9]table1_region_upper!E:E, MATCH($A7,[9]table1_region_upper!$A:$A,0))</f>
        <v>0</v>
      </c>
      <c r="F7">
        <f>INDEX([9]table1_region_upper!F:F, MATCH($A7,[9]table1_region_upper!$A:$A,0))</f>
        <v>0</v>
      </c>
    </row>
    <row r="8" spans="1:6" x14ac:dyDescent="0.25">
      <c r="A8">
        <v>4</v>
      </c>
      <c r="B8">
        <f>INDEX([9]table1_region_upper!B:B, MATCH($A8,[9]table1_region_upper!$A:$A,0))</f>
        <v>1</v>
      </c>
      <c r="C8" t="str">
        <f>INDEX([9]table1_region_upper!C:C, MATCH($A8,[9]table1_region_upper!$A:$A,0))</f>
        <v>Western Pacific Region</v>
      </c>
      <c r="D8" t="str">
        <f>INDEX([9]table1_region_upper!D:D, MATCH($A8,[9]table1_region_upper!$A:$A,0))</f>
        <v>Original GBD method</v>
      </c>
      <c r="E8">
        <f>INDEX([9]table1_region_upper!E:E, MATCH($A8,[9]table1_region_upper!$A:$A,0))</f>
        <v>0</v>
      </c>
      <c r="F8">
        <f>INDEX([9]table1_region_upper!F:F, MATCH($A8,[9]table1_region_upper!$A:$A,0))</f>
        <v>0</v>
      </c>
    </row>
    <row r="9" spans="1:6" x14ac:dyDescent="0.25">
      <c r="A9">
        <v>12</v>
      </c>
      <c r="B9">
        <f>INDEX([9]table1_region_upper!B:B, MATCH($A9,[9]table1_region_upper!$A:$A,0))</f>
        <v>2</v>
      </c>
      <c r="C9" t="str">
        <f>INDEX([9]table1_region_upper!C:C, MATCH($A9,[9]table1_region_upper!$A:$A,0))</f>
        <v>African Region</v>
      </c>
      <c r="D9" t="str">
        <f>INDEX([9]table1_region_upper!D:D, MATCH($A9,[9]table1_region_upper!$A:$A,0))</f>
        <v>Original GBD method</v>
      </c>
      <c r="E9">
        <f>INDEX([9]table1_region_upper!E:E, MATCH($A9,[9]table1_region_upper!$A:$A,0))</f>
        <v>20.693999999999999</v>
      </c>
      <c r="F9">
        <f>INDEX([9]table1_region_upper!F:F, MATCH($A9,[9]table1_region_upper!$A:$A,0))</f>
        <v>3.53</v>
      </c>
    </row>
    <row r="10" spans="1:6" x14ac:dyDescent="0.25">
      <c r="A10">
        <v>13</v>
      </c>
      <c r="B10">
        <f>INDEX([9]table1_region_upper!B:B, MATCH($A10,[9]table1_region_upper!$A:$A,0))</f>
        <v>2</v>
      </c>
      <c r="C10" t="str">
        <f>INDEX([9]table1_region_upper!C:C, MATCH($A10,[9]table1_region_upper!$A:$A,0))</f>
        <v>Eastern Mediterranean Region</v>
      </c>
      <c r="D10" t="str">
        <f>INDEX([9]table1_region_upper!D:D, MATCH($A10,[9]table1_region_upper!$A:$A,0))</f>
        <v>Original GBD method</v>
      </c>
      <c r="E10">
        <f>INDEX([9]table1_region_upper!E:E, MATCH($A10,[9]table1_region_upper!$A:$A,0))</f>
        <v>17.366</v>
      </c>
      <c r="F10">
        <f>INDEX([9]table1_region_upper!F:F, MATCH($A10,[9]table1_region_upper!$A:$A,0))</f>
        <v>6.22</v>
      </c>
    </row>
    <row r="11" spans="1:6" x14ac:dyDescent="0.25">
      <c r="A11">
        <v>8</v>
      </c>
      <c r="B11">
        <f>INDEX([9]table1_region_upper!B:B, MATCH($A11,[9]table1_region_upper!$A:$A,0))</f>
        <v>2</v>
      </c>
      <c r="C11" t="str">
        <f>INDEX([9]table1_region_upper!C:C, MATCH($A11,[9]table1_region_upper!$A:$A,0))</f>
        <v>European Region</v>
      </c>
      <c r="D11" t="str">
        <f>INDEX([9]table1_region_upper!D:D, MATCH($A11,[9]table1_region_upper!$A:$A,0))</f>
        <v>Original GBD method</v>
      </c>
      <c r="E11">
        <f>INDEX([9]table1_region_upper!E:E, MATCH($A11,[9]table1_region_upper!$A:$A,0))</f>
        <v>22.901</v>
      </c>
      <c r="F11">
        <f>INDEX([9]table1_region_upper!F:F, MATCH($A11,[9]table1_region_upper!$A:$A,0))</f>
        <v>6.6</v>
      </c>
    </row>
    <row r="12" spans="1:6" x14ac:dyDescent="0.25">
      <c r="A12">
        <v>14</v>
      </c>
      <c r="B12">
        <f>INDEX([9]table1_region_upper!B:B, MATCH($A12,[9]table1_region_upper!$A:$A,0))</f>
        <v>2</v>
      </c>
      <c r="C12" t="str">
        <f>INDEX([9]table1_region_upper!C:C, MATCH($A12,[9]table1_region_upper!$A:$A,0))</f>
        <v>NA</v>
      </c>
      <c r="D12" t="str">
        <f>INDEX([9]table1_region_upper!D:D, MATCH($A12,[9]table1_region_upper!$A:$A,0))</f>
        <v>Original GBD method</v>
      </c>
      <c r="E12">
        <f>INDEX([9]table1_region_upper!E:E, MATCH($A12,[9]table1_region_upper!$A:$A,0))</f>
        <v>0.45200000000000001</v>
      </c>
      <c r="F12">
        <f>INDEX([9]table1_region_upper!F:F, MATCH($A12,[9]table1_region_upper!$A:$A,0))</f>
        <v>5.87</v>
      </c>
    </row>
    <row r="13" spans="1:6" x14ac:dyDescent="0.25">
      <c r="A13">
        <v>11</v>
      </c>
      <c r="B13">
        <f>INDEX([9]table1_region_upper!B:B, MATCH($A13,[9]table1_region_upper!$A:$A,0))</f>
        <v>2</v>
      </c>
      <c r="C13" t="str">
        <f>INDEX([9]table1_region_upper!C:C, MATCH($A13,[9]table1_region_upper!$A:$A,0))</f>
        <v>Region of the Americas</v>
      </c>
      <c r="D13" t="str">
        <f>INDEX([9]table1_region_upper!D:D, MATCH($A13,[9]table1_region_upper!$A:$A,0))</f>
        <v>Original GBD method</v>
      </c>
      <c r="E13">
        <f>INDEX([9]table1_region_upper!E:E, MATCH($A13,[9]table1_region_upper!$A:$A,0))</f>
        <v>26.638999999999999</v>
      </c>
      <c r="F13">
        <f>INDEX([9]table1_region_upper!F:F, MATCH($A13,[9]table1_region_upper!$A:$A,0))</f>
        <v>7.65</v>
      </c>
    </row>
    <row r="14" spans="1:6" x14ac:dyDescent="0.25">
      <c r="A14">
        <v>10</v>
      </c>
      <c r="B14">
        <f>INDEX([9]table1_region_upper!B:B, MATCH($A14,[9]table1_region_upper!$A:$A,0))</f>
        <v>2</v>
      </c>
      <c r="C14" t="str">
        <f>INDEX([9]table1_region_upper!C:C, MATCH($A14,[9]table1_region_upper!$A:$A,0))</f>
        <v>South-East Asia Region</v>
      </c>
      <c r="D14" t="str">
        <f>INDEX([9]table1_region_upper!D:D, MATCH($A14,[9]table1_region_upper!$A:$A,0))</f>
        <v>Original GBD method</v>
      </c>
      <c r="E14">
        <f>INDEX([9]table1_region_upper!E:E, MATCH($A14,[9]table1_region_upper!$A:$A,0))</f>
        <v>40.289000000000001</v>
      </c>
      <c r="F14">
        <f>INDEX([9]table1_region_upper!F:F, MATCH($A14,[9]table1_region_upper!$A:$A,0))</f>
        <v>5.45</v>
      </c>
    </row>
    <row r="15" spans="1:6" x14ac:dyDescent="0.25">
      <c r="A15">
        <v>9</v>
      </c>
      <c r="B15">
        <f>INDEX([9]table1_region_upper!B:B, MATCH($A15,[9]table1_region_upper!$A:$A,0))</f>
        <v>2</v>
      </c>
      <c r="C15" t="str">
        <f>INDEX([9]table1_region_upper!C:C, MATCH($A15,[9]table1_region_upper!$A:$A,0))</f>
        <v>Western Pacific Region</v>
      </c>
      <c r="D15" t="str">
        <f>INDEX([9]table1_region_upper!D:D, MATCH($A15,[9]table1_region_upper!$A:$A,0))</f>
        <v>Original GBD method</v>
      </c>
      <c r="E15">
        <f>INDEX([9]table1_region_upper!E:E, MATCH($A15,[9]table1_region_upper!$A:$A,0))</f>
        <v>35.786000000000001</v>
      </c>
      <c r="F15">
        <f>INDEX([9]table1_region_upper!F:F, MATCH($A15,[9]table1_region_upper!$A:$A,0))</f>
        <v>6.04</v>
      </c>
    </row>
    <row r="16" spans="1:6" x14ac:dyDescent="0.25">
      <c r="A16">
        <v>19</v>
      </c>
      <c r="B16">
        <f>INDEX([9]table1_region_upper!B:B, MATCH($A16,[9]table1_region_upper!$A:$A,0))</f>
        <v>3</v>
      </c>
      <c r="C16" t="str">
        <f>INDEX([9]table1_region_upper!C:C, MATCH($A16,[9]table1_region_upper!$A:$A,0))</f>
        <v>African Region</v>
      </c>
      <c r="D16" t="str">
        <f>INDEX([9]table1_region_upper!D:D, MATCH($A16,[9]table1_region_upper!$A:$A,0))</f>
        <v>Original GBD method</v>
      </c>
      <c r="E16">
        <f>INDEX([9]table1_region_upper!E:E, MATCH($A16,[9]table1_region_upper!$A:$A,0))</f>
        <v>20.693000000000001</v>
      </c>
      <c r="F16">
        <f>INDEX([9]table1_region_upper!F:F, MATCH($A16,[9]table1_region_upper!$A:$A,0))</f>
        <v>15.67</v>
      </c>
    </row>
    <row r="17" spans="1:6" x14ac:dyDescent="0.25">
      <c r="A17">
        <v>18</v>
      </c>
      <c r="B17">
        <f>INDEX([9]table1_region_upper!B:B, MATCH($A17,[9]table1_region_upper!$A:$A,0))</f>
        <v>3</v>
      </c>
      <c r="C17" t="str">
        <f>INDEX([9]table1_region_upper!C:C, MATCH($A17,[9]table1_region_upper!$A:$A,0))</f>
        <v>Eastern Mediterranean Region</v>
      </c>
      <c r="D17" t="str">
        <f>INDEX([9]table1_region_upper!D:D, MATCH($A17,[9]table1_region_upper!$A:$A,0))</f>
        <v>Original GBD method</v>
      </c>
      <c r="E17">
        <f>INDEX([9]table1_region_upper!E:E, MATCH($A17,[9]table1_region_upper!$A:$A,0))</f>
        <v>17.366</v>
      </c>
      <c r="F17">
        <f>INDEX([9]table1_region_upper!F:F, MATCH($A17,[9]table1_region_upper!$A:$A,0))</f>
        <v>18.71</v>
      </c>
    </row>
    <row r="18" spans="1:6" x14ac:dyDescent="0.25">
      <c r="A18">
        <v>15</v>
      </c>
      <c r="B18">
        <f>INDEX([9]table1_region_upper!B:B, MATCH($A18,[9]table1_region_upper!$A:$A,0))</f>
        <v>3</v>
      </c>
      <c r="C18" t="str">
        <f>INDEX([9]table1_region_upper!C:C, MATCH($A18,[9]table1_region_upper!$A:$A,0))</f>
        <v>European Region</v>
      </c>
      <c r="D18" t="str">
        <f>INDEX([9]table1_region_upper!D:D, MATCH($A18,[9]table1_region_upper!$A:$A,0))</f>
        <v>Original GBD method</v>
      </c>
      <c r="E18">
        <f>INDEX([9]table1_region_upper!E:E, MATCH($A18,[9]table1_region_upper!$A:$A,0))</f>
        <v>22.896000000000001</v>
      </c>
      <c r="F18">
        <f>INDEX([9]table1_region_upper!F:F, MATCH($A18,[9]table1_region_upper!$A:$A,0))</f>
        <v>14.6</v>
      </c>
    </row>
    <row r="19" spans="1:6" x14ac:dyDescent="0.25">
      <c r="A19">
        <v>21</v>
      </c>
      <c r="B19">
        <f>INDEX([9]table1_region_upper!B:B, MATCH($A19,[9]table1_region_upper!$A:$A,0))</f>
        <v>3</v>
      </c>
      <c r="C19" t="str">
        <f>INDEX([9]table1_region_upper!C:C, MATCH($A19,[9]table1_region_upper!$A:$A,0))</f>
        <v>NA</v>
      </c>
      <c r="D19" t="str">
        <f>INDEX([9]table1_region_upper!D:D, MATCH($A19,[9]table1_region_upper!$A:$A,0))</f>
        <v>Original GBD method</v>
      </c>
      <c r="E19">
        <f>INDEX([9]table1_region_upper!E:E, MATCH($A19,[9]table1_region_upper!$A:$A,0))</f>
        <v>0.45200000000000001</v>
      </c>
      <c r="F19">
        <f>INDEX([9]table1_region_upper!F:F, MATCH($A19,[9]table1_region_upper!$A:$A,0))</f>
        <v>12.77</v>
      </c>
    </row>
    <row r="20" spans="1:6" x14ac:dyDescent="0.25">
      <c r="A20">
        <v>17</v>
      </c>
      <c r="B20">
        <f>INDEX([9]table1_region_upper!B:B, MATCH($A20,[9]table1_region_upper!$A:$A,0))</f>
        <v>3</v>
      </c>
      <c r="C20" t="str">
        <f>INDEX([9]table1_region_upper!C:C, MATCH($A20,[9]table1_region_upper!$A:$A,0))</f>
        <v>Region of the Americas</v>
      </c>
      <c r="D20" t="str">
        <f>INDEX([9]table1_region_upper!D:D, MATCH($A20,[9]table1_region_upper!$A:$A,0))</f>
        <v>Original GBD method</v>
      </c>
      <c r="E20">
        <f>INDEX([9]table1_region_upper!E:E, MATCH($A20,[9]table1_region_upper!$A:$A,0))</f>
        <v>26.635999999999999</v>
      </c>
      <c r="F20">
        <f>INDEX([9]table1_region_upper!F:F, MATCH($A20,[9]table1_region_upper!$A:$A,0))</f>
        <v>15.88</v>
      </c>
    </row>
    <row r="21" spans="1:6" x14ac:dyDescent="0.25">
      <c r="A21">
        <v>20</v>
      </c>
      <c r="B21">
        <f>INDEX([9]table1_region_upper!B:B, MATCH($A21,[9]table1_region_upper!$A:$A,0))</f>
        <v>3</v>
      </c>
      <c r="C21" t="str">
        <f>INDEX([9]table1_region_upper!C:C, MATCH($A21,[9]table1_region_upper!$A:$A,0))</f>
        <v>South-East Asia Region</v>
      </c>
      <c r="D21" t="str">
        <f>INDEX([9]table1_region_upper!D:D, MATCH($A21,[9]table1_region_upper!$A:$A,0))</f>
        <v>Original GBD method</v>
      </c>
      <c r="E21">
        <f>INDEX([9]table1_region_upper!E:E, MATCH($A21,[9]table1_region_upper!$A:$A,0))</f>
        <v>40.284999999999997</v>
      </c>
      <c r="F21">
        <f>INDEX([9]table1_region_upper!F:F, MATCH($A21,[9]table1_region_upper!$A:$A,0))</f>
        <v>13.84</v>
      </c>
    </row>
    <row r="22" spans="1:6" x14ac:dyDescent="0.25">
      <c r="A22">
        <v>16</v>
      </c>
      <c r="B22">
        <f>INDEX([9]table1_region_upper!B:B, MATCH($A22,[9]table1_region_upper!$A:$A,0))</f>
        <v>3</v>
      </c>
      <c r="C22" t="str">
        <f>INDEX([9]table1_region_upper!C:C, MATCH($A22,[9]table1_region_upper!$A:$A,0))</f>
        <v>Western Pacific Region</v>
      </c>
      <c r="D22" t="str">
        <f>INDEX([9]table1_region_upper!D:D, MATCH($A22,[9]table1_region_upper!$A:$A,0))</f>
        <v>Original GBD method</v>
      </c>
      <c r="E22">
        <f>INDEX([9]table1_region_upper!E:E, MATCH($A22,[9]table1_region_upper!$A:$A,0))</f>
        <v>35.78</v>
      </c>
      <c r="F22">
        <f>INDEX([9]table1_region_upper!F:F, MATCH($A22,[9]table1_region_upper!$A:$A,0))</f>
        <v>13.19</v>
      </c>
    </row>
    <row r="23" spans="1:6" x14ac:dyDescent="0.25">
      <c r="A23">
        <v>28</v>
      </c>
      <c r="B23">
        <f>INDEX([9]table1_region_upper!B:B, MATCH($A23,[9]table1_region_upper!$A:$A,0))</f>
        <v>4</v>
      </c>
      <c r="C23" t="str">
        <f>INDEX([9]table1_region_upper!C:C, MATCH($A23,[9]table1_region_upper!$A:$A,0))</f>
        <v>African Region</v>
      </c>
      <c r="D23" t="str">
        <f>INDEX([9]table1_region_upper!D:D, MATCH($A23,[9]table1_region_upper!$A:$A,0))</f>
        <v>Original GBD method</v>
      </c>
      <c r="E23">
        <f>INDEX([9]table1_region_upper!E:E, MATCH($A23,[9]table1_region_upper!$A:$A,0))</f>
        <v>2E-3</v>
      </c>
      <c r="F23">
        <f>INDEX([9]table1_region_upper!F:F, MATCH($A23,[9]table1_region_upper!$A:$A,0))</f>
        <v>0</v>
      </c>
    </row>
    <row r="24" spans="1:6" x14ac:dyDescent="0.25">
      <c r="A24">
        <v>26</v>
      </c>
      <c r="B24">
        <f>INDEX([9]table1_region_upper!B:B, MATCH($A24,[9]table1_region_upper!$A:$A,0))</f>
        <v>4</v>
      </c>
      <c r="C24" t="str">
        <f>INDEX([9]table1_region_upper!C:C, MATCH($A24,[9]table1_region_upper!$A:$A,0))</f>
        <v>Eastern Mediterranean Region</v>
      </c>
      <c r="D24" t="str">
        <f>INDEX([9]table1_region_upper!D:D, MATCH($A24,[9]table1_region_upper!$A:$A,0))</f>
        <v>Original GBD method</v>
      </c>
      <c r="E24">
        <f>INDEX([9]table1_region_upper!E:E, MATCH($A24,[9]table1_region_upper!$A:$A,0))</f>
        <v>1E-3</v>
      </c>
      <c r="F24">
        <f>INDEX([9]table1_region_upper!F:F, MATCH($A24,[9]table1_region_upper!$A:$A,0))</f>
        <v>0</v>
      </c>
    </row>
    <row r="25" spans="1:6" x14ac:dyDescent="0.25">
      <c r="A25">
        <v>22</v>
      </c>
      <c r="B25">
        <f>INDEX([9]table1_region_upper!B:B, MATCH($A25,[9]table1_region_upper!$A:$A,0))</f>
        <v>4</v>
      </c>
      <c r="C25" t="str">
        <f>INDEX([9]table1_region_upper!C:C, MATCH($A25,[9]table1_region_upper!$A:$A,0))</f>
        <v>European Region</v>
      </c>
      <c r="D25" t="str">
        <f>INDEX([9]table1_region_upper!D:D, MATCH($A25,[9]table1_region_upper!$A:$A,0))</f>
        <v>Original GBD method</v>
      </c>
      <c r="E25">
        <f>INDEX([9]table1_region_upper!E:E, MATCH($A25,[9]table1_region_upper!$A:$A,0))</f>
        <v>7.0000000000000001E-3</v>
      </c>
      <c r="F25">
        <f>INDEX([9]table1_region_upper!F:F, MATCH($A25,[9]table1_region_upper!$A:$A,0))</f>
        <v>0</v>
      </c>
    </row>
    <row r="26" spans="1:6" x14ac:dyDescent="0.25">
      <c r="A26">
        <v>27</v>
      </c>
      <c r="B26">
        <f>INDEX([9]table1_region_upper!B:B, MATCH($A26,[9]table1_region_upper!$A:$A,0))</f>
        <v>4</v>
      </c>
      <c r="C26" t="str">
        <f>INDEX([9]table1_region_upper!C:C, MATCH($A26,[9]table1_region_upper!$A:$A,0))</f>
        <v>NA</v>
      </c>
      <c r="D26" t="str">
        <f>INDEX([9]table1_region_upper!D:D, MATCH($A26,[9]table1_region_upper!$A:$A,0))</f>
        <v>Original GBD method</v>
      </c>
      <c r="E26">
        <f>INDEX([9]table1_region_upper!E:E, MATCH($A26,[9]table1_region_upper!$A:$A,0))</f>
        <v>0</v>
      </c>
      <c r="F26">
        <f>INDEX([9]table1_region_upper!F:F, MATCH($A26,[9]table1_region_upper!$A:$A,0))</f>
        <v>0</v>
      </c>
    </row>
    <row r="27" spans="1:6" x14ac:dyDescent="0.25">
      <c r="A27">
        <v>24</v>
      </c>
      <c r="B27">
        <f>INDEX([9]table1_region_upper!B:B, MATCH($A27,[9]table1_region_upper!$A:$A,0))</f>
        <v>4</v>
      </c>
      <c r="C27" t="str">
        <f>INDEX([9]table1_region_upper!C:C, MATCH($A27,[9]table1_region_upper!$A:$A,0))</f>
        <v>Region of the Americas</v>
      </c>
      <c r="D27" t="str">
        <f>INDEX([9]table1_region_upper!D:D, MATCH($A27,[9]table1_region_upper!$A:$A,0))</f>
        <v>Original GBD method</v>
      </c>
      <c r="E27">
        <f>INDEX([9]table1_region_upper!E:E, MATCH($A27,[9]table1_region_upper!$A:$A,0))</f>
        <v>4.0000000000000001E-3</v>
      </c>
      <c r="F27">
        <f>INDEX([9]table1_region_upper!F:F, MATCH($A27,[9]table1_region_upper!$A:$A,0))</f>
        <v>0</v>
      </c>
    </row>
    <row r="28" spans="1:6" x14ac:dyDescent="0.25">
      <c r="A28">
        <v>25</v>
      </c>
      <c r="B28">
        <f>INDEX([9]table1_region_upper!B:B, MATCH($A28,[9]table1_region_upper!$A:$A,0))</f>
        <v>4</v>
      </c>
      <c r="C28" t="str">
        <f>INDEX([9]table1_region_upper!C:C, MATCH($A28,[9]table1_region_upper!$A:$A,0))</f>
        <v>South-East Asia Region</v>
      </c>
      <c r="D28" t="str">
        <f>INDEX([9]table1_region_upper!D:D, MATCH($A28,[9]table1_region_upper!$A:$A,0))</f>
        <v>Original GBD method</v>
      </c>
      <c r="E28">
        <f>INDEX([9]table1_region_upper!E:E, MATCH($A28,[9]table1_region_upper!$A:$A,0))</f>
        <v>5.0000000000000001E-3</v>
      </c>
      <c r="F28">
        <f>INDEX([9]table1_region_upper!F:F, MATCH($A28,[9]table1_region_upper!$A:$A,0))</f>
        <v>0</v>
      </c>
    </row>
    <row r="29" spans="1:6" x14ac:dyDescent="0.25">
      <c r="A29">
        <v>23</v>
      </c>
      <c r="B29">
        <f>INDEX([9]table1_region_upper!B:B, MATCH($A29,[9]table1_region_upper!$A:$A,0))</f>
        <v>4</v>
      </c>
      <c r="C29" t="str">
        <f>INDEX([9]table1_region_upper!C:C, MATCH($A29,[9]table1_region_upper!$A:$A,0))</f>
        <v>Western Pacific Region</v>
      </c>
      <c r="D29" t="str">
        <f>INDEX([9]table1_region_upper!D:D, MATCH($A29,[9]table1_region_upper!$A:$A,0))</f>
        <v>Original GBD method</v>
      </c>
      <c r="E29">
        <f>INDEX([9]table1_region_upper!E:E, MATCH($A29,[9]table1_region_upper!$A:$A,0))</f>
        <v>7.0000000000000001E-3</v>
      </c>
      <c r="F29">
        <f>INDEX([9]table1_region_upper!F:F, MATCH($A29,[9]table1_region_upper!$A:$A,0))</f>
        <v>0</v>
      </c>
    </row>
    <row r="30" spans="1:6" x14ac:dyDescent="0.25">
      <c r="A30">
        <v>62</v>
      </c>
      <c r="B30">
        <f>INDEX([9]table1_region_upper!B:B, MATCH($A30,[9]table1_region_upper!$A:$A,0))</f>
        <v>1</v>
      </c>
      <c r="C30" t="str">
        <f>INDEX([9]table1_region_upper!C:C, MATCH($A30,[9]table1_region_upper!$A:$A,0))</f>
        <v>African Region</v>
      </c>
      <c r="D30" t="str">
        <f>INDEX([9]table1_region_upper!D:D, MATCH($A30,[9]table1_region_upper!$A:$A,0))</f>
        <v>Revised - Composite method</v>
      </c>
      <c r="E30">
        <f>INDEX([9]table1_region_upper!E:E, MATCH($A30,[9]table1_region_upper!$A:$A,0))</f>
        <v>0.6</v>
      </c>
      <c r="F30">
        <f>INDEX([9]table1_region_upper!F:F, MATCH($A30,[9]table1_region_upper!$A:$A,0))</f>
        <v>6.75</v>
      </c>
    </row>
    <row r="31" spans="1:6" x14ac:dyDescent="0.25">
      <c r="A31">
        <v>61</v>
      </c>
      <c r="B31">
        <f>INDEX([9]table1_region_upper!B:B, MATCH($A31,[9]table1_region_upper!$A:$A,0))</f>
        <v>1</v>
      </c>
      <c r="C31" t="str">
        <f>INDEX([9]table1_region_upper!C:C, MATCH($A31,[9]table1_region_upper!$A:$A,0))</f>
        <v>Eastern Mediterranean Region</v>
      </c>
      <c r="D31" t="str">
        <f>INDEX([9]table1_region_upper!D:D, MATCH($A31,[9]table1_region_upper!$A:$A,0))</f>
        <v>Revised - Composite method</v>
      </c>
      <c r="E31">
        <f>INDEX([9]table1_region_upper!E:E, MATCH($A31,[9]table1_region_upper!$A:$A,0))</f>
        <v>0.434</v>
      </c>
      <c r="F31">
        <f>INDEX([9]table1_region_upper!F:F, MATCH($A31,[9]table1_region_upper!$A:$A,0))</f>
        <v>9.0399999999999991</v>
      </c>
    </row>
    <row r="32" spans="1:6" x14ac:dyDescent="0.25">
      <c r="A32">
        <v>58</v>
      </c>
      <c r="B32">
        <f>INDEX([9]table1_region_upper!B:B, MATCH($A32,[9]table1_region_upper!$A:$A,0))</f>
        <v>1</v>
      </c>
      <c r="C32" t="str">
        <f>INDEX([9]table1_region_upper!C:C, MATCH($A32,[9]table1_region_upper!$A:$A,0))</f>
        <v>European Region</v>
      </c>
      <c r="D32" t="str">
        <f>INDEX([9]table1_region_upper!D:D, MATCH($A32,[9]table1_region_upper!$A:$A,0))</f>
        <v>Revised - Composite method</v>
      </c>
      <c r="E32">
        <f>INDEX([9]table1_region_upper!E:E, MATCH($A32,[9]table1_region_upper!$A:$A,0))</f>
        <v>0.88400000000000001</v>
      </c>
      <c r="F32">
        <f>INDEX([9]table1_region_upper!F:F, MATCH($A32,[9]table1_region_upper!$A:$A,0))</f>
        <v>8.6</v>
      </c>
    </row>
    <row r="33" spans="1:6" x14ac:dyDescent="0.25">
      <c r="A33">
        <v>63</v>
      </c>
      <c r="B33">
        <f>INDEX([9]table1_region_upper!B:B, MATCH($A33,[9]table1_region_upper!$A:$A,0))</f>
        <v>1</v>
      </c>
      <c r="C33" t="str">
        <f>INDEX([9]table1_region_upper!C:C, MATCH($A33,[9]table1_region_upper!$A:$A,0))</f>
        <v>NA</v>
      </c>
      <c r="D33" t="str">
        <f>INDEX([9]table1_region_upper!D:D, MATCH($A33,[9]table1_region_upper!$A:$A,0))</f>
        <v>Revised - Composite method</v>
      </c>
      <c r="E33">
        <f>INDEX([9]table1_region_upper!E:E, MATCH($A33,[9]table1_region_upper!$A:$A,0))</f>
        <v>1.7000000000000001E-2</v>
      </c>
      <c r="F33">
        <f>INDEX([9]table1_region_upper!F:F, MATCH($A33,[9]table1_region_upper!$A:$A,0))</f>
        <v>7.23</v>
      </c>
    </row>
    <row r="34" spans="1:6" x14ac:dyDescent="0.25">
      <c r="A34">
        <v>59</v>
      </c>
      <c r="B34">
        <f>INDEX([9]table1_region_upper!B:B, MATCH($A34,[9]table1_region_upper!$A:$A,0))</f>
        <v>1</v>
      </c>
      <c r="C34" t="str">
        <f>INDEX([9]table1_region_upper!C:C, MATCH($A34,[9]table1_region_upper!$A:$A,0))</f>
        <v>Region of the Americas</v>
      </c>
      <c r="D34" t="str">
        <f>INDEX([9]table1_region_upper!D:D, MATCH($A34,[9]table1_region_upper!$A:$A,0))</f>
        <v>Revised - Composite method</v>
      </c>
      <c r="E34">
        <f>INDEX([9]table1_region_upper!E:E, MATCH($A34,[9]table1_region_upper!$A:$A,0))</f>
        <v>0.753</v>
      </c>
      <c r="F34">
        <f>INDEX([9]table1_region_upper!F:F, MATCH($A34,[9]table1_region_upper!$A:$A,0))</f>
        <v>9.68</v>
      </c>
    </row>
    <row r="35" spans="1:6" x14ac:dyDescent="0.25">
      <c r="A35">
        <v>57</v>
      </c>
      <c r="B35">
        <f>INDEX([9]table1_region_upper!B:B, MATCH($A35,[9]table1_region_upper!$A:$A,0))</f>
        <v>1</v>
      </c>
      <c r="C35" t="str">
        <f>INDEX([9]table1_region_upper!C:C, MATCH($A35,[9]table1_region_upper!$A:$A,0))</f>
        <v>South-East Asia Region</v>
      </c>
      <c r="D35" t="str">
        <f>INDEX([9]table1_region_upper!D:D, MATCH($A35,[9]table1_region_upper!$A:$A,0))</f>
        <v>Revised - Composite method</v>
      </c>
      <c r="E35">
        <f>INDEX([9]table1_region_upper!E:E, MATCH($A35,[9]table1_region_upper!$A:$A,0))</f>
        <v>1.242</v>
      </c>
      <c r="F35">
        <f>INDEX([9]table1_region_upper!F:F, MATCH($A35,[9]table1_region_upper!$A:$A,0))</f>
        <v>8.2200000000000006</v>
      </c>
    </row>
    <row r="36" spans="1:6" x14ac:dyDescent="0.25">
      <c r="A36">
        <v>60</v>
      </c>
      <c r="B36">
        <f>INDEX([9]table1_region_upper!B:B, MATCH($A36,[9]table1_region_upper!$A:$A,0))</f>
        <v>1</v>
      </c>
      <c r="C36" t="str">
        <f>INDEX([9]table1_region_upper!C:C, MATCH($A36,[9]table1_region_upper!$A:$A,0))</f>
        <v>Western Pacific Region</v>
      </c>
      <c r="D36" t="str">
        <f>INDEX([9]table1_region_upper!D:D, MATCH($A36,[9]table1_region_upper!$A:$A,0))</f>
        <v>Revised - Composite method</v>
      </c>
      <c r="E36">
        <f>INDEX([9]table1_region_upper!E:E, MATCH($A36,[9]table1_region_upper!$A:$A,0))</f>
        <v>1.143</v>
      </c>
      <c r="F36">
        <f>INDEX([9]table1_region_upper!F:F, MATCH($A36,[9]table1_region_upper!$A:$A,0))</f>
        <v>7.13</v>
      </c>
    </row>
    <row r="37" spans="1:6" x14ac:dyDescent="0.25">
      <c r="A37">
        <v>68</v>
      </c>
      <c r="B37">
        <f>INDEX([9]table1_region_upper!B:B, MATCH($A37,[9]table1_region_upper!$A:$A,0))</f>
        <v>2</v>
      </c>
      <c r="C37" t="str">
        <f>INDEX([9]table1_region_upper!C:C, MATCH($A37,[9]table1_region_upper!$A:$A,0))</f>
        <v>African Region</v>
      </c>
      <c r="D37" t="str">
        <f>INDEX([9]table1_region_upper!D:D, MATCH($A37,[9]table1_region_upper!$A:$A,0))</f>
        <v>Revised - Composite method</v>
      </c>
      <c r="E37">
        <f>INDEX([9]table1_region_upper!E:E, MATCH($A37,[9]table1_region_upper!$A:$A,0))</f>
        <v>74.024000000000001</v>
      </c>
      <c r="F37">
        <f>INDEX([9]table1_region_upper!F:F, MATCH($A37,[9]table1_region_upper!$A:$A,0))</f>
        <v>12.62</v>
      </c>
    </row>
    <row r="38" spans="1:6" x14ac:dyDescent="0.25">
      <c r="A38">
        <v>69</v>
      </c>
      <c r="B38">
        <f>INDEX([9]table1_region_upper!B:B, MATCH($A38,[9]table1_region_upper!$A:$A,0))</f>
        <v>2</v>
      </c>
      <c r="C38" t="str">
        <f>INDEX([9]table1_region_upper!C:C, MATCH($A38,[9]table1_region_upper!$A:$A,0))</f>
        <v>Eastern Mediterranean Region</v>
      </c>
      <c r="D38" t="str">
        <f>INDEX([9]table1_region_upper!D:D, MATCH($A38,[9]table1_region_upper!$A:$A,0))</f>
        <v>Revised - Composite method</v>
      </c>
      <c r="E38">
        <f>INDEX([9]table1_region_upper!E:E, MATCH($A38,[9]table1_region_upper!$A:$A,0))</f>
        <v>53.095999999999997</v>
      </c>
      <c r="F38">
        <f>INDEX([9]table1_region_upper!F:F, MATCH($A38,[9]table1_region_upper!$A:$A,0))</f>
        <v>19.03</v>
      </c>
    </row>
    <row r="39" spans="1:6" x14ac:dyDescent="0.25">
      <c r="A39">
        <v>64</v>
      </c>
      <c r="B39">
        <f>INDEX([9]table1_region_upper!B:B, MATCH($A39,[9]table1_region_upper!$A:$A,0))</f>
        <v>2</v>
      </c>
      <c r="C39" t="str">
        <f>INDEX([9]table1_region_upper!C:C, MATCH($A39,[9]table1_region_upper!$A:$A,0))</f>
        <v>European Region</v>
      </c>
      <c r="D39" t="str">
        <f>INDEX([9]table1_region_upper!D:D, MATCH($A39,[9]table1_region_upper!$A:$A,0))</f>
        <v>Revised - Composite method</v>
      </c>
      <c r="E39">
        <f>INDEX([9]table1_region_upper!E:E, MATCH($A39,[9]table1_region_upper!$A:$A,0))</f>
        <v>72.813999999999993</v>
      </c>
      <c r="F39">
        <f>INDEX([9]table1_region_upper!F:F, MATCH($A39,[9]table1_region_upper!$A:$A,0))</f>
        <v>20.99</v>
      </c>
    </row>
    <row r="40" spans="1:6" x14ac:dyDescent="0.25">
      <c r="A40">
        <v>70</v>
      </c>
      <c r="B40">
        <f>INDEX([9]table1_region_upper!B:B, MATCH($A40,[9]table1_region_upper!$A:$A,0))</f>
        <v>2</v>
      </c>
      <c r="C40" t="str">
        <f>INDEX([9]table1_region_upper!C:C, MATCH($A40,[9]table1_region_upper!$A:$A,0))</f>
        <v>NA</v>
      </c>
      <c r="D40" t="str">
        <f>INDEX([9]table1_region_upper!D:D, MATCH($A40,[9]table1_region_upper!$A:$A,0))</f>
        <v>Revised - Composite method</v>
      </c>
      <c r="E40">
        <f>INDEX([9]table1_region_upper!E:E, MATCH($A40,[9]table1_region_upper!$A:$A,0))</f>
        <v>1.5780000000000001</v>
      </c>
      <c r="F40">
        <f>INDEX([9]table1_region_upper!F:F, MATCH($A40,[9]table1_region_upper!$A:$A,0))</f>
        <v>20.47</v>
      </c>
    </row>
    <row r="41" spans="1:6" x14ac:dyDescent="0.25">
      <c r="A41">
        <v>67</v>
      </c>
      <c r="B41">
        <f>INDEX([9]table1_region_upper!B:B, MATCH($A41,[9]table1_region_upper!$A:$A,0))</f>
        <v>2</v>
      </c>
      <c r="C41" t="str">
        <f>INDEX([9]table1_region_upper!C:C, MATCH($A41,[9]table1_region_upper!$A:$A,0))</f>
        <v>Region of the Americas</v>
      </c>
      <c r="D41" t="str">
        <f>INDEX([9]table1_region_upper!D:D, MATCH($A41,[9]table1_region_upper!$A:$A,0))</f>
        <v>Revised - Composite method</v>
      </c>
      <c r="E41">
        <f>INDEX([9]table1_region_upper!E:E, MATCH($A41,[9]table1_region_upper!$A:$A,0))</f>
        <v>79.801000000000002</v>
      </c>
      <c r="F41">
        <f>INDEX([9]table1_region_upper!F:F, MATCH($A41,[9]table1_region_upper!$A:$A,0))</f>
        <v>22.93</v>
      </c>
    </row>
    <row r="42" spans="1:6" x14ac:dyDescent="0.25">
      <c r="A42">
        <v>66</v>
      </c>
      <c r="B42">
        <f>INDEX([9]table1_region_upper!B:B, MATCH($A42,[9]table1_region_upper!$A:$A,0))</f>
        <v>2</v>
      </c>
      <c r="C42" t="str">
        <f>INDEX([9]table1_region_upper!C:C, MATCH($A42,[9]table1_region_upper!$A:$A,0))</f>
        <v>South-East Asia Region</v>
      </c>
      <c r="D42" t="str">
        <f>INDEX([9]table1_region_upper!D:D, MATCH($A42,[9]table1_region_upper!$A:$A,0))</f>
        <v>Revised - Composite method</v>
      </c>
      <c r="E42">
        <f>INDEX([9]table1_region_upper!E:E, MATCH($A42,[9]table1_region_upper!$A:$A,0))</f>
        <v>133.79900000000001</v>
      </c>
      <c r="F42">
        <f>INDEX([9]table1_region_upper!F:F, MATCH($A42,[9]table1_region_upper!$A:$A,0))</f>
        <v>18.09</v>
      </c>
    </row>
    <row r="43" spans="1:6" x14ac:dyDescent="0.25">
      <c r="A43">
        <v>65</v>
      </c>
      <c r="B43">
        <f>INDEX([9]table1_region_upper!B:B, MATCH($A43,[9]table1_region_upper!$A:$A,0))</f>
        <v>2</v>
      </c>
      <c r="C43" t="str">
        <f>INDEX([9]table1_region_upper!C:C, MATCH($A43,[9]table1_region_upper!$A:$A,0))</f>
        <v>Western Pacific Region</v>
      </c>
      <c r="D43" t="str">
        <f>INDEX([9]table1_region_upper!D:D, MATCH($A43,[9]table1_region_upper!$A:$A,0))</f>
        <v>Revised - Composite method</v>
      </c>
      <c r="E43">
        <f>INDEX([9]table1_region_upper!E:E, MATCH($A43,[9]table1_region_upper!$A:$A,0))</f>
        <v>115.509</v>
      </c>
      <c r="F43">
        <f>INDEX([9]table1_region_upper!F:F, MATCH($A43,[9]table1_region_upper!$A:$A,0))</f>
        <v>19.489999999999998</v>
      </c>
    </row>
    <row r="44" spans="1:6" x14ac:dyDescent="0.25">
      <c r="A44">
        <v>75</v>
      </c>
      <c r="B44">
        <f>INDEX([9]table1_region_upper!B:B, MATCH($A44,[9]table1_region_upper!$A:$A,0))</f>
        <v>3</v>
      </c>
      <c r="C44" t="str">
        <f>INDEX([9]table1_region_upper!C:C, MATCH($A44,[9]table1_region_upper!$A:$A,0))</f>
        <v>African Region</v>
      </c>
      <c r="D44" t="str">
        <f>INDEX([9]table1_region_upper!D:D, MATCH($A44,[9]table1_region_upper!$A:$A,0))</f>
        <v>Revised - Composite method</v>
      </c>
      <c r="E44">
        <f>INDEX([9]table1_region_upper!E:E, MATCH($A44,[9]table1_region_upper!$A:$A,0))</f>
        <v>41.923000000000002</v>
      </c>
      <c r="F44">
        <f>INDEX([9]table1_region_upper!F:F, MATCH($A44,[9]table1_region_upper!$A:$A,0))</f>
        <v>31.74</v>
      </c>
    </row>
    <row r="45" spans="1:6" x14ac:dyDescent="0.25">
      <c r="A45">
        <v>74</v>
      </c>
      <c r="B45">
        <f>INDEX([9]table1_region_upper!B:B, MATCH($A45,[9]table1_region_upper!$A:$A,0))</f>
        <v>3</v>
      </c>
      <c r="C45" t="str">
        <f>INDEX([9]table1_region_upper!C:C, MATCH($A45,[9]table1_region_upper!$A:$A,0))</f>
        <v>Eastern Mediterranean Region</v>
      </c>
      <c r="D45" t="str">
        <f>INDEX([9]table1_region_upper!D:D, MATCH($A45,[9]table1_region_upper!$A:$A,0))</f>
        <v>Revised - Composite method</v>
      </c>
      <c r="E45">
        <f>INDEX([9]table1_region_upper!E:E, MATCH($A45,[9]table1_region_upper!$A:$A,0))</f>
        <v>35.493000000000002</v>
      </c>
      <c r="F45">
        <f>INDEX([9]table1_region_upper!F:F, MATCH($A45,[9]table1_region_upper!$A:$A,0))</f>
        <v>38.24</v>
      </c>
    </row>
    <row r="46" spans="1:6" x14ac:dyDescent="0.25">
      <c r="A46">
        <v>71</v>
      </c>
      <c r="B46">
        <f>INDEX([9]table1_region_upper!B:B, MATCH($A46,[9]table1_region_upper!$A:$A,0))</f>
        <v>3</v>
      </c>
      <c r="C46" t="str">
        <f>INDEX([9]table1_region_upper!C:C, MATCH($A46,[9]table1_region_upper!$A:$A,0))</f>
        <v>European Region</v>
      </c>
      <c r="D46" t="str">
        <f>INDEX([9]table1_region_upper!D:D, MATCH($A46,[9]table1_region_upper!$A:$A,0))</f>
        <v>Revised - Composite method</v>
      </c>
      <c r="E46">
        <f>INDEX([9]table1_region_upper!E:E, MATCH($A46,[9]table1_region_upper!$A:$A,0))</f>
        <v>55.96</v>
      </c>
      <c r="F46">
        <f>INDEX([9]table1_region_upper!F:F, MATCH($A46,[9]table1_region_upper!$A:$A,0))</f>
        <v>35.67</v>
      </c>
    </row>
    <row r="47" spans="1:6" x14ac:dyDescent="0.25">
      <c r="A47">
        <v>77</v>
      </c>
      <c r="B47">
        <f>INDEX([9]table1_region_upper!B:B, MATCH($A47,[9]table1_region_upper!$A:$A,0))</f>
        <v>3</v>
      </c>
      <c r="C47" t="str">
        <f>INDEX([9]table1_region_upper!C:C, MATCH($A47,[9]table1_region_upper!$A:$A,0))</f>
        <v>NA</v>
      </c>
      <c r="D47" t="str">
        <f>INDEX([9]table1_region_upper!D:D, MATCH($A47,[9]table1_region_upper!$A:$A,0))</f>
        <v>Revised - Composite method</v>
      </c>
      <c r="E47">
        <f>INDEX([9]table1_region_upper!E:E, MATCH($A47,[9]table1_region_upper!$A:$A,0))</f>
        <v>1.236</v>
      </c>
      <c r="F47">
        <f>INDEX([9]table1_region_upper!F:F, MATCH($A47,[9]table1_region_upper!$A:$A,0))</f>
        <v>34.909999999999997</v>
      </c>
    </row>
    <row r="48" spans="1:6" x14ac:dyDescent="0.25">
      <c r="A48">
        <v>73</v>
      </c>
      <c r="B48">
        <f>INDEX([9]table1_region_upper!B:B, MATCH($A48,[9]table1_region_upper!$A:$A,0))</f>
        <v>3</v>
      </c>
      <c r="C48" t="str">
        <f>INDEX([9]table1_region_upper!C:C, MATCH($A48,[9]table1_region_upper!$A:$A,0))</f>
        <v>Region of the Americas</v>
      </c>
      <c r="D48" t="str">
        <f>INDEX([9]table1_region_upper!D:D, MATCH($A48,[9]table1_region_upper!$A:$A,0))</f>
        <v>Revised - Composite method</v>
      </c>
      <c r="E48">
        <f>INDEX([9]table1_region_upper!E:E, MATCH($A48,[9]table1_region_upper!$A:$A,0))</f>
        <v>61.573</v>
      </c>
      <c r="F48">
        <f>INDEX([9]table1_region_upper!F:F, MATCH($A48,[9]table1_region_upper!$A:$A,0))</f>
        <v>36.71</v>
      </c>
    </row>
    <row r="49" spans="1:6" x14ac:dyDescent="0.25">
      <c r="A49">
        <v>76</v>
      </c>
      <c r="B49">
        <f>INDEX([9]table1_region_upper!B:B, MATCH($A49,[9]table1_region_upper!$A:$A,0))</f>
        <v>3</v>
      </c>
      <c r="C49" t="str">
        <f>INDEX([9]table1_region_upper!C:C, MATCH($A49,[9]table1_region_upper!$A:$A,0))</f>
        <v>South-East Asia Region</v>
      </c>
      <c r="D49" t="str">
        <f>INDEX([9]table1_region_upper!D:D, MATCH($A49,[9]table1_region_upper!$A:$A,0))</f>
        <v>Revised - Composite method</v>
      </c>
      <c r="E49">
        <f>INDEX([9]table1_region_upper!E:E, MATCH($A49,[9]table1_region_upper!$A:$A,0))</f>
        <v>93.983999999999995</v>
      </c>
      <c r="F49">
        <f>INDEX([9]table1_region_upper!F:F, MATCH($A49,[9]table1_region_upper!$A:$A,0))</f>
        <v>32.299999999999997</v>
      </c>
    </row>
    <row r="50" spans="1:6" x14ac:dyDescent="0.25">
      <c r="A50">
        <v>72</v>
      </c>
      <c r="B50">
        <f>INDEX([9]table1_region_upper!B:B, MATCH($A50,[9]table1_region_upper!$A:$A,0))</f>
        <v>3</v>
      </c>
      <c r="C50" t="str">
        <f>INDEX([9]table1_region_upper!C:C, MATCH($A50,[9]table1_region_upper!$A:$A,0))</f>
        <v>Western Pacific Region</v>
      </c>
      <c r="D50" t="str">
        <f>INDEX([9]table1_region_upper!D:D, MATCH($A50,[9]table1_region_upper!$A:$A,0))</f>
        <v>Revised - Composite method</v>
      </c>
      <c r="E50">
        <f>INDEX([9]table1_region_upper!E:E, MATCH($A50,[9]table1_region_upper!$A:$A,0))</f>
        <v>90.272000000000006</v>
      </c>
      <c r="F50">
        <f>INDEX([9]table1_region_upper!F:F, MATCH($A50,[9]table1_region_upper!$A:$A,0))</f>
        <v>33.270000000000003</v>
      </c>
    </row>
    <row r="51" spans="1:6" x14ac:dyDescent="0.25">
      <c r="A51">
        <v>84</v>
      </c>
      <c r="B51">
        <f>INDEX([9]table1_region_upper!B:B, MATCH($A51,[9]table1_region_upper!$A:$A,0))</f>
        <v>4</v>
      </c>
      <c r="C51" t="str">
        <f>INDEX([9]table1_region_upper!C:C, MATCH($A51,[9]table1_region_upper!$A:$A,0))</f>
        <v>African Region</v>
      </c>
      <c r="D51" t="str">
        <f>INDEX([9]table1_region_upper!D:D, MATCH($A51,[9]table1_region_upper!$A:$A,0))</f>
        <v>Revised - Composite method</v>
      </c>
      <c r="E51">
        <f>INDEX([9]table1_region_upper!E:E, MATCH($A51,[9]table1_region_upper!$A:$A,0))</f>
        <v>32.100999999999999</v>
      </c>
      <c r="F51">
        <f>INDEX([9]table1_region_upper!F:F, MATCH($A51,[9]table1_region_upper!$A:$A,0))</f>
        <v>6.66</v>
      </c>
    </row>
    <row r="52" spans="1:6" x14ac:dyDescent="0.25">
      <c r="A52">
        <v>82</v>
      </c>
      <c r="B52">
        <f>INDEX([9]table1_region_upper!B:B, MATCH($A52,[9]table1_region_upper!$A:$A,0))</f>
        <v>4</v>
      </c>
      <c r="C52" t="str">
        <f>INDEX([9]table1_region_upper!C:C, MATCH($A52,[9]table1_region_upper!$A:$A,0))</f>
        <v>Eastern Mediterranean Region</v>
      </c>
      <c r="D52" t="str">
        <f>INDEX([9]table1_region_upper!D:D, MATCH($A52,[9]table1_region_upper!$A:$A,0))</f>
        <v>Revised - Composite method</v>
      </c>
      <c r="E52">
        <f>INDEX([9]table1_region_upper!E:E, MATCH($A52,[9]table1_region_upper!$A:$A,0))</f>
        <v>17.603000000000002</v>
      </c>
      <c r="F52">
        <f>INDEX([9]table1_region_upper!F:F, MATCH($A52,[9]table1_region_upper!$A:$A,0))</f>
        <v>8.81</v>
      </c>
    </row>
    <row r="53" spans="1:6" x14ac:dyDescent="0.25">
      <c r="A53">
        <v>78</v>
      </c>
      <c r="B53">
        <f>INDEX([9]table1_region_upper!B:B, MATCH($A53,[9]table1_region_upper!$A:$A,0))</f>
        <v>4</v>
      </c>
      <c r="C53" t="str">
        <f>INDEX([9]table1_region_upper!C:C, MATCH($A53,[9]table1_region_upper!$A:$A,0))</f>
        <v>European Region</v>
      </c>
      <c r="D53" t="str">
        <f>INDEX([9]table1_region_upper!D:D, MATCH($A53,[9]table1_region_upper!$A:$A,0))</f>
        <v>Revised - Composite method</v>
      </c>
      <c r="E53">
        <f>INDEX([9]table1_region_upper!E:E, MATCH($A53,[9]table1_region_upper!$A:$A,0))</f>
        <v>16.853999999999999</v>
      </c>
      <c r="F53">
        <f>INDEX([9]table1_region_upper!F:F, MATCH($A53,[9]table1_region_upper!$A:$A,0))</f>
        <v>8.35</v>
      </c>
    </row>
    <row r="54" spans="1:6" x14ac:dyDescent="0.25">
      <c r="A54">
        <v>83</v>
      </c>
      <c r="B54">
        <f>INDEX([9]table1_region_upper!B:B, MATCH($A54,[9]table1_region_upper!$A:$A,0))</f>
        <v>4</v>
      </c>
      <c r="C54" t="str">
        <f>INDEX([9]table1_region_upper!C:C, MATCH($A54,[9]table1_region_upper!$A:$A,0))</f>
        <v>NA</v>
      </c>
      <c r="D54" t="str">
        <f>INDEX([9]table1_region_upper!D:D, MATCH($A54,[9]table1_region_upper!$A:$A,0))</f>
        <v>Revised - Composite method</v>
      </c>
      <c r="E54">
        <f>INDEX([9]table1_region_upper!E:E, MATCH($A54,[9]table1_region_upper!$A:$A,0))</f>
        <v>0.34200000000000003</v>
      </c>
      <c r="F54">
        <f>INDEX([9]table1_region_upper!F:F, MATCH($A54,[9]table1_region_upper!$A:$A,0))</f>
        <v>7.23</v>
      </c>
    </row>
    <row r="55" spans="1:6" x14ac:dyDescent="0.25">
      <c r="A55">
        <v>80</v>
      </c>
      <c r="B55">
        <f>INDEX([9]table1_region_upper!B:B, MATCH($A55,[9]table1_region_upper!$A:$A,0))</f>
        <v>4</v>
      </c>
      <c r="C55" t="str">
        <f>INDEX([9]table1_region_upper!C:C, MATCH($A55,[9]table1_region_upper!$A:$A,0))</f>
        <v>Region of the Americas</v>
      </c>
      <c r="D55" t="str">
        <f>INDEX([9]table1_region_upper!D:D, MATCH($A55,[9]table1_region_upper!$A:$A,0))</f>
        <v>Revised - Composite method</v>
      </c>
      <c r="E55">
        <f>INDEX([9]table1_region_upper!E:E, MATCH($A55,[9]table1_region_upper!$A:$A,0))</f>
        <v>18.228000000000002</v>
      </c>
      <c r="F55">
        <f>INDEX([9]table1_region_upper!F:F, MATCH($A55,[9]table1_region_upper!$A:$A,0))</f>
        <v>9.59</v>
      </c>
    </row>
    <row r="56" spans="1:6" x14ac:dyDescent="0.25">
      <c r="A56">
        <v>81</v>
      </c>
      <c r="B56">
        <f>INDEX([9]table1_region_upper!B:B, MATCH($A56,[9]table1_region_upper!$A:$A,0))</f>
        <v>4</v>
      </c>
      <c r="C56" t="str">
        <f>INDEX([9]table1_region_upper!C:C, MATCH($A56,[9]table1_region_upper!$A:$A,0))</f>
        <v>South-East Asia Region</v>
      </c>
      <c r="D56" t="str">
        <f>INDEX([9]table1_region_upper!D:D, MATCH($A56,[9]table1_region_upper!$A:$A,0))</f>
        <v>Revised - Composite method</v>
      </c>
      <c r="E56">
        <f>INDEX([9]table1_region_upper!E:E, MATCH($A56,[9]table1_region_upper!$A:$A,0))</f>
        <v>39.814999999999998</v>
      </c>
      <c r="F56">
        <f>INDEX([9]table1_region_upper!F:F, MATCH($A56,[9]table1_region_upper!$A:$A,0))</f>
        <v>8.23</v>
      </c>
    </row>
    <row r="57" spans="1:6" x14ac:dyDescent="0.25">
      <c r="A57">
        <v>79</v>
      </c>
      <c r="B57">
        <f>INDEX([9]table1_region_upper!B:B, MATCH($A57,[9]table1_region_upper!$A:$A,0))</f>
        <v>4</v>
      </c>
      <c r="C57" t="str">
        <f>INDEX([9]table1_region_upper!C:C, MATCH($A57,[9]table1_region_upper!$A:$A,0))</f>
        <v>Western Pacific Region</v>
      </c>
      <c r="D57" t="str">
        <f>INDEX([9]table1_region_upper!D:D, MATCH($A57,[9]table1_region_upper!$A:$A,0))</f>
        <v>Revised - Composite method</v>
      </c>
      <c r="E57">
        <f>INDEX([9]table1_region_upper!E:E, MATCH($A57,[9]table1_region_upper!$A:$A,0))</f>
        <v>25.236999999999998</v>
      </c>
      <c r="F57">
        <f>INDEX([9]table1_region_upper!F:F, MATCH($A57,[9]table1_region_upper!$A:$A,0))</f>
        <v>7.14</v>
      </c>
    </row>
    <row r="58" spans="1:6" x14ac:dyDescent="0.25">
      <c r="A58">
        <v>34</v>
      </c>
      <c r="B58">
        <f>INDEX([9]table1_region_upper!B:B, MATCH($A58,[9]table1_region_upper!$A:$A,0))</f>
        <v>1</v>
      </c>
      <c r="C58" t="str">
        <f>INDEX([9]table1_region_upper!C:C, MATCH($A58,[9]table1_region_upper!$A:$A,0))</f>
        <v>African Region</v>
      </c>
      <c r="D58" t="str">
        <f>INDEX([9]table1_region_upper!D:D, MATCH($A58,[9]table1_region_upper!$A:$A,0))</f>
        <v>Revised - Vigo et al. method</v>
      </c>
      <c r="E58">
        <f>INDEX([9]table1_region_upper!E:E, MATCH($A58,[9]table1_region_upper!$A:$A,0))</f>
        <v>0.32900000000000001</v>
      </c>
      <c r="F58">
        <f>INDEX([9]table1_region_upper!F:F, MATCH($A58,[9]table1_region_upper!$A:$A,0))</f>
        <v>3.71</v>
      </c>
    </row>
    <row r="59" spans="1:6" x14ac:dyDescent="0.25">
      <c r="A59">
        <v>33</v>
      </c>
      <c r="B59">
        <f>INDEX([9]table1_region_upper!B:B, MATCH($A59,[9]table1_region_upper!$A:$A,0))</f>
        <v>1</v>
      </c>
      <c r="C59" t="str">
        <f>INDEX([9]table1_region_upper!C:C, MATCH($A59,[9]table1_region_upper!$A:$A,0))</f>
        <v>Eastern Mediterranean Region</v>
      </c>
      <c r="D59" t="str">
        <f>INDEX([9]table1_region_upper!D:D, MATCH($A59,[9]table1_region_upper!$A:$A,0))</f>
        <v>Revised - Vigo et al. method</v>
      </c>
      <c r="E59">
        <f>INDEX([9]table1_region_upper!E:E, MATCH($A59,[9]table1_region_upper!$A:$A,0))</f>
        <v>0.254</v>
      </c>
      <c r="F59">
        <f>INDEX([9]table1_region_upper!F:F, MATCH($A59,[9]table1_region_upper!$A:$A,0))</f>
        <v>5.28</v>
      </c>
    </row>
    <row r="60" spans="1:6" x14ac:dyDescent="0.25">
      <c r="A60">
        <v>30</v>
      </c>
      <c r="B60">
        <f>INDEX([9]table1_region_upper!B:B, MATCH($A60,[9]table1_region_upper!$A:$A,0))</f>
        <v>1</v>
      </c>
      <c r="C60" t="str">
        <f>INDEX([9]table1_region_upper!C:C, MATCH($A60,[9]table1_region_upper!$A:$A,0))</f>
        <v>European Region</v>
      </c>
      <c r="D60" t="str">
        <f>INDEX([9]table1_region_upper!D:D, MATCH($A60,[9]table1_region_upper!$A:$A,0))</f>
        <v>Revised - Vigo et al. method</v>
      </c>
      <c r="E60">
        <f>INDEX([9]table1_region_upper!E:E, MATCH($A60,[9]table1_region_upper!$A:$A,0))</f>
        <v>1.3779999999999999</v>
      </c>
      <c r="F60">
        <f>INDEX([9]table1_region_upper!F:F, MATCH($A60,[9]table1_region_upper!$A:$A,0))</f>
        <v>13.42</v>
      </c>
    </row>
    <row r="61" spans="1:6" x14ac:dyDescent="0.25">
      <c r="A61">
        <v>35</v>
      </c>
      <c r="B61">
        <f>INDEX([9]table1_region_upper!B:B, MATCH($A61,[9]table1_region_upper!$A:$A,0))</f>
        <v>1</v>
      </c>
      <c r="C61" t="str">
        <f>INDEX([9]table1_region_upper!C:C, MATCH($A61,[9]table1_region_upper!$A:$A,0))</f>
        <v>NA</v>
      </c>
      <c r="D61" t="str">
        <f>INDEX([9]table1_region_upper!D:D, MATCH($A61,[9]table1_region_upper!$A:$A,0))</f>
        <v>Revised - Vigo et al. method</v>
      </c>
      <c r="E61">
        <f>INDEX([9]table1_region_upper!E:E, MATCH($A61,[9]table1_region_upper!$A:$A,0))</f>
        <v>3.2000000000000001E-2</v>
      </c>
      <c r="F61">
        <f>INDEX([9]table1_region_upper!F:F, MATCH($A61,[9]table1_region_upper!$A:$A,0))</f>
        <v>13.59</v>
      </c>
    </row>
    <row r="62" spans="1:6" x14ac:dyDescent="0.25">
      <c r="A62">
        <v>31</v>
      </c>
      <c r="B62">
        <f>INDEX([9]table1_region_upper!B:B, MATCH($A62,[9]table1_region_upper!$A:$A,0))</f>
        <v>1</v>
      </c>
      <c r="C62" t="str">
        <f>INDEX([9]table1_region_upper!C:C, MATCH($A62,[9]table1_region_upper!$A:$A,0))</f>
        <v>Region of the Americas</v>
      </c>
      <c r="D62" t="str">
        <f>INDEX([9]table1_region_upper!D:D, MATCH($A62,[9]table1_region_upper!$A:$A,0))</f>
        <v>Revised - Vigo et al. method</v>
      </c>
      <c r="E62">
        <f>INDEX([9]table1_region_upper!E:E, MATCH($A62,[9]table1_region_upper!$A:$A,0))</f>
        <v>0.98499999999999999</v>
      </c>
      <c r="F62">
        <f>INDEX([9]table1_region_upper!F:F, MATCH($A62,[9]table1_region_upper!$A:$A,0))</f>
        <v>12.65</v>
      </c>
    </row>
    <row r="63" spans="1:6" x14ac:dyDescent="0.25">
      <c r="A63">
        <v>29</v>
      </c>
      <c r="B63">
        <f>INDEX([9]table1_region_upper!B:B, MATCH($A63,[9]table1_region_upper!$A:$A,0))</f>
        <v>1</v>
      </c>
      <c r="C63" t="str">
        <f>INDEX([9]table1_region_upper!C:C, MATCH($A63,[9]table1_region_upper!$A:$A,0))</f>
        <v>South-East Asia Region</v>
      </c>
      <c r="D63" t="str">
        <f>INDEX([9]table1_region_upper!D:D, MATCH($A63,[9]table1_region_upper!$A:$A,0))</f>
        <v>Revised - Vigo et al. method</v>
      </c>
      <c r="E63">
        <f>INDEX([9]table1_region_upper!E:E, MATCH($A63,[9]table1_region_upper!$A:$A,0))</f>
        <v>0.996</v>
      </c>
      <c r="F63">
        <f>INDEX([9]table1_region_upper!F:F, MATCH($A63,[9]table1_region_upper!$A:$A,0))</f>
        <v>6.59</v>
      </c>
    </row>
    <row r="64" spans="1:6" x14ac:dyDescent="0.25">
      <c r="A64">
        <v>32</v>
      </c>
      <c r="B64">
        <f>INDEX([9]table1_region_upper!B:B, MATCH($A64,[9]table1_region_upper!$A:$A,0))</f>
        <v>1</v>
      </c>
      <c r="C64" t="str">
        <f>INDEX([9]table1_region_upper!C:C, MATCH($A64,[9]table1_region_upper!$A:$A,0))</f>
        <v>Western Pacific Region</v>
      </c>
      <c r="D64" t="str">
        <f>INDEX([9]table1_region_upper!D:D, MATCH($A64,[9]table1_region_upper!$A:$A,0))</f>
        <v>Revised - Vigo et al. method</v>
      </c>
      <c r="E64">
        <f>INDEX([9]table1_region_upper!E:E, MATCH($A64,[9]table1_region_upper!$A:$A,0))</f>
        <v>1.7909999999999999</v>
      </c>
      <c r="F64">
        <f>INDEX([9]table1_region_upper!F:F, MATCH($A64,[9]table1_region_upper!$A:$A,0))</f>
        <v>11.17</v>
      </c>
    </row>
    <row r="65" spans="1:6" x14ac:dyDescent="0.25">
      <c r="A65">
        <v>40</v>
      </c>
      <c r="B65">
        <f>INDEX([9]table1_region_upper!B:B, MATCH($A65,[9]table1_region_upper!$A:$A,0))</f>
        <v>2</v>
      </c>
      <c r="C65" t="str">
        <f>INDEX([9]table1_region_upper!C:C, MATCH($A65,[9]table1_region_upper!$A:$A,0))</f>
        <v>African Region</v>
      </c>
      <c r="D65" t="str">
        <f>INDEX([9]table1_region_upper!D:D, MATCH($A65,[9]table1_region_upper!$A:$A,0))</f>
        <v>Revised - Vigo et al. method</v>
      </c>
      <c r="E65">
        <f>INDEX([9]table1_region_upper!E:E, MATCH($A65,[9]table1_region_upper!$A:$A,0))</f>
        <v>50.055</v>
      </c>
      <c r="F65">
        <f>INDEX([9]table1_region_upper!F:F, MATCH($A65,[9]table1_region_upper!$A:$A,0))</f>
        <v>8.5299999999999994</v>
      </c>
    </row>
    <row r="66" spans="1:6" x14ac:dyDescent="0.25">
      <c r="A66">
        <v>41</v>
      </c>
      <c r="B66">
        <f>INDEX([9]table1_region_upper!B:B, MATCH($A66,[9]table1_region_upper!$A:$A,0))</f>
        <v>2</v>
      </c>
      <c r="C66" t="str">
        <f>INDEX([9]table1_region_upper!C:C, MATCH($A66,[9]table1_region_upper!$A:$A,0))</f>
        <v>Eastern Mediterranean Region</v>
      </c>
      <c r="D66" t="str">
        <f>INDEX([9]table1_region_upper!D:D, MATCH($A66,[9]table1_region_upper!$A:$A,0))</f>
        <v>Revised - Vigo et al. method</v>
      </c>
      <c r="E66">
        <f>INDEX([9]table1_region_upper!E:E, MATCH($A66,[9]table1_region_upper!$A:$A,0))</f>
        <v>41.484000000000002</v>
      </c>
      <c r="F66">
        <f>INDEX([9]table1_region_upper!F:F, MATCH($A66,[9]table1_region_upper!$A:$A,0))</f>
        <v>14.87</v>
      </c>
    </row>
    <row r="67" spans="1:6" x14ac:dyDescent="0.25">
      <c r="A67">
        <v>36</v>
      </c>
      <c r="B67">
        <f>INDEX([9]table1_region_upper!B:B, MATCH($A67,[9]table1_region_upper!$A:$A,0))</f>
        <v>2</v>
      </c>
      <c r="C67" t="str">
        <f>INDEX([9]table1_region_upper!C:C, MATCH($A67,[9]table1_region_upper!$A:$A,0))</f>
        <v>European Region</v>
      </c>
      <c r="D67" t="str">
        <f>INDEX([9]table1_region_upper!D:D, MATCH($A67,[9]table1_region_upper!$A:$A,0))</f>
        <v>Revised - Vigo et al. method</v>
      </c>
      <c r="E67">
        <f>INDEX([9]table1_region_upper!E:E, MATCH($A67,[9]table1_region_upper!$A:$A,0))</f>
        <v>74.646000000000001</v>
      </c>
      <c r="F67">
        <f>INDEX([9]table1_region_upper!F:F, MATCH($A67,[9]table1_region_upper!$A:$A,0))</f>
        <v>21.52</v>
      </c>
    </row>
    <row r="68" spans="1:6" x14ac:dyDescent="0.25">
      <c r="A68">
        <v>42</v>
      </c>
      <c r="B68">
        <f>INDEX([9]table1_region_upper!B:B, MATCH($A68,[9]table1_region_upper!$A:$A,0))</f>
        <v>2</v>
      </c>
      <c r="C68" t="str">
        <f>INDEX([9]table1_region_upper!C:C, MATCH($A68,[9]table1_region_upper!$A:$A,0))</f>
        <v>NA</v>
      </c>
      <c r="D68" t="str">
        <f>INDEX([9]table1_region_upper!D:D, MATCH($A68,[9]table1_region_upper!$A:$A,0))</f>
        <v>Revised - Vigo et al. method</v>
      </c>
      <c r="E68">
        <f>INDEX([9]table1_region_upper!E:E, MATCH($A68,[9]table1_region_upper!$A:$A,0))</f>
        <v>1.732</v>
      </c>
      <c r="F68">
        <f>INDEX([9]table1_region_upper!F:F, MATCH($A68,[9]table1_region_upper!$A:$A,0))</f>
        <v>22.48</v>
      </c>
    </row>
    <row r="69" spans="1:6" x14ac:dyDescent="0.25">
      <c r="A69">
        <v>39</v>
      </c>
      <c r="B69">
        <f>INDEX([9]table1_region_upper!B:B, MATCH($A69,[9]table1_region_upper!$A:$A,0))</f>
        <v>2</v>
      </c>
      <c r="C69" t="str">
        <f>INDEX([9]table1_region_upper!C:C, MATCH($A69,[9]table1_region_upper!$A:$A,0))</f>
        <v>Region of the Americas</v>
      </c>
      <c r="D69" t="str">
        <f>INDEX([9]table1_region_upper!D:D, MATCH($A69,[9]table1_region_upper!$A:$A,0))</f>
        <v>Revised - Vigo et al. method</v>
      </c>
      <c r="E69">
        <f>INDEX([9]table1_region_upper!E:E, MATCH($A69,[9]table1_region_upper!$A:$A,0))</f>
        <v>75.665999999999997</v>
      </c>
      <c r="F69">
        <f>INDEX([9]table1_region_upper!F:F, MATCH($A69,[9]table1_region_upper!$A:$A,0))</f>
        <v>21.74</v>
      </c>
    </row>
    <row r="70" spans="1:6" x14ac:dyDescent="0.25">
      <c r="A70">
        <v>38</v>
      </c>
      <c r="B70">
        <f>INDEX([9]table1_region_upper!B:B, MATCH($A70,[9]table1_region_upper!$A:$A,0))</f>
        <v>2</v>
      </c>
      <c r="C70" t="str">
        <f>INDEX([9]table1_region_upper!C:C, MATCH($A70,[9]table1_region_upper!$A:$A,0))</f>
        <v>South-East Asia Region</v>
      </c>
      <c r="D70" t="str">
        <f>INDEX([9]table1_region_upper!D:D, MATCH($A70,[9]table1_region_upper!$A:$A,0))</f>
        <v>Revised - Vigo et al. method</v>
      </c>
      <c r="E70">
        <f>INDEX([9]table1_region_upper!E:E, MATCH($A70,[9]table1_region_upper!$A:$A,0))</f>
        <v>118.3</v>
      </c>
      <c r="F70">
        <f>INDEX([9]table1_region_upper!F:F, MATCH($A70,[9]table1_region_upper!$A:$A,0))</f>
        <v>15.99</v>
      </c>
    </row>
    <row r="71" spans="1:6" x14ac:dyDescent="0.25">
      <c r="A71">
        <v>37</v>
      </c>
      <c r="B71">
        <f>INDEX([9]table1_region_upper!B:B, MATCH($A71,[9]table1_region_upper!$A:$A,0))</f>
        <v>2</v>
      </c>
      <c r="C71" t="str">
        <f>INDEX([9]table1_region_upper!C:C, MATCH($A71,[9]table1_region_upper!$A:$A,0))</f>
        <v>Western Pacific Region</v>
      </c>
      <c r="D71" t="str">
        <f>INDEX([9]table1_region_upper!D:D, MATCH($A71,[9]table1_region_upper!$A:$A,0))</f>
        <v>Revised - Vigo et al. method</v>
      </c>
      <c r="E71">
        <f>INDEX([9]table1_region_upper!E:E, MATCH($A71,[9]table1_region_upper!$A:$A,0))</f>
        <v>116.497</v>
      </c>
      <c r="F71">
        <f>INDEX([9]table1_region_upper!F:F, MATCH($A71,[9]table1_region_upper!$A:$A,0))</f>
        <v>19.649999999999999</v>
      </c>
    </row>
    <row r="72" spans="1:6" x14ac:dyDescent="0.25">
      <c r="A72">
        <v>47</v>
      </c>
      <c r="B72">
        <f>INDEX([9]table1_region_upper!B:B, MATCH($A72,[9]table1_region_upper!$A:$A,0))</f>
        <v>3</v>
      </c>
      <c r="C72" t="str">
        <f>INDEX([9]table1_region_upper!C:C, MATCH($A72,[9]table1_region_upper!$A:$A,0))</f>
        <v>African Region</v>
      </c>
      <c r="D72" t="str">
        <f>INDEX([9]table1_region_upper!D:D, MATCH($A72,[9]table1_region_upper!$A:$A,0))</f>
        <v>Revised - Vigo et al. method</v>
      </c>
      <c r="E72">
        <f>INDEX([9]table1_region_upper!E:E, MATCH($A72,[9]table1_region_upper!$A:$A,0))</f>
        <v>41.923000000000002</v>
      </c>
      <c r="F72">
        <f>INDEX([9]table1_region_upper!F:F, MATCH($A72,[9]table1_region_upper!$A:$A,0))</f>
        <v>31.74</v>
      </c>
    </row>
    <row r="73" spans="1:6" x14ac:dyDescent="0.25">
      <c r="A73">
        <v>46</v>
      </c>
      <c r="B73">
        <f>INDEX([9]table1_region_upper!B:B, MATCH($A73,[9]table1_region_upper!$A:$A,0))</f>
        <v>3</v>
      </c>
      <c r="C73" t="str">
        <f>INDEX([9]table1_region_upper!C:C, MATCH($A73,[9]table1_region_upper!$A:$A,0))</f>
        <v>Eastern Mediterranean Region</v>
      </c>
      <c r="D73" t="str">
        <f>INDEX([9]table1_region_upper!D:D, MATCH($A73,[9]table1_region_upper!$A:$A,0))</f>
        <v>Revised - Vigo et al. method</v>
      </c>
      <c r="E73">
        <f>INDEX([9]table1_region_upper!E:E, MATCH($A73,[9]table1_region_upper!$A:$A,0))</f>
        <v>35.493000000000002</v>
      </c>
      <c r="F73">
        <f>INDEX([9]table1_region_upper!F:F, MATCH($A73,[9]table1_region_upper!$A:$A,0))</f>
        <v>38.24</v>
      </c>
    </row>
    <row r="74" spans="1:6" x14ac:dyDescent="0.25">
      <c r="A74">
        <v>43</v>
      </c>
      <c r="B74">
        <f>INDEX([9]table1_region_upper!B:B, MATCH($A74,[9]table1_region_upper!$A:$A,0))</f>
        <v>3</v>
      </c>
      <c r="C74" t="str">
        <f>INDEX([9]table1_region_upper!C:C, MATCH($A74,[9]table1_region_upper!$A:$A,0))</f>
        <v>European Region</v>
      </c>
      <c r="D74" t="str">
        <f>INDEX([9]table1_region_upper!D:D, MATCH($A74,[9]table1_region_upper!$A:$A,0))</f>
        <v>Revised - Vigo et al. method</v>
      </c>
      <c r="E74">
        <f>INDEX([9]table1_region_upper!E:E, MATCH($A74,[9]table1_region_upper!$A:$A,0))</f>
        <v>55.96</v>
      </c>
      <c r="F74">
        <f>INDEX([9]table1_region_upper!F:F, MATCH($A74,[9]table1_region_upper!$A:$A,0))</f>
        <v>35.67</v>
      </c>
    </row>
    <row r="75" spans="1:6" x14ac:dyDescent="0.25">
      <c r="A75">
        <v>49</v>
      </c>
      <c r="B75">
        <f>INDEX([9]table1_region_upper!B:B, MATCH($A75,[9]table1_region_upper!$A:$A,0))</f>
        <v>3</v>
      </c>
      <c r="C75" t="str">
        <f>INDEX([9]table1_region_upper!C:C, MATCH($A75,[9]table1_region_upper!$A:$A,0))</f>
        <v>NA</v>
      </c>
      <c r="D75" t="str">
        <f>INDEX([9]table1_region_upper!D:D, MATCH($A75,[9]table1_region_upper!$A:$A,0))</f>
        <v>Revised - Vigo et al. method</v>
      </c>
      <c r="E75">
        <f>INDEX([9]table1_region_upper!E:E, MATCH($A75,[9]table1_region_upper!$A:$A,0))</f>
        <v>1.236</v>
      </c>
      <c r="F75">
        <f>INDEX([9]table1_region_upper!F:F, MATCH($A75,[9]table1_region_upper!$A:$A,0))</f>
        <v>34.909999999999997</v>
      </c>
    </row>
    <row r="76" spans="1:6" x14ac:dyDescent="0.25">
      <c r="A76">
        <v>45</v>
      </c>
      <c r="B76">
        <f>INDEX([9]table1_region_upper!B:B, MATCH($A76,[9]table1_region_upper!$A:$A,0))</f>
        <v>3</v>
      </c>
      <c r="C76" t="str">
        <f>INDEX([9]table1_region_upper!C:C, MATCH($A76,[9]table1_region_upper!$A:$A,0))</f>
        <v>Region of the Americas</v>
      </c>
      <c r="D76" t="str">
        <f>INDEX([9]table1_region_upper!D:D, MATCH($A76,[9]table1_region_upper!$A:$A,0))</f>
        <v>Revised - Vigo et al. method</v>
      </c>
      <c r="E76">
        <f>INDEX([9]table1_region_upper!E:E, MATCH($A76,[9]table1_region_upper!$A:$A,0))</f>
        <v>61.573</v>
      </c>
      <c r="F76">
        <f>INDEX([9]table1_region_upper!F:F, MATCH($A76,[9]table1_region_upper!$A:$A,0))</f>
        <v>36.71</v>
      </c>
    </row>
    <row r="77" spans="1:6" x14ac:dyDescent="0.25">
      <c r="A77">
        <v>48</v>
      </c>
      <c r="B77">
        <f>INDEX([9]table1_region_upper!B:B, MATCH($A77,[9]table1_region_upper!$A:$A,0))</f>
        <v>3</v>
      </c>
      <c r="C77" t="str">
        <f>INDEX([9]table1_region_upper!C:C, MATCH($A77,[9]table1_region_upper!$A:$A,0))</f>
        <v>South-East Asia Region</v>
      </c>
      <c r="D77" t="str">
        <f>INDEX([9]table1_region_upper!D:D, MATCH($A77,[9]table1_region_upper!$A:$A,0))</f>
        <v>Revised - Vigo et al. method</v>
      </c>
      <c r="E77">
        <f>INDEX([9]table1_region_upper!E:E, MATCH($A77,[9]table1_region_upper!$A:$A,0))</f>
        <v>93.983999999999995</v>
      </c>
      <c r="F77">
        <f>INDEX([9]table1_region_upper!F:F, MATCH($A77,[9]table1_region_upper!$A:$A,0))</f>
        <v>32.299999999999997</v>
      </c>
    </row>
    <row r="78" spans="1:6" x14ac:dyDescent="0.25">
      <c r="A78">
        <v>44</v>
      </c>
      <c r="B78">
        <f>INDEX([9]table1_region_upper!B:B, MATCH($A78,[9]table1_region_upper!$A:$A,0))</f>
        <v>3</v>
      </c>
      <c r="C78" t="str">
        <f>INDEX([9]table1_region_upper!C:C, MATCH($A78,[9]table1_region_upper!$A:$A,0))</f>
        <v>Western Pacific Region</v>
      </c>
      <c r="D78" t="str">
        <f>INDEX([9]table1_region_upper!D:D, MATCH($A78,[9]table1_region_upper!$A:$A,0))</f>
        <v>Revised - Vigo et al. method</v>
      </c>
      <c r="E78">
        <f>INDEX([9]table1_region_upper!E:E, MATCH($A78,[9]table1_region_upper!$A:$A,0))</f>
        <v>90.272000000000006</v>
      </c>
      <c r="F78">
        <f>INDEX([9]table1_region_upper!F:F, MATCH($A78,[9]table1_region_upper!$A:$A,0))</f>
        <v>33.270000000000003</v>
      </c>
    </row>
    <row r="79" spans="1:6" x14ac:dyDescent="0.25">
      <c r="A79">
        <v>56</v>
      </c>
      <c r="B79">
        <f>INDEX([9]table1_region_upper!B:B, MATCH($A79,[9]table1_region_upper!$A:$A,0))</f>
        <v>4</v>
      </c>
      <c r="C79" t="str">
        <f>INDEX([9]table1_region_upper!C:C, MATCH($A79,[9]table1_region_upper!$A:$A,0))</f>
        <v>African Region</v>
      </c>
      <c r="D79" t="str">
        <f>INDEX([9]table1_region_upper!D:D, MATCH($A79,[9]table1_region_upper!$A:$A,0))</f>
        <v>Revised - Vigo et al. method</v>
      </c>
      <c r="E79">
        <f>INDEX([9]table1_region_upper!E:E, MATCH($A79,[9]table1_region_upper!$A:$A,0))</f>
        <v>8.7080000000000002</v>
      </c>
      <c r="F79">
        <f>INDEX([9]table1_region_upper!F:F, MATCH($A79,[9]table1_region_upper!$A:$A,0))</f>
        <v>1.81</v>
      </c>
    </row>
    <row r="80" spans="1:6" x14ac:dyDescent="0.25">
      <c r="A80">
        <v>54</v>
      </c>
      <c r="B80">
        <f>INDEX([9]table1_region_upper!B:B, MATCH($A80,[9]table1_region_upper!$A:$A,0))</f>
        <v>4</v>
      </c>
      <c r="C80" t="str">
        <f>INDEX([9]table1_region_upper!C:C, MATCH($A80,[9]table1_region_upper!$A:$A,0))</f>
        <v>Eastern Mediterranean Region</v>
      </c>
      <c r="D80" t="str">
        <f>INDEX([9]table1_region_upper!D:D, MATCH($A80,[9]table1_region_upper!$A:$A,0))</f>
        <v>Revised - Vigo et al. method</v>
      </c>
      <c r="E80">
        <f>INDEX([9]table1_region_upper!E:E, MATCH($A80,[9]table1_region_upper!$A:$A,0))</f>
        <v>6.3250000000000002</v>
      </c>
      <c r="F80">
        <f>INDEX([9]table1_region_upper!F:F, MATCH($A80,[9]table1_region_upper!$A:$A,0))</f>
        <v>3.17</v>
      </c>
    </row>
    <row r="81" spans="1:6" x14ac:dyDescent="0.25">
      <c r="A81">
        <v>50</v>
      </c>
      <c r="B81">
        <f>INDEX([9]table1_region_upper!B:B, MATCH($A81,[9]table1_region_upper!$A:$A,0))</f>
        <v>4</v>
      </c>
      <c r="C81" t="str">
        <f>INDEX([9]table1_region_upper!C:C, MATCH($A81,[9]table1_region_upper!$A:$A,0))</f>
        <v>European Region</v>
      </c>
      <c r="D81" t="str">
        <f>INDEX([9]table1_region_upper!D:D, MATCH($A81,[9]table1_region_upper!$A:$A,0))</f>
        <v>Revised - Vigo et al. method</v>
      </c>
      <c r="E81">
        <f>INDEX([9]table1_region_upper!E:E, MATCH($A81,[9]table1_region_upper!$A:$A,0))</f>
        <v>19.596</v>
      </c>
      <c r="F81">
        <f>INDEX([9]table1_region_upper!F:F, MATCH($A81,[9]table1_region_upper!$A:$A,0))</f>
        <v>9.7100000000000009</v>
      </c>
    </row>
    <row r="82" spans="1:6" x14ac:dyDescent="0.25">
      <c r="A82">
        <v>55</v>
      </c>
      <c r="B82">
        <f>INDEX([9]table1_region_upper!B:B, MATCH($A82,[9]table1_region_upper!$A:$A,0))</f>
        <v>4</v>
      </c>
      <c r="C82" t="str">
        <f>INDEX([9]table1_region_upper!C:C, MATCH($A82,[9]table1_region_upper!$A:$A,0))</f>
        <v>NA</v>
      </c>
      <c r="D82" t="str">
        <f>INDEX([9]table1_region_upper!D:D, MATCH($A82,[9]table1_region_upper!$A:$A,0))</f>
        <v>Revised - Vigo et al. method</v>
      </c>
      <c r="E82">
        <f>INDEX([9]table1_region_upper!E:E, MATCH($A82,[9]table1_region_upper!$A:$A,0))</f>
        <v>0.52</v>
      </c>
      <c r="F82">
        <f>INDEX([9]table1_region_upper!F:F, MATCH($A82,[9]table1_region_upper!$A:$A,0))</f>
        <v>11.01</v>
      </c>
    </row>
    <row r="83" spans="1:6" x14ac:dyDescent="0.25">
      <c r="A83">
        <v>52</v>
      </c>
      <c r="B83">
        <f>INDEX([9]table1_region_upper!B:B, MATCH($A83,[9]table1_region_upper!$A:$A,0))</f>
        <v>4</v>
      </c>
      <c r="C83" t="str">
        <f>INDEX([9]table1_region_upper!C:C, MATCH($A83,[9]table1_region_upper!$A:$A,0))</f>
        <v>Region of the Americas</v>
      </c>
      <c r="D83" t="str">
        <f>INDEX([9]table1_region_upper!D:D, MATCH($A83,[9]table1_region_upper!$A:$A,0))</f>
        <v>Revised - Vigo et al. method</v>
      </c>
      <c r="E83">
        <f>INDEX([9]table1_region_upper!E:E, MATCH($A83,[9]table1_region_upper!$A:$A,0))</f>
        <v>14.724</v>
      </c>
      <c r="F83">
        <f>INDEX([9]table1_region_upper!F:F, MATCH($A83,[9]table1_region_upper!$A:$A,0))</f>
        <v>7.75</v>
      </c>
    </row>
    <row r="84" spans="1:6" x14ac:dyDescent="0.25">
      <c r="A84">
        <v>53</v>
      </c>
      <c r="B84">
        <f>INDEX([9]table1_region_upper!B:B, MATCH($A84,[9]table1_region_upper!$A:$A,0))</f>
        <v>4</v>
      </c>
      <c r="C84" t="str">
        <f>INDEX([9]table1_region_upper!C:C, MATCH($A84,[9]table1_region_upper!$A:$A,0))</f>
        <v>South-East Asia Region</v>
      </c>
      <c r="D84" t="str">
        <f>INDEX([9]table1_region_upper!D:D, MATCH($A84,[9]table1_region_upper!$A:$A,0))</f>
        <v>Revised - Vigo et al. method</v>
      </c>
      <c r="E84">
        <f>INDEX([9]table1_region_upper!E:E, MATCH($A84,[9]table1_region_upper!$A:$A,0))</f>
        <v>25.102</v>
      </c>
      <c r="F84">
        <f>INDEX([9]table1_region_upper!F:F, MATCH($A84,[9]table1_region_upper!$A:$A,0))</f>
        <v>5.19</v>
      </c>
    </row>
    <row r="85" spans="1:6" x14ac:dyDescent="0.25">
      <c r="A85">
        <v>51</v>
      </c>
      <c r="B85">
        <f>INDEX([9]table1_region_upper!B:B, MATCH($A85,[9]table1_region_upper!$A:$A,0))</f>
        <v>4</v>
      </c>
      <c r="C85" t="str">
        <f>INDEX([9]table1_region_upper!C:C, MATCH($A85,[9]table1_region_upper!$A:$A,0))</f>
        <v>Western Pacific Region</v>
      </c>
      <c r="D85" t="str">
        <f>INDEX([9]table1_region_upper!D:D, MATCH($A85,[9]table1_region_upper!$A:$A,0))</f>
        <v>Revised - Vigo et al. method</v>
      </c>
      <c r="E85">
        <f>INDEX([9]table1_region_upper!E:E, MATCH($A85,[9]table1_region_upper!$A:$A,0))</f>
        <v>27.666</v>
      </c>
      <c r="F85">
        <f>INDEX([9]table1_region_upper!F:F, MATCH($A85,[9]table1_region_upper!$A:$A,0))</f>
        <v>7.83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F483-04C1-4FD9-B6B8-F8A403B1D01C}">
  <dimension ref="A1:X67"/>
  <sheetViews>
    <sheetView tabSelected="1" topLeftCell="A19" zoomScale="70" zoomScaleNormal="70" workbookViewId="0">
      <selection activeCell="P71" sqref="P71"/>
    </sheetView>
  </sheetViews>
  <sheetFormatPr defaultRowHeight="15.75" customHeight="1" x14ac:dyDescent="0.25"/>
  <cols>
    <col min="1" max="1" width="20.7109375" bestFit="1" customWidth="1"/>
    <col min="2" max="4" width="8.42578125" customWidth="1"/>
    <col min="5" max="5" width="1" customWidth="1"/>
    <col min="6" max="8" width="8.42578125" style="4" customWidth="1"/>
    <col min="9" max="9" width="1" style="4" customWidth="1"/>
    <col min="10" max="10" width="8.42578125" customWidth="1"/>
    <col min="11" max="11" width="9.85546875" customWidth="1"/>
    <col min="12" max="12" width="10.140625" customWidth="1"/>
    <col min="13" max="13" width="1" customWidth="1"/>
    <col min="14" max="16" width="8.42578125" customWidth="1"/>
    <col min="17" max="17" width="1" customWidth="1"/>
    <col min="18" max="20" width="8.42578125" customWidth="1"/>
    <col min="21" max="21" width="1" customWidth="1"/>
    <col min="22" max="24" width="8.42578125" customWidth="1"/>
  </cols>
  <sheetData>
    <row r="1" spans="1:24" s="4" customFormat="1" ht="15.75" customHeight="1" x14ac:dyDescent="0.25">
      <c r="B1" s="8" t="s">
        <v>1</v>
      </c>
      <c r="C1" s="8"/>
      <c r="D1" s="8"/>
      <c r="E1" s="8"/>
      <c r="F1" s="8"/>
      <c r="G1" s="8"/>
      <c r="H1" s="8"/>
      <c r="I1" s="3"/>
      <c r="J1" s="8" t="s">
        <v>2</v>
      </c>
      <c r="K1" s="8"/>
      <c r="L1" s="8"/>
      <c r="M1" s="8"/>
      <c r="N1" s="8"/>
      <c r="O1" s="8"/>
      <c r="P1" s="8"/>
      <c r="Q1" s="3"/>
      <c r="R1" s="8" t="s">
        <v>3</v>
      </c>
      <c r="S1" s="8"/>
      <c r="T1" s="8"/>
      <c r="U1" s="8"/>
      <c r="V1" s="8"/>
      <c r="W1" s="8"/>
      <c r="X1" s="8"/>
    </row>
    <row r="2" spans="1:24" s="4" customFormat="1" ht="15.75" customHeight="1" x14ac:dyDescent="0.25">
      <c r="B2" s="8" t="s">
        <v>18</v>
      </c>
      <c r="C2" s="8"/>
      <c r="D2" s="8"/>
      <c r="E2" s="3"/>
      <c r="F2" s="8" t="s">
        <v>9</v>
      </c>
      <c r="G2" s="8"/>
      <c r="H2" s="8"/>
      <c r="I2" s="3"/>
      <c r="J2" s="8" t="str">
        <f>B2</f>
        <v>Deaths</v>
      </c>
      <c r="K2" s="8"/>
      <c r="L2" s="8"/>
      <c r="M2" s="3"/>
      <c r="N2" s="8" t="s">
        <v>9</v>
      </c>
      <c r="O2" s="8"/>
      <c r="P2" s="8"/>
      <c r="Q2" s="3"/>
      <c r="R2" s="8" t="str">
        <f>J2</f>
        <v>Deaths</v>
      </c>
      <c r="S2" s="8"/>
      <c r="T2" s="8"/>
      <c r="U2" s="3"/>
      <c r="V2" s="8" t="s">
        <v>9</v>
      </c>
      <c r="W2" s="8"/>
      <c r="X2" s="8"/>
    </row>
    <row r="3" spans="1:24" s="4" customFormat="1" ht="15.75" customHeight="1" x14ac:dyDescent="0.25">
      <c r="B3" s="4" t="s">
        <v>10</v>
      </c>
      <c r="C3" s="4" t="s">
        <v>12</v>
      </c>
      <c r="D3" s="4" t="s">
        <v>11</v>
      </c>
      <c r="F3" s="4" t="s">
        <v>10</v>
      </c>
      <c r="G3" s="4" t="s">
        <v>12</v>
      </c>
      <c r="H3" s="4" t="s">
        <v>11</v>
      </c>
      <c r="J3" s="4" t="s">
        <v>10</v>
      </c>
      <c r="K3" s="4" t="s">
        <v>12</v>
      </c>
      <c r="L3" s="4" t="s">
        <v>11</v>
      </c>
      <c r="N3" s="4" t="s">
        <v>10</v>
      </c>
      <c r="O3" s="4" t="s">
        <v>12</v>
      </c>
      <c r="P3" s="4" t="s">
        <v>11</v>
      </c>
      <c r="R3" s="4" t="s">
        <v>10</v>
      </c>
      <c r="S3" s="4" t="s">
        <v>12</v>
      </c>
      <c r="T3" s="4" t="s">
        <v>11</v>
      </c>
      <c r="V3" s="4" t="s">
        <v>10</v>
      </c>
      <c r="W3" s="4" t="s">
        <v>12</v>
      </c>
      <c r="X3" s="4" t="s">
        <v>11</v>
      </c>
    </row>
    <row r="4" spans="1:24" ht="15.75" customHeight="1" x14ac:dyDescent="0.25">
      <c r="A4" t="s">
        <v>0</v>
      </c>
      <c r="B4">
        <f>[1]table1_global_val!$D$2</f>
        <v>0</v>
      </c>
      <c r="C4">
        <f>[2]table1_global_lower!$D$2</f>
        <v>0</v>
      </c>
      <c r="D4">
        <f>[3]table1_global_upper!$D$2</f>
        <v>0</v>
      </c>
      <c r="F4" s="4">
        <f>[1]table1_global_val!$E$2</f>
        <v>0</v>
      </c>
      <c r="G4" s="4">
        <f>[2]table1_global_lower!$E$2</f>
        <v>0</v>
      </c>
      <c r="H4" s="4">
        <f>[3]table1_global_upper!$E$2</f>
        <v>0</v>
      </c>
      <c r="J4">
        <f>[1]table1_global_val!$D$6</f>
        <v>2.899</v>
      </c>
      <c r="K4">
        <f>[2]table1_global_lower!$D$6</f>
        <v>1.52</v>
      </c>
      <c r="L4">
        <f>[3]table1_global_upper!$D$6</f>
        <v>5.6109999999999998</v>
      </c>
      <c r="N4">
        <f>[1]table1_global_val!$E$6</f>
        <v>5.13</v>
      </c>
      <c r="O4">
        <f>[2]table1_global_lower!$E$6</f>
        <v>2.83</v>
      </c>
      <c r="P4">
        <f>[3]table1_global_upper!$E$6</f>
        <v>9.48</v>
      </c>
      <c r="R4">
        <f>[1]table1_global_val!$D$14</f>
        <v>4.05</v>
      </c>
      <c r="S4">
        <f>[2]table1_global_lower!$D$14</f>
        <v>3.4409999999999998</v>
      </c>
      <c r="T4">
        <f>[3]table1_global_upper!$D$14</f>
        <v>4.7359999999999998</v>
      </c>
      <c r="V4">
        <f>[1]table1_global_val!$E$14</f>
        <v>7.16</v>
      </c>
      <c r="W4">
        <f>[2]table1_global_lower!$E$14</f>
        <v>6.4</v>
      </c>
      <c r="X4">
        <f>[3]table1_global_upper!$E$14</f>
        <v>8</v>
      </c>
    </row>
    <row r="6" spans="1:24" ht="15.75" customHeight="1" x14ac:dyDescent="0.25">
      <c r="A6" t="s">
        <v>4</v>
      </c>
      <c r="B6">
        <f>[4]table1_income_val!$E$3</f>
        <v>0</v>
      </c>
      <c r="C6">
        <f>[5]table1_income_lower!$E$3</f>
        <v>0</v>
      </c>
      <c r="D6">
        <f>[6]table1_income_upper!$E$3</f>
        <v>0</v>
      </c>
      <c r="F6" s="4">
        <f>[4]table1_income_val!$F$3</f>
        <v>0</v>
      </c>
      <c r="G6" s="4">
        <f>[5]table1_income_lower!$F$3</f>
        <v>0</v>
      </c>
      <c r="H6" s="4">
        <f>[6]table1_income_upper!$F$3</f>
        <v>0</v>
      </c>
      <c r="J6">
        <f>[4]table1_income_val!$E$23</f>
        <v>1.02</v>
      </c>
      <c r="K6">
        <f>[5]table1_income_lower!$E$23</f>
        <v>0.45900000000000002</v>
      </c>
      <c r="L6">
        <f>[6]table1_income_upper!$E$23</f>
        <v>2.0950000000000002</v>
      </c>
      <c r="N6">
        <f>[4]table1_income_val!$F$23</f>
        <v>9.1199999999999992</v>
      </c>
      <c r="O6">
        <f>[5]table1_income_lower!$F$23</f>
        <v>4.24</v>
      </c>
      <c r="P6">
        <f>[6]table1_income_upper!$F$23</f>
        <v>18.05</v>
      </c>
      <c r="R6">
        <f>[4]table1_income_val!$E$43</f>
        <v>0.92</v>
      </c>
      <c r="S6">
        <f>[5]table1_income_lower!$E$43</f>
        <v>0.79700000000000004</v>
      </c>
      <c r="T6">
        <f>[6]table1_income_upper!$E$43</f>
        <v>1.0669999999999999</v>
      </c>
      <c r="V6">
        <f>[4]table1_income_val!$F$43</f>
        <v>8.23</v>
      </c>
      <c r="W6">
        <f>[5]table1_income_lower!$F$43</f>
        <v>7.37</v>
      </c>
      <c r="X6">
        <f>[6]table1_income_upper!$F$43</f>
        <v>9.19</v>
      </c>
    </row>
    <row r="7" spans="1:24" ht="15.75" customHeight="1" x14ac:dyDescent="0.25">
      <c r="A7" t="s">
        <v>5</v>
      </c>
      <c r="B7">
        <f>[4]table1_income_val!$E$4</f>
        <v>0</v>
      </c>
      <c r="C7">
        <f>[5]table1_income_lower!$E$4</f>
        <v>0</v>
      </c>
      <c r="D7">
        <f>[6]table1_income_upper!$E$4</f>
        <v>0</v>
      </c>
      <c r="F7" s="4">
        <f>[4]table1_income_val!$F$4</f>
        <v>0</v>
      </c>
      <c r="G7" s="4">
        <f>[5]table1_income_lower!$F$4</f>
        <v>0</v>
      </c>
      <c r="H7" s="4">
        <f>[6]table1_income_upper!$F$4</f>
        <v>0</v>
      </c>
      <c r="J7">
        <f>[4]table1_income_val!$E$24</f>
        <v>1.042</v>
      </c>
      <c r="K7">
        <f>[5]table1_income_lower!$E$24</f>
        <v>0.49199999999999999</v>
      </c>
      <c r="L7">
        <f>[6]table1_income_upper!$E$24</f>
        <v>2.14</v>
      </c>
      <c r="N7">
        <f>[4]table1_income_val!$F$24</f>
        <v>4.99</v>
      </c>
      <c r="O7">
        <f>[5]table1_income_lower!$F$24</f>
        <v>2.68</v>
      </c>
      <c r="P7">
        <f>[6]table1_income_upper!$F$24</f>
        <v>9.09</v>
      </c>
      <c r="R7">
        <f>[4]table1_income_val!$E$44</f>
        <v>1.4410000000000001</v>
      </c>
      <c r="S7">
        <f>[5]table1_income_lower!$E$44</f>
        <v>1.133</v>
      </c>
      <c r="T7">
        <f>[6]table1_income_upper!$E$44</f>
        <v>1.8140000000000001</v>
      </c>
      <c r="V7">
        <f>[4]table1_income_val!$F$44</f>
        <v>6.91</v>
      </c>
      <c r="W7">
        <f>[5]table1_income_lower!$F$44</f>
        <v>6.17</v>
      </c>
      <c r="X7">
        <f>[6]table1_income_upper!$F$44</f>
        <v>7.7</v>
      </c>
    </row>
    <row r="8" spans="1:24" ht="15.75" customHeight="1" x14ac:dyDescent="0.25">
      <c r="A8" t="s">
        <v>6</v>
      </c>
      <c r="B8">
        <f>[4]table1_income_val!$E$2</f>
        <v>0</v>
      </c>
      <c r="C8">
        <f>[5]table1_income_lower!$E$2</f>
        <v>0</v>
      </c>
      <c r="D8">
        <f>[6]table1_income_upper!$E$2</f>
        <v>0</v>
      </c>
      <c r="F8" s="4">
        <f>[4]table1_income_val!$F$2</f>
        <v>0</v>
      </c>
      <c r="G8" s="4">
        <f>[5]table1_income_lower!$F$2</f>
        <v>0</v>
      </c>
      <c r="H8" s="4">
        <f>[6]table1_income_upper!$F$2</f>
        <v>0</v>
      </c>
      <c r="J8">
        <f>[4]table1_income_val!$E$22</f>
        <v>0.73299999999999998</v>
      </c>
      <c r="K8">
        <f>[5]table1_income_lower!$E$22</f>
        <v>0.41799999999999998</v>
      </c>
      <c r="L8">
        <f>[6]table1_income_upper!$E$22</f>
        <v>1.335</v>
      </c>
      <c r="N8">
        <f>[4]table1_income_val!$F$22</f>
        <v>3.69</v>
      </c>
      <c r="O8">
        <f>[5]table1_income_lower!$F$22</f>
        <v>2.4</v>
      </c>
      <c r="P8">
        <f>[6]table1_income_upper!$F$22</f>
        <v>5.92</v>
      </c>
      <c r="R8">
        <f>[4]table1_income_val!$E$42</f>
        <v>1.3819999999999999</v>
      </c>
      <c r="S8">
        <f>[5]table1_income_lower!$E$42</f>
        <v>1.0549999999999999</v>
      </c>
      <c r="T8">
        <f>[6]table1_income_upper!$E$42</f>
        <v>1.7809999999999999</v>
      </c>
      <c r="V8">
        <f>[4]table1_income_val!$F$42</f>
        <v>6.96</v>
      </c>
      <c r="W8">
        <f>[5]table1_income_lower!$F$42</f>
        <v>6.05</v>
      </c>
      <c r="X8">
        <f>[6]table1_income_upper!$F$42</f>
        <v>7.89</v>
      </c>
    </row>
    <row r="9" spans="1:24" ht="15.75" customHeight="1" x14ac:dyDescent="0.25">
      <c r="A9" t="s">
        <v>7</v>
      </c>
      <c r="B9">
        <f>[4]table1_income_val!$E$5</f>
        <v>0</v>
      </c>
      <c r="C9">
        <f>[5]table1_income_lower!$E$5</f>
        <v>0</v>
      </c>
      <c r="D9">
        <f>[6]table1_income_upper!$E$5</f>
        <v>0</v>
      </c>
      <c r="F9" s="4">
        <f>[4]table1_income_val!$F$5</f>
        <v>0</v>
      </c>
      <c r="G9" s="4">
        <f>[5]table1_income_lower!$F$5</f>
        <v>0</v>
      </c>
      <c r="H9" s="4">
        <f>[6]table1_income_upper!$F$5</f>
        <v>0</v>
      </c>
      <c r="J9">
        <f>[4]table1_income_val!$E$25</f>
        <v>0.10299999999999999</v>
      </c>
      <c r="K9">
        <f>[5]table1_income_lower!$E$25</f>
        <v>5.5E-2</v>
      </c>
      <c r="L9">
        <f>[6]table1_income_upper!$E$25</f>
        <v>0.19500000000000001</v>
      </c>
      <c r="N9">
        <f>[4]table1_income_val!$F$25</f>
        <v>2.2400000000000002</v>
      </c>
      <c r="O9">
        <f>[5]table1_income_lower!$F$25</f>
        <v>1.4</v>
      </c>
      <c r="P9">
        <f>[6]table1_income_upper!$F$25</f>
        <v>3.6</v>
      </c>
      <c r="R9">
        <f>[4]table1_income_val!$E$45</f>
        <v>0.30399999999999999</v>
      </c>
      <c r="S9">
        <f>[5]table1_income_lower!$E$45</f>
        <v>0.224</v>
      </c>
      <c r="T9">
        <f>[6]table1_income_upper!$E$45</f>
        <v>0.41099999999999998</v>
      </c>
      <c r="V9">
        <f>[4]table1_income_val!$F$45</f>
        <v>6.62</v>
      </c>
      <c r="W9">
        <f>[5]table1_income_lower!$F$45</f>
        <v>5.74</v>
      </c>
      <c r="X9">
        <f>[6]table1_income_upper!$F$45</f>
        <v>7.6</v>
      </c>
    </row>
    <row r="10" spans="1:24" ht="15.75" customHeight="1" x14ac:dyDescent="0.25">
      <c r="A10" s="1"/>
    </row>
    <row r="11" spans="1:24" ht="15.75" customHeight="1" x14ac:dyDescent="0.25">
      <c r="A11" t="s">
        <v>21</v>
      </c>
      <c r="B11">
        <f>Sheet1!$E2</f>
        <v>0</v>
      </c>
      <c r="C11">
        <f>Sheet2!$E2</f>
        <v>0</v>
      </c>
      <c r="D11">
        <f>Sheet3!$E2</f>
        <v>0</v>
      </c>
      <c r="F11" s="10">
        <f>Sheet1!$F2</f>
        <v>0</v>
      </c>
      <c r="G11" s="10">
        <f>Sheet2!$F2</f>
        <v>0</v>
      </c>
      <c r="H11" s="10">
        <f>Sheet3!$F2</f>
        <v>0</v>
      </c>
      <c r="J11">
        <f>Sheet1!$E58</f>
        <v>0.17499999999999999</v>
      </c>
      <c r="K11">
        <f>Sheet2!$E58</f>
        <v>9.5000000000000001E-2</v>
      </c>
      <c r="L11">
        <f>Sheet3!$E58</f>
        <v>0.32900000000000001</v>
      </c>
      <c r="N11">
        <f>Sheet1!$F58</f>
        <v>2.2799999999999998</v>
      </c>
      <c r="O11">
        <f>Sheet2!$F58</f>
        <v>1.42</v>
      </c>
      <c r="P11">
        <f>Sheet3!$F58</f>
        <v>3.71</v>
      </c>
      <c r="R11">
        <f>Sheet1!$E30</f>
        <v>0.45600000000000002</v>
      </c>
      <c r="S11">
        <f>Sheet2!$E30</f>
        <v>0.34699999999999998</v>
      </c>
      <c r="T11">
        <f>Sheet3!$E30</f>
        <v>0.6</v>
      </c>
      <c r="V11">
        <f>Sheet1!$F30</f>
        <v>5.94</v>
      </c>
      <c r="W11">
        <f>Sheet2!$F30</f>
        <v>5.21</v>
      </c>
      <c r="X11">
        <f>Sheet3!$F30</f>
        <v>6.75</v>
      </c>
    </row>
    <row r="12" spans="1:24" ht="15.75" customHeight="1" x14ac:dyDescent="0.25">
      <c r="A12" t="s">
        <v>22</v>
      </c>
      <c r="B12">
        <f>Sheet1!$E3</f>
        <v>0</v>
      </c>
      <c r="C12">
        <f>Sheet2!$E3</f>
        <v>0</v>
      </c>
      <c r="D12">
        <f>Sheet3!$E3</f>
        <v>0</v>
      </c>
      <c r="F12" s="10">
        <f>Sheet1!$F3</f>
        <v>0</v>
      </c>
      <c r="G12" s="10">
        <f>Sheet2!$F3</f>
        <v>0</v>
      </c>
      <c r="H12" s="10">
        <f>Sheet3!$F3</f>
        <v>0</v>
      </c>
      <c r="J12">
        <f>Sheet1!$E59</f>
        <v>0.125</v>
      </c>
      <c r="K12">
        <f>Sheet2!$E59</f>
        <v>5.8999999999999997E-2</v>
      </c>
      <c r="L12">
        <f>Sheet3!$E59</f>
        <v>0.254</v>
      </c>
      <c r="N12">
        <f>Sheet1!$F59</f>
        <v>3.02</v>
      </c>
      <c r="O12">
        <f>Sheet2!$F59</f>
        <v>1.65</v>
      </c>
      <c r="P12">
        <f>Sheet3!$F59</f>
        <v>5.28</v>
      </c>
      <c r="R12">
        <f>Sheet1!$E31</f>
        <v>0.32900000000000001</v>
      </c>
      <c r="S12">
        <f>Sheet2!$E31</f>
        <v>0.247</v>
      </c>
      <c r="T12">
        <f>Sheet3!$E31</f>
        <v>0.434</v>
      </c>
      <c r="V12">
        <f>Sheet1!$F31</f>
        <v>7.95</v>
      </c>
      <c r="W12">
        <f>Sheet2!$F31</f>
        <v>6.93</v>
      </c>
      <c r="X12">
        <f>Sheet3!$F31</f>
        <v>9.0399999999999991</v>
      </c>
    </row>
    <row r="13" spans="1:24" ht="15.75" customHeight="1" x14ac:dyDescent="0.25">
      <c r="A13" t="s">
        <v>23</v>
      </c>
      <c r="B13">
        <f>Sheet1!$E4</f>
        <v>0</v>
      </c>
      <c r="C13">
        <f>Sheet2!$E4</f>
        <v>0</v>
      </c>
      <c r="D13">
        <f>Sheet3!$E4</f>
        <v>0</v>
      </c>
      <c r="F13" s="10">
        <f>Sheet1!$F4</f>
        <v>0</v>
      </c>
      <c r="G13" s="10">
        <f>Sheet2!$F4</f>
        <v>0</v>
      </c>
      <c r="H13" s="10">
        <f>Sheet3!$F4</f>
        <v>0</v>
      </c>
      <c r="J13">
        <f>Sheet1!$E60</f>
        <v>0.66600000000000004</v>
      </c>
      <c r="K13">
        <f>Sheet2!$E60</f>
        <v>0.312</v>
      </c>
      <c r="L13">
        <f>Sheet3!$E60</f>
        <v>1.3779999999999999</v>
      </c>
      <c r="N13">
        <f>Sheet1!$F60</f>
        <v>7.05</v>
      </c>
      <c r="O13">
        <f>Sheet2!$F60</f>
        <v>3.58</v>
      </c>
      <c r="P13">
        <f>Sheet3!$F60</f>
        <v>13.42</v>
      </c>
      <c r="R13">
        <f>Sheet1!$E32</f>
        <v>0.72899999999999998</v>
      </c>
      <c r="S13">
        <f>Sheet2!$E32</f>
        <v>0.60299999999999998</v>
      </c>
      <c r="T13">
        <f>Sheet3!$E32</f>
        <v>0.88400000000000001</v>
      </c>
      <c r="V13">
        <f>Sheet1!$F32</f>
        <v>7.72</v>
      </c>
      <c r="W13">
        <f>Sheet2!$F32</f>
        <v>6.92</v>
      </c>
      <c r="X13">
        <f>Sheet3!$F32</f>
        <v>8.6</v>
      </c>
    </row>
    <row r="14" spans="1:24" ht="15.75" customHeight="1" x14ac:dyDescent="0.25">
      <c r="A14" t="s">
        <v>24</v>
      </c>
      <c r="B14">
        <f>Sheet1!$E6</f>
        <v>0</v>
      </c>
      <c r="C14">
        <f>Sheet2!$E6</f>
        <v>0</v>
      </c>
      <c r="D14">
        <f>Sheet3!$E6</f>
        <v>0</v>
      </c>
      <c r="F14" s="10">
        <f>Sheet1!$F6</f>
        <v>0</v>
      </c>
      <c r="G14" s="10">
        <f>Sheet2!$F6</f>
        <v>0</v>
      </c>
      <c r="H14" s="10">
        <f>Sheet3!$F6</f>
        <v>0</v>
      </c>
      <c r="J14">
        <f>Sheet1!$E62</f>
        <v>0.49</v>
      </c>
      <c r="K14">
        <f>Sheet2!$E62</f>
        <v>0.23300000000000001</v>
      </c>
      <c r="L14">
        <f>Sheet3!$E62</f>
        <v>0.98499999999999999</v>
      </c>
      <c r="N14">
        <f>Sheet1!$F62</f>
        <v>6.71</v>
      </c>
      <c r="O14">
        <f>Sheet2!$F62</f>
        <v>3.39</v>
      </c>
      <c r="P14">
        <f>Sheet3!$F62</f>
        <v>12.65</v>
      </c>
      <c r="R14">
        <f>Sheet1!$E34</f>
        <v>0.63300000000000001</v>
      </c>
      <c r="S14">
        <f>Sheet2!$E34</f>
        <v>0.53700000000000003</v>
      </c>
      <c r="T14">
        <f>Sheet3!$E34</f>
        <v>0.753</v>
      </c>
      <c r="V14">
        <f>Sheet1!$F34</f>
        <v>8.67</v>
      </c>
      <c r="W14">
        <f>Sheet2!$F34</f>
        <v>7.81</v>
      </c>
      <c r="X14">
        <f>Sheet3!$F34</f>
        <v>9.68</v>
      </c>
    </row>
    <row r="15" spans="1:24" ht="15.75" customHeight="1" x14ac:dyDescent="0.25">
      <c r="A15" t="s">
        <v>25</v>
      </c>
      <c r="B15">
        <f>Sheet1!$E7</f>
        <v>0</v>
      </c>
      <c r="C15">
        <f>Sheet2!$E7</f>
        <v>0</v>
      </c>
      <c r="D15">
        <f>Sheet3!$E7</f>
        <v>0</v>
      </c>
      <c r="F15" s="10">
        <f>Sheet1!$F7</f>
        <v>0</v>
      </c>
      <c r="G15" s="10">
        <f>Sheet2!$F7</f>
        <v>0</v>
      </c>
      <c r="H15" s="10">
        <f>Sheet3!$F7</f>
        <v>0</v>
      </c>
      <c r="J15">
        <f>Sheet1!$E63</f>
        <v>0.55500000000000005</v>
      </c>
      <c r="K15">
        <f>Sheet2!$E63</f>
        <v>0.32400000000000001</v>
      </c>
      <c r="L15">
        <f>Sheet3!$E63</f>
        <v>0.996</v>
      </c>
      <c r="N15">
        <f>Sheet1!$F63</f>
        <v>4.13</v>
      </c>
      <c r="O15">
        <f>Sheet2!$F63</f>
        <v>2.73</v>
      </c>
      <c r="P15">
        <f>Sheet3!$F63</f>
        <v>6.59</v>
      </c>
      <c r="R15">
        <f>Sheet1!$E35</f>
        <v>0.97399999999999998</v>
      </c>
      <c r="S15">
        <f>Sheet2!$E35</f>
        <v>0.74399999999999999</v>
      </c>
      <c r="T15">
        <f>Sheet3!$E35</f>
        <v>1.242</v>
      </c>
      <c r="V15">
        <f>Sheet1!$F35</f>
        <v>7.24</v>
      </c>
      <c r="W15">
        <f>Sheet2!$F35</f>
        <v>6.27</v>
      </c>
      <c r="X15">
        <f>Sheet3!$F35</f>
        <v>8.2200000000000006</v>
      </c>
    </row>
    <row r="16" spans="1:24" ht="15.75" customHeight="1" x14ac:dyDescent="0.25">
      <c r="A16" t="s">
        <v>26</v>
      </c>
      <c r="B16">
        <f>Sheet1!$E8</f>
        <v>0</v>
      </c>
      <c r="C16">
        <f>Sheet2!$E8</f>
        <v>0</v>
      </c>
      <c r="D16">
        <f>Sheet3!$E8</f>
        <v>0</v>
      </c>
      <c r="F16" s="10">
        <f>Sheet1!$F8</f>
        <v>0</v>
      </c>
      <c r="G16" s="10">
        <f>Sheet2!$F8</f>
        <v>0</v>
      </c>
      <c r="H16" s="10">
        <f>Sheet3!$F8</f>
        <v>0</v>
      </c>
      <c r="J16">
        <f>Sheet1!$E64</f>
        <v>0.871</v>
      </c>
      <c r="K16">
        <f>Sheet2!$E64</f>
        <v>0.39400000000000002</v>
      </c>
      <c r="L16">
        <f>Sheet3!$E64</f>
        <v>1.7909999999999999</v>
      </c>
      <c r="N16">
        <f>Sheet1!$F64</f>
        <v>6.08</v>
      </c>
      <c r="O16">
        <f>Sheet2!$F64</f>
        <v>3.11</v>
      </c>
      <c r="P16">
        <f>Sheet3!$F64</f>
        <v>11.17</v>
      </c>
      <c r="R16">
        <f>Sheet1!$E36</f>
        <v>0.91500000000000004</v>
      </c>
      <c r="S16">
        <f>Sheet2!$E36</f>
        <v>0.72299999999999998</v>
      </c>
      <c r="T16">
        <f>Sheet3!$E36</f>
        <v>1.143</v>
      </c>
      <c r="V16">
        <f>Sheet1!$F36</f>
        <v>6.39</v>
      </c>
      <c r="W16">
        <f>Sheet2!$F36</f>
        <v>5.7</v>
      </c>
      <c r="X16">
        <f>Sheet3!$F36</f>
        <v>7.13</v>
      </c>
    </row>
    <row r="18" spans="1:24" ht="15.75" customHeight="1" x14ac:dyDescent="0.25">
      <c r="A18" s="4"/>
      <c r="B18" s="8" t="s">
        <v>1</v>
      </c>
      <c r="C18" s="8"/>
      <c r="D18" s="8"/>
      <c r="E18" s="8"/>
      <c r="F18" s="8"/>
      <c r="G18" s="8"/>
      <c r="H18" s="8"/>
      <c r="I18" s="7"/>
      <c r="J18" s="8" t="s">
        <v>2</v>
      </c>
      <c r="K18" s="8"/>
      <c r="L18" s="8"/>
      <c r="M18" s="8"/>
      <c r="N18" s="8"/>
      <c r="O18" s="8"/>
      <c r="P18" s="8"/>
      <c r="Q18" s="7"/>
      <c r="R18" s="8" t="s">
        <v>3</v>
      </c>
      <c r="S18" s="8"/>
      <c r="T18" s="8"/>
      <c r="U18" s="8"/>
      <c r="V18" s="8"/>
      <c r="W18" s="8"/>
      <c r="X18" s="8"/>
    </row>
    <row r="19" spans="1:24" ht="15.75" customHeight="1" x14ac:dyDescent="0.25">
      <c r="A19" s="4"/>
      <c r="B19" s="8" t="s">
        <v>8</v>
      </c>
      <c r="C19" s="8"/>
      <c r="D19" s="8"/>
      <c r="E19" s="7"/>
      <c r="F19" s="8" t="s">
        <v>9</v>
      </c>
      <c r="G19" s="8"/>
      <c r="H19" s="8"/>
      <c r="I19" s="7"/>
      <c r="J19" s="8" t="str">
        <f>B19</f>
        <v>DALYs</v>
      </c>
      <c r="K19" s="8"/>
      <c r="L19" s="8"/>
      <c r="M19" s="7"/>
      <c r="N19" s="8" t="s">
        <v>9</v>
      </c>
      <c r="O19" s="8"/>
      <c r="P19" s="8"/>
      <c r="Q19" s="7"/>
      <c r="R19" s="8" t="str">
        <f>J19</f>
        <v>DALYs</v>
      </c>
      <c r="S19" s="8"/>
      <c r="T19" s="8"/>
      <c r="U19" s="7"/>
      <c r="V19" s="8" t="s">
        <v>9</v>
      </c>
      <c r="W19" s="8"/>
      <c r="X19" s="8"/>
    </row>
    <row r="20" spans="1:24" ht="15.75" customHeight="1" x14ac:dyDescent="0.25">
      <c r="A20" s="4"/>
      <c r="B20" s="4" t="s">
        <v>10</v>
      </c>
      <c r="C20" s="4" t="s">
        <v>12</v>
      </c>
      <c r="D20" s="4" t="s">
        <v>11</v>
      </c>
      <c r="E20" s="4"/>
      <c r="F20" s="4" t="s">
        <v>10</v>
      </c>
      <c r="G20" s="4" t="s">
        <v>12</v>
      </c>
      <c r="H20" s="4" t="s">
        <v>11</v>
      </c>
      <c r="J20" s="4" t="s">
        <v>10</v>
      </c>
      <c r="K20" s="4" t="s">
        <v>12</v>
      </c>
      <c r="L20" s="4" t="s">
        <v>11</v>
      </c>
      <c r="M20" s="4"/>
      <c r="N20" s="4" t="s">
        <v>10</v>
      </c>
      <c r="O20" s="4" t="s">
        <v>12</v>
      </c>
      <c r="P20" s="4" t="s">
        <v>11</v>
      </c>
      <c r="Q20" s="4"/>
      <c r="R20" s="4" t="s">
        <v>10</v>
      </c>
      <c r="S20" s="4" t="s">
        <v>12</v>
      </c>
      <c r="T20" s="4" t="s">
        <v>11</v>
      </c>
      <c r="U20" s="4"/>
      <c r="V20" s="4" t="s">
        <v>10</v>
      </c>
      <c r="W20" s="4" t="s">
        <v>12</v>
      </c>
      <c r="X20" s="4" t="s">
        <v>11</v>
      </c>
    </row>
    <row r="21" spans="1:24" ht="15.75" customHeight="1" x14ac:dyDescent="0.25">
      <c r="A21" t="s">
        <v>0</v>
      </c>
      <c r="B21" s="11">
        <f>[1]table1_global_val!$D$3</f>
        <v>125.31100000000001</v>
      </c>
      <c r="C21" s="11">
        <f>[2]table1_global_lower!$D$3</f>
        <v>92.995000000000005</v>
      </c>
      <c r="D21" s="11">
        <f>[3]table1_global_upper!$D$3</f>
        <v>163.178</v>
      </c>
      <c r="E21" s="11"/>
      <c r="F21" s="12">
        <f>[1]table1_global_val!$E$3</f>
        <v>4.9400000000000004</v>
      </c>
      <c r="G21" s="12">
        <f>[2]table1_global_lower!$E$3</f>
        <v>4.07</v>
      </c>
      <c r="H21" s="12">
        <f>[3]table1_global_upper!$E$3</f>
        <v>5.81</v>
      </c>
      <c r="I21" s="12"/>
      <c r="J21" s="11">
        <f>[1]table1_global_val!$D$7</f>
        <v>300.72699999999998</v>
      </c>
      <c r="K21" s="11">
        <f>[2]table1_global_lower!$D$7</f>
        <v>158.57</v>
      </c>
      <c r="L21" s="11">
        <f>[3]table1_global_upper!$D$7</f>
        <v>468.55</v>
      </c>
      <c r="M21" s="11"/>
      <c r="N21" s="11">
        <f>[1]table1_global_val!$E$7</f>
        <v>11.85</v>
      </c>
      <c r="O21" s="11">
        <f>[2]table1_global_lower!$E$7</f>
        <v>6.94</v>
      </c>
      <c r="P21" s="11">
        <f>[3]table1_global_upper!$E$7</f>
        <v>16.670000000000002</v>
      </c>
      <c r="Q21" s="11"/>
      <c r="R21" s="11">
        <f>[1]table1_global_val!$D$15</f>
        <v>358.46600000000001</v>
      </c>
      <c r="S21" s="11">
        <f>[2]table1_global_lower!$D$15</f>
        <v>212.29499999999999</v>
      </c>
      <c r="T21" s="11">
        <f>[3]table1_global_upper!$D$15</f>
        <v>520.76400000000001</v>
      </c>
      <c r="U21" s="11"/>
      <c r="V21" s="11">
        <f>[1]table1_global_val!$E$15</f>
        <v>14.12</v>
      </c>
      <c r="W21" s="11">
        <f>[2]table1_global_lower!$E$15</f>
        <v>9.2899999999999991</v>
      </c>
      <c r="X21" s="11">
        <f>[3]table1_global_upper!$E$15</f>
        <v>18.53</v>
      </c>
    </row>
    <row r="22" spans="1:24" ht="15.75" customHeight="1" x14ac:dyDescent="0.25">
      <c r="B22" s="11"/>
      <c r="C22" s="11"/>
      <c r="D22" s="11"/>
      <c r="E22" s="11"/>
      <c r="F22" s="12"/>
      <c r="G22" s="12"/>
      <c r="H22" s="12"/>
      <c r="I22" s="12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ht="15.75" customHeight="1" x14ac:dyDescent="0.25">
      <c r="A23" t="s">
        <v>4</v>
      </c>
      <c r="B23" s="11">
        <f>[4]table1_income_val!E7</f>
        <v>24.52</v>
      </c>
      <c r="C23" s="11">
        <f>[5]table1_income_lower!E7</f>
        <v>18.146000000000001</v>
      </c>
      <c r="D23" s="11">
        <f>[6]table1_income_upper!E7</f>
        <v>32.036000000000001</v>
      </c>
      <c r="E23" s="11"/>
      <c r="F23" s="11">
        <f>[4]table1_income_val!F7</f>
        <v>6.68</v>
      </c>
      <c r="G23" s="11">
        <f>[5]table1_income_lower!F7</f>
        <v>5.67</v>
      </c>
      <c r="H23" s="11">
        <f>[6]table1_income_upper!F7</f>
        <v>7.63</v>
      </c>
      <c r="I23" s="12"/>
      <c r="J23" s="11">
        <f>[4]table1_income_val!E27</f>
        <v>66.054000000000002</v>
      </c>
      <c r="K23" s="11">
        <f>[5]table1_income_lower!E27</f>
        <v>32.859000000000002</v>
      </c>
      <c r="L23" s="11">
        <f>[6]table1_income_upper!E27</f>
        <v>105.119</v>
      </c>
      <c r="M23" s="11"/>
      <c r="N23" s="11">
        <f>[4]table1_income_val!F27</f>
        <v>17.989999999999998</v>
      </c>
      <c r="O23" s="11">
        <f>[5]table1_income_lower!F27</f>
        <v>10.26</v>
      </c>
      <c r="P23" s="11">
        <f>[6]table1_income_upper!F27</f>
        <v>25.05</v>
      </c>
      <c r="Q23" s="11"/>
      <c r="R23" s="11">
        <f>[4]table1_income_val!E47</f>
        <v>66.816000000000003</v>
      </c>
      <c r="S23" s="11">
        <f>[5]table1_income_lower!E47</f>
        <v>36.39</v>
      </c>
      <c r="T23" s="11">
        <f>[6]table1_income_upper!E47</f>
        <v>98.707999999999998</v>
      </c>
      <c r="U23" s="11"/>
      <c r="V23" s="11">
        <f>[4]table1_income_val!F47</f>
        <v>18.2</v>
      </c>
      <c r="W23" s="11">
        <f>[5]table1_income_lower!F47</f>
        <v>11.37</v>
      </c>
      <c r="X23" s="11">
        <f>[6]table1_income_upper!F47</f>
        <v>23.52</v>
      </c>
    </row>
    <row r="24" spans="1:24" ht="15.75" customHeight="1" x14ac:dyDescent="0.25">
      <c r="A24" t="s">
        <v>5</v>
      </c>
      <c r="B24" s="11">
        <f>[4]table1_income_val!E8</f>
        <v>45.645000000000003</v>
      </c>
      <c r="C24" s="11">
        <f>[5]table1_income_lower!E8</f>
        <v>33.823999999999998</v>
      </c>
      <c r="D24" s="11">
        <f>[6]table1_income_upper!E8</f>
        <v>59.694000000000003</v>
      </c>
      <c r="E24" s="11"/>
      <c r="F24" s="11">
        <f>[4]table1_income_val!F8</f>
        <v>5.57</v>
      </c>
      <c r="G24" s="11">
        <f>[5]table1_income_lower!F8</f>
        <v>4.74</v>
      </c>
      <c r="H24" s="11">
        <f>[6]table1_income_upper!F8</f>
        <v>6.4</v>
      </c>
      <c r="I24" s="12"/>
      <c r="J24" s="11">
        <f>[4]table1_income_val!E28</f>
        <v>110.012</v>
      </c>
      <c r="K24" s="11">
        <f>[5]table1_income_lower!E28</f>
        <v>54.555</v>
      </c>
      <c r="L24" s="11">
        <f>[6]table1_income_upper!E28</f>
        <v>177.09700000000001</v>
      </c>
      <c r="M24" s="11"/>
      <c r="N24" s="11">
        <f>[4]table1_income_val!F28</f>
        <v>13.43</v>
      </c>
      <c r="O24" s="11">
        <f>[5]table1_income_lower!F28</f>
        <v>7.64</v>
      </c>
      <c r="P24" s="11">
        <f>[6]table1_income_upper!F28</f>
        <v>18.98</v>
      </c>
      <c r="Q24" s="11"/>
      <c r="R24" s="11">
        <f>[4]table1_income_val!E48</f>
        <v>124.20099999999999</v>
      </c>
      <c r="S24" s="11">
        <f>[5]table1_income_lower!E48</f>
        <v>68.236999999999995</v>
      </c>
      <c r="T24" s="11">
        <f>[6]table1_income_upper!E48</f>
        <v>186.78399999999999</v>
      </c>
      <c r="U24" s="11"/>
      <c r="V24" s="11">
        <f>[4]table1_income_val!F48</f>
        <v>15.16</v>
      </c>
      <c r="W24" s="11">
        <f>[5]table1_income_lower!F48</f>
        <v>9.56</v>
      </c>
      <c r="X24" s="11">
        <f>[6]table1_income_upper!F48</f>
        <v>20.02</v>
      </c>
    </row>
    <row r="25" spans="1:24" ht="15.75" customHeight="1" x14ac:dyDescent="0.25">
      <c r="A25" t="s">
        <v>6</v>
      </c>
      <c r="B25" s="11">
        <f>[4]table1_income_val!E9</f>
        <v>44.924999999999997</v>
      </c>
      <c r="C25" s="11">
        <f>[5]table1_income_lower!E9</f>
        <v>33</v>
      </c>
      <c r="D25" s="11">
        <f>[6]table1_income_upper!E9</f>
        <v>58.929000000000002</v>
      </c>
      <c r="E25" s="11"/>
      <c r="F25" s="11">
        <f>[4]table1_income_val!F9</f>
        <v>4.28</v>
      </c>
      <c r="G25" s="11">
        <f>[5]table1_income_lower!F9</f>
        <v>3.59</v>
      </c>
      <c r="H25" s="11">
        <f>[6]table1_income_upper!F9</f>
        <v>4.93</v>
      </c>
      <c r="I25" s="12"/>
      <c r="J25" s="11">
        <f>[4]table1_income_val!E29</f>
        <v>105.06699999999999</v>
      </c>
      <c r="K25" s="11">
        <f>[5]table1_income_lower!E29</f>
        <v>55.308</v>
      </c>
      <c r="L25" s="11">
        <f>[6]table1_income_upper!E29</f>
        <v>165.34200000000001</v>
      </c>
      <c r="M25" s="11"/>
      <c r="N25" s="11">
        <f>[4]table1_income_val!F29</f>
        <v>10.02</v>
      </c>
      <c r="O25" s="11">
        <f>[5]table1_income_lower!F29</f>
        <v>6.02</v>
      </c>
      <c r="P25" s="11">
        <f>[6]table1_income_upper!F29</f>
        <v>13.83</v>
      </c>
      <c r="Q25" s="11"/>
      <c r="R25" s="11">
        <f>[4]table1_income_val!E49</f>
        <v>132.161</v>
      </c>
      <c r="S25" s="11">
        <f>[5]table1_income_lower!E49</f>
        <v>76.222999999999999</v>
      </c>
      <c r="T25" s="11">
        <f>[6]table1_income_upper!E49</f>
        <v>197.64400000000001</v>
      </c>
      <c r="U25" s="11"/>
      <c r="V25" s="11">
        <f>[4]table1_income_val!F49</f>
        <v>12.6</v>
      </c>
      <c r="W25" s="11">
        <f>[5]table1_income_lower!F49</f>
        <v>8.3000000000000007</v>
      </c>
      <c r="X25" s="11">
        <f>[6]table1_income_upper!F49</f>
        <v>16.53</v>
      </c>
    </row>
    <row r="26" spans="1:24" ht="15.75" customHeight="1" x14ac:dyDescent="0.25">
      <c r="A26" t="s">
        <v>7</v>
      </c>
      <c r="B26" s="11">
        <f>[4]table1_income_val!E10</f>
        <v>10.146000000000001</v>
      </c>
      <c r="C26" s="11">
        <f>[5]table1_income_lower!E10</f>
        <v>7.3680000000000003</v>
      </c>
      <c r="D26" s="11">
        <f>[6]table1_income_upper!E10</f>
        <v>13.468</v>
      </c>
      <c r="E26" s="11"/>
      <c r="F26" s="11">
        <f>[4]table1_income_val!F10</f>
        <v>3.36</v>
      </c>
      <c r="G26" s="11">
        <f>[5]table1_income_lower!F10</f>
        <v>2.85</v>
      </c>
      <c r="H26" s="11">
        <f>[6]table1_income_upper!F10</f>
        <v>3.82</v>
      </c>
      <c r="I26" s="12"/>
      <c r="J26" s="11">
        <f>[4]table1_income_val!E30</f>
        <v>19.427</v>
      </c>
      <c r="K26" s="11">
        <f>[5]table1_income_lower!E30</f>
        <v>10.48</v>
      </c>
      <c r="L26" s="11">
        <f>[6]table1_income_upper!E30</f>
        <v>30.821000000000002</v>
      </c>
      <c r="M26" s="11"/>
      <c r="N26" s="11">
        <f>[4]table1_income_val!F30</f>
        <v>6.44</v>
      </c>
      <c r="O26" s="11">
        <f>[5]table1_income_lower!F30</f>
        <v>4.05</v>
      </c>
      <c r="P26" s="11">
        <f>[6]table1_income_upper!F30</f>
        <v>8.74</v>
      </c>
      <c r="Q26" s="11"/>
      <c r="R26" s="11">
        <f>[4]table1_income_val!E50</f>
        <v>31.835000000000001</v>
      </c>
      <c r="S26" s="11">
        <f>[5]table1_income_lower!E50</f>
        <v>19.614000000000001</v>
      </c>
      <c r="T26" s="11">
        <f>[6]table1_income_upper!E50</f>
        <v>47.482999999999997</v>
      </c>
      <c r="U26" s="11"/>
      <c r="V26" s="11">
        <f>[4]table1_income_val!F50</f>
        <v>10.55</v>
      </c>
      <c r="W26" s="11">
        <f>[5]table1_income_lower!F50</f>
        <v>7.59</v>
      </c>
      <c r="X26" s="11">
        <f>[6]table1_income_upper!F50</f>
        <v>13.47</v>
      </c>
    </row>
    <row r="27" spans="1:24" ht="15.75" customHeight="1" x14ac:dyDescent="0.25">
      <c r="A27" s="1"/>
      <c r="B27" s="11"/>
      <c r="C27" s="11"/>
      <c r="D27" s="11"/>
      <c r="E27" s="11"/>
      <c r="F27" s="12"/>
      <c r="G27" s="12"/>
      <c r="H27" s="12"/>
      <c r="I27" s="12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ht="15.75" customHeight="1" x14ac:dyDescent="0.25">
      <c r="A28" t="str">
        <f>A11</f>
        <v>African Region</v>
      </c>
      <c r="B28" s="11">
        <f>Sheet1!$E9</f>
        <v>15.573</v>
      </c>
      <c r="C28" s="11">
        <f>Sheet2!$E9</f>
        <v>11.32</v>
      </c>
      <c r="D28" s="11">
        <f>Sheet3!$E9</f>
        <v>20.693999999999999</v>
      </c>
      <c r="E28" s="11"/>
      <c r="F28" s="12">
        <f>Sheet1!$F9</f>
        <v>3.07</v>
      </c>
      <c r="G28" s="12">
        <f>Sheet2!$F9</f>
        <v>2.58</v>
      </c>
      <c r="H28" s="12">
        <f>Sheet3!$F9</f>
        <v>3.53</v>
      </c>
      <c r="I28" s="12"/>
      <c r="J28" s="11">
        <f>Sheet1!$E65</f>
        <v>31.376000000000001</v>
      </c>
      <c r="K28" s="11">
        <f>Sheet2!$E65</f>
        <v>16.731999999999999</v>
      </c>
      <c r="L28" s="11">
        <f>Sheet3!$E65</f>
        <v>50.055</v>
      </c>
      <c r="M28" s="11"/>
      <c r="N28" s="11">
        <f>Sheet1!$F65</f>
        <v>6.18</v>
      </c>
      <c r="O28" s="11">
        <f>Sheet2!$F65</f>
        <v>3.81</v>
      </c>
      <c r="P28" s="11">
        <f>Sheet3!$F65</f>
        <v>8.5299999999999994</v>
      </c>
      <c r="Q28" s="11"/>
      <c r="R28" s="11">
        <f>Sheet1!$E37</f>
        <v>49.777000000000001</v>
      </c>
      <c r="S28" s="11">
        <f>Sheet2!$E37</f>
        <v>30.72</v>
      </c>
      <c r="T28" s="11">
        <f>Sheet3!$E37</f>
        <v>74.024000000000001</v>
      </c>
      <c r="U28" s="11"/>
      <c r="V28" s="11">
        <f>Sheet1!$F37</f>
        <v>9.81</v>
      </c>
      <c r="W28" s="11">
        <f>Sheet2!$F37</f>
        <v>7</v>
      </c>
      <c r="X28" s="11">
        <f>Sheet3!$F37</f>
        <v>12.62</v>
      </c>
    </row>
    <row r="29" spans="1:24" ht="15.75" customHeight="1" x14ac:dyDescent="0.25">
      <c r="A29" t="str">
        <f>A12</f>
        <v>Eastern Mediterranean Region</v>
      </c>
      <c r="B29" s="11">
        <f>Sheet1!$E10</f>
        <v>13.119</v>
      </c>
      <c r="C29" s="11">
        <f>Sheet2!$E10</f>
        <v>9.6140000000000008</v>
      </c>
      <c r="D29" s="11">
        <f>Sheet3!$E10</f>
        <v>17.366</v>
      </c>
      <c r="E29" s="11"/>
      <c r="F29" s="12">
        <f>Sheet1!$F10</f>
        <v>5.43</v>
      </c>
      <c r="G29" s="12">
        <f>Sheet2!$F10</f>
        <v>4.6100000000000003</v>
      </c>
      <c r="H29" s="12">
        <f>Sheet3!$F10</f>
        <v>6.22</v>
      </c>
      <c r="I29" s="12"/>
      <c r="J29" s="11">
        <f>Sheet1!$E66</f>
        <v>25.817</v>
      </c>
      <c r="K29" s="11">
        <f>Sheet2!$E66</f>
        <v>13.217000000000001</v>
      </c>
      <c r="L29" s="11">
        <f>Sheet3!$E66</f>
        <v>41.484000000000002</v>
      </c>
      <c r="M29" s="11"/>
      <c r="N29" s="11">
        <f>Sheet1!$F66</f>
        <v>10.69</v>
      </c>
      <c r="O29" s="11">
        <f>Sheet2!$F66</f>
        <v>6.33</v>
      </c>
      <c r="P29" s="11">
        <f>Sheet3!$F66</f>
        <v>14.87</v>
      </c>
      <c r="Q29" s="11"/>
      <c r="R29" s="11">
        <f>Sheet1!$E38</f>
        <v>35.277000000000001</v>
      </c>
      <c r="S29" s="11">
        <f>Sheet2!$E38</f>
        <v>20.585000000000001</v>
      </c>
      <c r="T29" s="11">
        <f>Sheet3!$E38</f>
        <v>53.095999999999997</v>
      </c>
      <c r="U29" s="11"/>
      <c r="V29" s="11">
        <f>Sheet1!$F38</f>
        <v>14.6</v>
      </c>
      <c r="W29" s="11">
        <f>Sheet2!$F38</f>
        <v>9.86</v>
      </c>
      <c r="X29" s="11">
        <f>Sheet3!$F38</f>
        <v>19.03</v>
      </c>
    </row>
    <row r="30" spans="1:24" ht="15.75" customHeight="1" x14ac:dyDescent="0.25">
      <c r="A30" t="str">
        <f>A13</f>
        <v>European Region</v>
      </c>
      <c r="B30" s="11">
        <f>Sheet1!$E11</f>
        <v>17.451000000000001</v>
      </c>
      <c r="C30" s="11">
        <f>Sheet2!$E11</f>
        <v>12.849</v>
      </c>
      <c r="D30" s="11">
        <f>Sheet3!$E11</f>
        <v>22.901</v>
      </c>
      <c r="E30" s="11"/>
      <c r="F30" s="12">
        <f>Sheet1!$F11</f>
        <v>5.76</v>
      </c>
      <c r="G30" s="12">
        <f>Sheet2!$F11</f>
        <v>4.87</v>
      </c>
      <c r="H30" s="12">
        <f>Sheet3!$F11</f>
        <v>6.6</v>
      </c>
      <c r="I30" s="12"/>
      <c r="J30" s="11">
        <f>Sheet1!$E67</f>
        <v>46.539000000000001</v>
      </c>
      <c r="K30" s="11">
        <f>Sheet2!$E67</f>
        <v>24.108000000000001</v>
      </c>
      <c r="L30" s="11">
        <f>Sheet3!$E67</f>
        <v>74.646000000000001</v>
      </c>
      <c r="M30" s="11"/>
      <c r="N30" s="11">
        <f>Sheet1!$F67</f>
        <v>15.36</v>
      </c>
      <c r="O30" s="11">
        <f>Sheet2!$F67</f>
        <v>9.1300000000000008</v>
      </c>
      <c r="P30" s="11">
        <f>Sheet3!$F67</f>
        <v>21.52</v>
      </c>
      <c r="Q30" s="11"/>
      <c r="R30" s="11">
        <f>Sheet1!$E39</f>
        <v>48.752000000000002</v>
      </c>
      <c r="S30" s="11">
        <f>Sheet2!$E39</f>
        <v>27.350999999999999</v>
      </c>
      <c r="T30" s="11">
        <f>Sheet3!$E39</f>
        <v>72.813999999999993</v>
      </c>
      <c r="U30" s="11"/>
      <c r="V30" s="11">
        <f>Sheet1!$F39</f>
        <v>16.09</v>
      </c>
      <c r="W30" s="11">
        <f>Sheet2!$F39</f>
        <v>10.36</v>
      </c>
      <c r="X30" s="11">
        <f>Sheet3!$F39</f>
        <v>20.99</v>
      </c>
    </row>
    <row r="31" spans="1:24" ht="15.75" customHeight="1" x14ac:dyDescent="0.25">
      <c r="A31" t="str">
        <f>A14</f>
        <v>Region of the Americas</v>
      </c>
      <c r="B31" s="11">
        <f>Sheet1!$E13</f>
        <v>20.358000000000001</v>
      </c>
      <c r="C31" s="11">
        <f>Sheet2!$E13</f>
        <v>15.06</v>
      </c>
      <c r="D31" s="11">
        <f>Sheet3!$E13</f>
        <v>26.638999999999999</v>
      </c>
      <c r="E31" s="11"/>
      <c r="F31" s="12">
        <f>Sheet1!$F13</f>
        <v>6.68</v>
      </c>
      <c r="G31" s="12">
        <f>Sheet2!$F13</f>
        <v>5.66</v>
      </c>
      <c r="H31" s="12">
        <f>Sheet3!$F13</f>
        <v>7.65</v>
      </c>
      <c r="I31" s="12"/>
      <c r="J31" s="11">
        <f>Sheet1!$E69</f>
        <v>48.055999999999997</v>
      </c>
      <c r="K31" s="11">
        <f>Sheet2!$E69</f>
        <v>24.081</v>
      </c>
      <c r="L31" s="11">
        <f>Sheet3!$E69</f>
        <v>75.665999999999997</v>
      </c>
      <c r="M31" s="11"/>
      <c r="N31" s="11">
        <f>Sheet1!$F69</f>
        <v>15.77</v>
      </c>
      <c r="O31" s="11">
        <f>Sheet2!$F69</f>
        <v>9.0399999999999991</v>
      </c>
      <c r="P31" s="11">
        <f>Sheet3!$F69</f>
        <v>21.74</v>
      </c>
      <c r="Q31" s="11"/>
      <c r="R31" s="11">
        <f>Sheet1!$E41</f>
        <v>54.110999999999997</v>
      </c>
      <c r="S31" s="11">
        <f>Sheet2!$E41</f>
        <v>30.265999999999998</v>
      </c>
      <c r="T31" s="11">
        <f>Sheet3!$E41</f>
        <v>79.801000000000002</v>
      </c>
      <c r="U31" s="11"/>
      <c r="V31" s="11">
        <f>Sheet1!$F41</f>
        <v>17.760000000000002</v>
      </c>
      <c r="W31" s="11">
        <f>Sheet2!$F41</f>
        <v>11.37</v>
      </c>
      <c r="X31" s="11">
        <f>Sheet3!$F41</f>
        <v>22.93</v>
      </c>
    </row>
    <row r="32" spans="1:24" ht="15.75" customHeight="1" x14ac:dyDescent="0.25">
      <c r="A32" t="str">
        <f>A15</f>
        <v>South-East Asia Region</v>
      </c>
      <c r="B32" s="11">
        <f>Sheet1!$E14</f>
        <v>30.893999999999998</v>
      </c>
      <c r="C32" s="11">
        <f>Sheet2!$E14</f>
        <v>22.78</v>
      </c>
      <c r="D32" s="11">
        <f>Sheet3!$E14</f>
        <v>40.289000000000001</v>
      </c>
      <c r="E32" s="11"/>
      <c r="F32" s="12">
        <f>Sheet1!$F14</f>
        <v>4.7300000000000004</v>
      </c>
      <c r="G32" s="12">
        <f>Sheet2!$F14</f>
        <v>3.96</v>
      </c>
      <c r="H32" s="12">
        <f>Sheet3!$F14</f>
        <v>5.45</v>
      </c>
      <c r="I32" s="12"/>
      <c r="J32" s="11">
        <f>Sheet1!$E70</f>
        <v>75.668000000000006</v>
      </c>
      <c r="K32" s="11">
        <f>Sheet2!$E70</f>
        <v>39.667000000000002</v>
      </c>
      <c r="L32" s="11">
        <f>Sheet3!$E70</f>
        <v>118.3</v>
      </c>
      <c r="M32" s="11"/>
      <c r="N32" s="11">
        <f>Sheet1!$F70</f>
        <v>11.59</v>
      </c>
      <c r="O32" s="11">
        <f>Sheet2!$F70</f>
        <v>6.89</v>
      </c>
      <c r="P32" s="11">
        <f>Sheet3!$F70</f>
        <v>15.99</v>
      </c>
      <c r="Q32" s="11"/>
      <c r="R32" s="11">
        <f>Sheet1!$E42</f>
        <v>89.394000000000005</v>
      </c>
      <c r="S32" s="11">
        <f>Sheet2!$E42</f>
        <v>50.290999999999997</v>
      </c>
      <c r="T32" s="11">
        <f>Sheet3!$E42</f>
        <v>133.79900000000001</v>
      </c>
      <c r="U32" s="11"/>
      <c r="V32" s="11">
        <f>Sheet1!$F42</f>
        <v>13.69</v>
      </c>
      <c r="W32" s="11">
        <f>Sheet2!$F42</f>
        <v>8.74</v>
      </c>
      <c r="X32" s="11">
        <f>Sheet3!$F42</f>
        <v>18.09</v>
      </c>
    </row>
    <row r="33" spans="1:24" ht="15.75" customHeight="1" x14ac:dyDescent="0.25">
      <c r="A33" t="str">
        <f>A16</f>
        <v>Western Pacific Region</v>
      </c>
      <c r="B33" s="11">
        <f>Sheet1!$E15</f>
        <v>27.497</v>
      </c>
      <c r="C33" s="11">
        <f>Sheet2!$E15</f>
        <v>20.462</v>
      </c>
      <c r="D33" s="11">
        <f>Sheet3!$E15</f>
        <v>35.786000000000001</v>
      </c>
      <c r="E33" s="11"/>
      <c r="F33" s="12">
        <f>Sheet1!$F15</f>
        <v>5.28</v>
      </c>
      <c r="G33" s="12">
        <f>Sheet2!$F15</f>
        <v>4.53</v>
      </c>
      <c r="H33" s="12">
        <f>Sheet3!$F15</f>
        <v>6.04</v>
      </c>
      <c r="I33" s="12"/>
      <c r="J33" s="11">
        <f>Sheet1!$E71</f>
        <v>72.037999999999997</v>
      </c>
      <c r="K33" s="11">
        <f>Sheet2!$E71</f>
        <v>34.887999999999998</v>
      </c>
      <c r="L33" s="11">
        <f>Sheet3!$E71</f>
        <v>116.497</v>
      </c>
      <c r="M33" s="11"/>
      <c r="N33" s="11">
        <f>Sheet1!$F71</f>
        <v>13.84</v>
      </c>
      <c r="O33" s="11">
        <f>Sheet2!$F71</f>
        <v>7.72</v>
      </c>
      <c r="P33" s="11">
        <f>Sheet3!$F71</f>
        <v>19.649999999999999</v>
      </c>
      <c r="Q33" s="11"/>
      <c r="R33" s="11">
        <f>Sheet1!$E43</f>
        <v>76.698999999999998</v>
      </c>
      <c r="S33" s="11">
        <f>Sheet2!$E43</f>
        <v>40.774000000000001</v>
      </c>
      <c r="T33" s="11">
        <f>Sheet3!$E43</f>
        <v>115.509</v>
      </c>
      <c r="U33" s="11"/>
      <c r="V33" s="11">
        <f>Sheet1!$F43</f>
        <v>14.74</v>
      </c>
      <c r="W33" s="11">
        <f>Sheet2!$F43</f>
        <v>9.02</v>
      </c>
      <c r="X33" s="11">
        <f>Sheet3!$F43</f>
        <v>19.489999999999998</v>
      </c>
    </row>
    <row r="34" spans="1:24" ht="15.75" customHeight="1" x14ac:dyDescent="0.25">
      <c r="B34" s="11"/>
      <c r="C34" s="11"/>
      <c r="D34" s="11"/>
      <c r="E34" s="11"/>
      <c r="F34" s="12"/>
      <c r="G34" s="12"/>
      <c r="H34" s="12"/>
      <c r="I34" s="12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ht="15.75" customHeight="1" x14ac:dyDescent="0.25">
      <c r="A35" s="4"/>
      <c r="B35" s="13" t="s">
        <v>1</v>
      </c>
      <c r="C35" s="13"/>
      <c r="D35" s="13"/>
      <c r="E35" s="13"/>
      <c r="F35" s="13"/>
      <c r="G35" s="13"/>
      <c r="H35" s="13"/>
      <c r="I35" s="14"/>
      <c r="J35" s="13" t="s">
        <v>2</v>
      </c>
      <c r="K35" s="13"/>
      <c r="L35" s="13"/>
      <c r="M35" s="13"/>
      <c r="N35" s="13"/>
      <c r="O35" s="13"/>
      <c r="P35" s="13"/>
      <c r="Q35" s="14"/>
      <c r="R35" s="13" t="s">
        <v>3</v>
      </c>
      <c r="S35" s="13"/>
      <c r="T35" s="13"/>
      <c r="U35" s="13"/>
      <c r="V35" s="13"/>
      <c r="W35" s="13"/>
      <c r="X35" s="13"/>
    </row>
    <row r="36" spans="1:24" ht="15.75" customHeight="1" x14ac:dyDescent="0.25">
      <c r="A36" s="4"/>
      <c r="B36" s="13" t="s">
        <v>20</v>
      </c>
      <c r="C36" s="13"/>
      <c r="D36" s="13"/>
      <c r="E36" s="14"/>
      <c r="F36" s="13" t="s">
        <v>9</v>
      </c>
      <c r="G36" s="13"/>
      <c r="H36" s="13"/>
      <c r="I36" s="14"/>
      <c r="J36" s="13" t="str">
        <f>B36</f>
        <v>YLDs</v>
      </c>
      <c r="K36" s="13"/>
      <c r="L36" s="13"/>
      <c r="M36" s="14"/>
      <c r="N36" s="13" t="s">
        <v>9</v>
      </c>
      <c r="O36" s="13"/>
      <c r="P36" s="13"/>
      <c r="Q36" s="14"/>
      <c r="R36" s="13" t="str">
        <f>B36</f>
        <v>YLDs</v>
      </c>
      <c r="S36" s="13"/>
      <c r="T36" s="13"/>
      <c r="U36" s="14"/>
      <c r="V36" s="13" t="s">
        <v>9</v>
      </c>
      <c r="W36" s="13"/>
      <c r="X36" s="13"/>
    </row>
    <row r="37" spans="1:24" ht="15.75" customHeight="1" x14ac:dyDescent="0.25">
      <c r="A37" s="4"/>
      <c r="B37" s="12" t="s">
        <v>10</v>
      </c>
      <c r="C37" s="12" t="s">
        <v>12</v>
      </c>
      <c r="D37" s="12" t="s">
        <v>11</v>
      </c>
      <c r="E37" s="12"/>
      <c r="F37" s="12" t="s">
        <v>10</v>
      </c>
      <c r="G37" s="12" t="s">
        <v>12</v>
      </c>
      <c r="H37" s="12" t="s">
        <v>11</v>
      </c>
      <c r="I37" s="12"/>
      <c r="J37" s="12" t="s">
        <v>10</v>
      </c>
      <c r="K37" s="12" t="s">
        <v>12</v>
      </c>
      <c r="L37" s="12" t="s">
        <v>11</v>
      </c>
      <c r="M37" s="12"/>
      <c r="N37" s="12" t="s">
        <v>10</v>
      </c>
      <c r="O37" s="12" t="s">
        <v>12</v>
      </c>
      <c r="P37" s="12" t="s">
        <v>11</v>
      </c>
      <c r="Q37" s="12"/>
      <c r="R37" s="12" t="s">
        <v>10</v>
      </c>
      <c r="S37" s="12" t="s">
        <v>12</v>
      </c>
      <c r="T37" s="12" t="s">
        <v>11</v>
      </c>
      <c r="U37" s="12"/>
      <c r="V37" s="12" t="s">
        <v>10</v>
      </c>
      <c r="W37" s="12" t="s">
        <v>12</v>
      </c>
      <c r="X37" s="12" t="s">
        <v>11</v>
      </c>
    </row>
    <row r="38" spans="1:24" ht="15.75" customHeight="1" x14ac:dyDescent="0.25">
      <c r="A38" t="s">
        <v>0</v>
      </c>
      <c r="B38" s="11">
        <f>[1]table1_global_val!$D$4</f>
        <v>125.294</v>
      </c>
      <c r="C38" s="11">
        <f>[2]table1_global_lower!$D$4</f>
        <v>92.977999999999994</v>
      </c>
      <c r="D38" s="11">
        <f>[3]table1_global_upper!$D$4</f>
        <v>163.16200000000001</v>
      </c>
      <c r="E38" s="11"/>
      <c r="F38" s="12">
        <f>[1]table1_global_val!$E$4</f>
        <v>14.55</v>
      </c>
      <c r="G38" s="12">
        <f>[2]table1_global_lower!$E$4</f>
        <v>14.52</v>
      </c>
      <c r="H38" s="12">
        <f>[3]table1_global_upper!$E$4</f>
        <v>14.74</v>
      </c>
      <c r="I38" s="12"/>
      <c r="J38" s="11">
        <f>[1]table1_global_val!$D$8</f>
        <v>238.31200000000001</v>
      </c>
      <c r="K38" s="11">
        <f>[2]table1_global_lower!$D$8</f>
        <v>112.33199999999999</v>
      </c>
      <c r="L38" s="11">
        <f>[3]table1_global_upper!$D$8</f>
        <v>375.85300000000001</v>
      </c>
      <c r="M38" s="11"/>
      <c r="N38" s="11">
        <f>[1]table1_global_val!$E$8</f>
        <v>27.68</v>
      </c>
      <c r="O38" s="11">
        <f>[2]table1_global_lower!$E$8</f>
        <v>17.54</v>
      </c>
      <c r="P38" s="11">
        <f>[3]table1_global_upper!$E$8</f>
        <v>33.950000000000003</v>
      </c>
      <c r="Q38" s="11"/>
      <c r="R38" s="11">
        <f>[1]table1_global_val!$D$16</f>
        <v>238.31200000000001</v>
      </c>
      <c r="S38" s="11">
        <f>[2]table1_global_lower!$D$16</f>
        <v>112.33199999999999</v>
      </c>
      <c r="T38" s="11">
        <f>[3]table1_global_upper!$D$16</f>
        <v>375.85300000000001</v>
      </c>
      <c r="U38" s="11"/>
      <c r="V38" s="11">
        <f>[1]table1_global_val!$E$16</f>
        <v>27.68</v>
      </c>
      <c r="W38" s="11">
        <f>[2]table1_global_lower!$E$16</f>
        <v>17.54</v>
      </c>
      <c r="X38" s="11">
        <f>[3]table1_global_upper!$E$16</f>
        <v>33.950000000000003</v>
      </c>
    </row>
    <row r="39" spans="1:24" ht="15.75" customHeight="1" x14ac:dyDescent="0.25">
      <c r="B39" s="11"/>
      <c r="C39" s="11"/>
      <c r="D39" s="11"/>
      <c r="E39" s="11"/>
      <c r="F39" s="12"/>
      <c r="G39" s="12"/>
      <c r="H39" s="12"/>
      <c r="I39" s="1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ht="15.75" customHeight="1" x14ac:dyDescent="0.25">
      <c r="A40" t="s">
        <v>4</v>
      </c>
      <c r="B40" s="11">
        <f>[4]table1_income_val!E12</f>
        <v>24.51</v>
      </c>
      <c r="C40" s="11">
        <f>[5]table1_income_lower!E12</f>
        <v>18.135999999999999</v>
      </c>
      <c r="D40" s="11">
        <f>[6]table1_income_upper!E12</f>
        <v>32.026000000000003</v>
      </c>
      <c r="E40" s="11"/>
      <c r="F40" s="11">
        <f>[4]table1_income_val!F12</f>
        <v>14.12</v>
      </c>
      <c r="G40" s="11">
        <f>[5]table1_income_lower!F12</f>
        <v>14</v>
      </c>
      <c r="H40" s="11">
        <f>[6]table1_income_upper!F12</f>
        <v>14.34</v>
      </c>
      <c r="I40" s="12"/>
      <c r="J40" s="11">
        <f>[4]table1_income_val!E32</f>
        <v>50.798999999999999</v>
      </c>
      <c r="K40" s="11">
        <f>[5]table1_income_lower!E32</f>
        <v>22.64</v>
      </c>
      <c r="L40" s="11">
        <f>[6]table1_income_upper!E32</f>
        <v>79.933000000000007</v>
      </c>
      <c r="M40" s="11"/>
      <c r="N40" s="11">
        <f>[4]table1_income_val!F32</f>
        <v>29.26</v>
      </c>
      <c r="O40" s="11">
        <f>[5]table1_income_lower!F32</f>
        <v>17.48</v>
      </c>
      <c r="P40" s="11">
        <f>[6]table1_income_upper!F32</f>
        <v>35.79</v>
      </c>
      <c r="Q40" s="11"/>
      <c r="R40" s="11">
        <f>[4]table1_income_val!E52</f>
        <v>50.798999999999999</v>
      </c>
      <c r="S40" s="11">
        <f>[5]table1_income_lower!E52</f>
        <v>22.64</v>
      </c>
      <c r="T40" s="11">
        <f>[6]table1_income_upper!E52</f>
        <v>79.933000000000007</v>
      </c>
      <c r="U40" s="11"/>
      <c r="V40" s="11">
        <f>[4]table1_income_val!F52</f>
        <v>29.26</v>
      </c>
      <c r="W40" s="11">
        <f>[5]table1_income_lower!F52</f>
        <v>17.48</v>
      </c>
      <c r="X40" s="11">
        <f>[6]table1_income_upper!F52</f>
        <v>35.79</v>
      </c>
    </row>
    <row r="41" spans="1:24" ht="15.75" customHeight="1" x14ac:dyDescent="0.25">
      <c r="A41" t="s">
        <v>5</v>
      </c>
      <c r="B41" s="11">
        <f>[4]table1_income_val!E13</f>
        <v>45.640999999999998</v>
      </c>
      <c r="C41" s="11">
        <f>[5]table1_income_lower!E13</f>
        <v>33.82</v>
      </c>
      <c r="D41" s="11">
        <f>[6]table1_income_upper!E13</f>
        <v>59.689</v>
      </c>
      <c r="E41" s="11"/>
      <c r="F41" s="11">
        <f>[4]table1_income_val!F13</f>
        <v>14.49</v>
      </c>
      <c r="G41" s="11">
        <f>[5]table1_income_lower!F13</f>
        <v>14.39</v>
      </c>
      <c r="H41" s="11">
        <f>[6]table1_income_upper!F13</f>
        <v>14.62</v>
      </c>
      <c r="I41" s="12"/>
      <c r="J41" s="11">
        <f>[4]table1_income_val!E33</f>
        <v>89.167000000000002</v>
      </c>
      <c r="K41" s="11">
        <f>[5]table1_income_lower!E33</f>
        <v>40.927999999999997</v>
      </c>
      <c r="L41" s="11">
        <f>[6]table1_income_upper!E33</f>
        <v>142.15700000000001</v>
      </c>
      <c r="M41" s="11"/>
      <c r="N41" s="11">
        <f>[4]table1_income_val!F33</f>
        <v>28.31</v>
      </c>
      <c r="O41" s="11">
        <f>[5]table1_income_lower!F33</f>
        <v>17.420000000000002</v>
      </c>
      <c r="P41" s="11">
        <f>[6]table1_income_upper!F33</f>
        <v>34.82</v>
      </c>
      <c r="Q41" s="11"/>
      <c r="R41" s="11">
        <f>[4]table1_income_val!E53</f>
        <v>89.167000000000002</v>
      </c>
      <c r="S41" s="11">
        <f>[5]table1_income_lower!E53</f>
        <v>40.927999999999997</v>
      </c>
      <c r="T41" s="11">
        <f>[6]table1_income_upper!E53</f>
        <v>142.15700000000001</v>
      </c>
      <c r="U41" s="11"/>
      <c r="V41" s="11">
        <f>[4]table1_income_val!F53</f>
        <v>28.31</v>
      </c>
      <c r="W41" s="11">
        <f>[5]table1_income_lower!F53</f>
        <v>17.420000000000002</v>
      </c>
      <c r="X41" s="11">
        <f>[6]table1_income_upper!F53</f>
        <v>34.82</v>
      </c>
    </row>
    <row r="42" spans="1:24" ht="15.75" customHeight="1" x14ac:dyDescent="0.25">
      <c r="A42" t="s">
        <v>6</v>
      </c>
      <c r="B42" s="11">
        <f>[4]table1_income_val!E14</f>
        <v>44.921999999999997</v>
      </c>
      <c r="C42" s="11">
        <f>[5]table1_income_lower!E14</f>
        <v>32.997999999999998</v>
      </c>
      <c r="D42" s="11">
        <f>[6]table1_income_upper!E14</f>
        <v>58.923999999999999</v>
      </c>
      <c r="E42" s="11"/>
      <c r="F42" s="11">
        <f>[4]table1_income_val!F14</f>
        <v>14.47</v>
      </c>
      <c r="G42" s="11">
        <f>[5]table1_income_lower!F14</f>
        <v>14.31</v>
      </c>
      <c r="H42" s="11">
        <f>[6]table1_income_upper!F14</f>
        <v>14.61</v>
      </c>
      <c r="I42" s="12"/>
      <c r="J42" s="11">
        <f>[4]table1_income_val!E34</f>
        <v>82.046999999999997</v>
      </c>
      <c r="K42" s="11">
        <f>[5]table1_income_lower!E34</f>
        <v>38.281999999999996</v>
      </c>
      <c r="L42" s="11">
        <f>[6]table1_income_upper!E34</f>
        <v>132.411</v>
      </c>
      <c r="M42" s="11"/>
      <c r="N42" s="11">
        <f>[4]table1_income_val!F34</f>
        <v>26.43</v>
      </c>
      <c r="O42" s="11">
        <f>[5]table1_income_lower!F34</f>
        <v>16.600000000000001</v>
      </c>
      <c r="P42" s="11">
        <f>[6]table1_income_upper!F34</f>
        <v>32.83</v>
      </c>
      <c r="Q42" s="11"/>
      <c r="R42" s="11">
        <f>[4]table1_income_val!E54</f>
        <v>82.046999999999997</v>
      </c>
      <c r="S42" s="11">
        <f>[5]table1_income_lower!E54</f>
        <v>38.281999999999996</v>
      </c>
      <c r="T42" s="11">
        <f>[6]table1_income_upper!E54</f>
        <v>132.411</v>
      </c>
      <c r="U42" s="11"/>
      <c r="V42" s="11">
        <f>[4]table1_income_val!F54</f>
        <v>26.43</v>
      </c>
      <c r="W42" s="11">
        <f>[5]table1_income_lower!F54</f>
        <v>16.600000000000001</v>
      </c>
      <c r="X42" s="11">
        <f>[6]table1_income_upper!F54</f>
        <v>32.83</v>
      </c>
    </row>
    <row r="43" spans="1:24" ht="15.75" customHeight="1" x14ac:dyDescent="0.25">
      <c r="A43" t="s">
        <v>7</v>
      </c>
      <c r="B43" s="11">
        <f>[4]table1_income_val!E15</f>
        <v>10.146000000000001</v>
      </c>
      <c r="C43" s="11">
        <f>[5]table1_income_lower!E15</f>
        <v>7.3680000000000003</v>
      </c>
      <c r="D43" s="11">
        <f>[6]table1_income_upper!E15</f>
        <v>13.468</v>
      </c>
      <c r="E43" s="11"/>
      <c r="F43" s="11">
        <f>[4]table1_income_val!F15</f>
        <v>16.5</v>
      </c>
      <c r="G43" s="11">
        <f>[5]table1_income_lower!F15</f>
        <v>16.28</v>
      </c>
      <c r="H43" s="11">
        <f>[6]table1_income_upper!F15</f>
        <v>16.75</v>
      </c>
      <c r="I43" s="12"/>
      <c r="J43" s="11">
        <f>[4]table1_income_val!E35</f>
        <v>16.161999999999999</v>
      </c>
      <c r="K43" s="11">
        <f>[5]table1_income_lower!E35</f>
        <v>8.23</v>
      </c>
      <c r="L43" s="11">
        <f>[6]table1_income_upper!E35</f>
        <v>25.939</v>
      </c>
      <c r="M43" s="11"/>
      <c r="N43" s="11">
        <f>[4]table1_income_val!F35</f>
        <v>26.28</v>
      </c>
      <c r="O43" s="11">
        <f>[5]table1_income_lower!F35</f>
        <v>18.18</v>
      </c>
      <c r="P43" s="11">
        <f>[6]table1_income_upper!F35</f>
        <v>32.26</v>
      </c>
      <c r="Q43" s="11"/>
      <c r="R43" s="11">
        <f>[4]table1_income_val!E55</f>
        <v>16.161999999999999</v>
      </c>
      <c r="S43" s="11">
        <f>[5]table1_income_lower!E55</f>
        <v>8.23</v>
      </c>
      <c r="T43" s="11">
        <f>[6]table1_income_upper!E55</f>
        <v>25.939</v>
      </c>
      <c r="U43" s="11"/>
      <c r="V43" s="11">
        <f>[4]table1_income_val!F55</f>
        <v>26.28</v>
      </c>
      <c r="W43" s="11">
        <f>[5]table1_income_lower!F55</f>
        <v>18.18</v>
      </c>
      <c r="X43" s="11">
        <f>[6]table1_income_upper!F55</f>
        <v>32.26</v>
      </c>
    </row>
    <row r="44" spans="1:24" ht="15.75" customHeight="1" x14ac:dyDescent="0.25">
      <c r="A44" s="1"/>
      <c r="B44" s="11"/>
      <c r="C44" s="11"/>
      <c r="D44" s="11"/>
      <c r="E44" s="11"/>
      <c r="F44" s="12"/>
      <c r="G44" s="12"/>
      <c r="H44" s="12"/>
      <c r="I44" s="12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ht="15.75" customHeight="1" x14ac:dyDescent="0.25">
      <c r="A45" t="str">
        <f>A28</f>
        <v>African Region</v>
      </c>
      <c r="B45" s="11">
        <f>Sheet1!$E16</f>
        <v>15.571999999999999</v>
      </c>
      <c r="C45" s="11">
        <f>Sheet2!$E16</f>
        <v>11.319000000000001</v>
      </c>
      <c r="D45" s="11">
        <f>Sheet3!$E16</f>
        <v>20.693000000000001</v>
      </c>
      <c r="E45" s="11"/>
      <c r="F45" s="12">
        <f>Sheet1!$F16</f>
        <v>15.41</v>
      </c>
      <c r="G45" s="12">
        <f>Sheet2!$F16</f>
        <v>15.19</v>
      </c>
      <c r="H45" s="12">
        <f>Sheet3!$F16</f>
        <v>15.67</v>
      </c>
      <c r="I45" s="12"/>
      <c r="J45" s="11">
        <f>Sheet1!$E72</f>
        <v>25.946999999999999</v>
      </c>
      <c r="K45" s="11">
        <f>Sheet2!$E72</f>
        <v>12.961</v>
      </c>
      <c r="L45" s="11">
        <f>Sheet3!$E72</f>
        <v>41.923000000000002</v>
      </c>
      <c r="M45" s="11"/>
      <c r="N45" s="11">
        <f>Sheet1!$F72</f>
        <v>25.68</v>
      </c>
      <c r="O45" s="11">
        <f>Sheet2!$F72</f>
        <v>17.39</v>
      </c>
      <c r="P45" s="11">
        <f>Sheet3!$F72</f>
        <v>31.74</v>
      </c>
      <c r="Q45" s="11"/>
      <c r="R45" s="11">
        <f>Sheet1!$E44</f>
        <v>25.946999999999999</v>
      </c>
      <c r="S45" s="11">
        <f>Sheet2!$E44</f>
        <v>12.961</v>
      </c>
      <c r="T45" s="11">
        <f>Sheet3!$E44</f>
        <v>41.923000000000002</v>
      </c>
      <c r="U45" s="11"/>
      <c r="V45" s="11">
        <f>Sheet1!$F44</f>
        <v>25.68</v>
      </c>
      <c r="W45" s="11">
        <f>Sheet2!$F44</f>
        <v>17.39</v>
      </c>
      <c r="X45" s="11">
        <f>Sheet3!$F44</f>
        <v>31.74</v>
      </c>
    </row>
    <row r="46" spans="1:24" ht="15.75" customHeight="1" x14ac:dyDescent="0.25">
      <c r="A46" t="str">
        <f>A29</f>
        <v>Eastern Mediterranean Region</v>
      </c>
      <c r="B46" s="11">
        <f>Sheet1!$E17</f>
        <v>13.119</v>
      </c>
      <c r="C46" s="11">
        <f>Sheet2!$E17</f>
        <v>9.6129999999999995</v>
      </c>
      <c r="D46" s="11">
        <f>Sheet3!$E17</f>
        <v>17.366</v>
      </c>
      <c r="E46" s="11"/>
      <c r="F46" s="12">
        <f>Sheet1!$F17</f>
        <v>18.39</v>
      </c>
      <c r="G46" s="12">
        <f>Sheet2!$F17</f>
        <v>18.2</v>
      </c>
      <c r="H46" s="12">
        <f>Sheet3!$F17</f>
        <v>18.71</v>
      </c>
      <c r="I46" s="12"/>
      <c r="J46" s="11">
        <f>Sheet1!$E73</f>
        <v>22.123999999999999</v>
      </c>
      <c r="K46" s="11">
        <f>Sheet2!$E73</f>
        <v>10.885999999999999</v>
      </c>
      <c r="L46" s="11">
        <f>Sheet3!$E73</f>
        <v>35.493000000000002</v>
      </c>
      <c r="M46" s="11"/>
      <c r="N46" s="11">
        <f>Sheet1!$F73</f>
        <v>31.01</v>
      </c>
      <c r="O46" s="11">
        <f>Sheet2!$F73</f>
        <v>20.61</v>
      </c>
      <c r="P46" s="11">
        <f>Sheet3!$F73</f>
        <v>38.24</v>
      </c>
      <c r="Q46" s="11"/>
      <c r="R46" s="11">
        <f>Sheet1!$E45</f>
        <v>22.123999999999999</v>
      </c>
      <c r="S46" s="11">
        <f>Sheet2!$E45</f>
        <v>10.885999999999999</v>
      </c>
      <c r="T46" s="11">
        <f>Sheet3!$E45</f>
        <v>35.493000000000002</v>
      </c>
      <c r="U46" s="11"/>
      <c r="V46" s="11">
        <f>Sheet1!$F45</f>
        <v>31.01</v>
      </c>
      <c r="W46" s="11">
        <f>Sheet2!$F45</f>
        <v>20.61</v>
      </c>
      <c r="X46" s="11">
        <f>Sheet3!$F45</f>
        <v>38.24</v>
      </c>
    </row>
    <row r="47" spans="1:24" ht="15.75" customHeight="1" x14ac:dyDescent="0.25">
      <c r="A47" t="str">
        <f>A30</f>
        <v>European Region</v>
      </c>
      <c r="B47" s="11">
        <f>Sheet1!$E18</f>
        <v>17.446000000000002</v>
      </c>
      <c r="C47" s="11">
        <f>Sheet2!$E18</f>
        <v>12.843999999999999</v>
      </c>
      <c r="D47" s="11">
        <f>Sheet3!$E18</f>
        <v>22.896000000000001</v>
      </c>
      <c r="E47" s="11"/>
      <c r="F47" s="12">
        <f>Sheet1!$F18</f>
        <v>14.39</v>
      </c>
      <c r="G47" s="12">
        <f>Sheet2!$F18</f>
        <v>14.26</v>
      </c>
      <c r="H47" s="12">
        <f>Sheet3!$F18</f>
        <v>14.6</v>
      </c>
      <c r="I47" s="12"/>
      <c r="J47" s="11">
        <f>Sheet1!$E74</f>
        <v>35.118000000000002</v>
      </c>
      <c r="K47" s="11">
        <f>Sheet2!$E74</f>
        <v>16.283999999999999</v>
      </c>
      <c r="L47" s="11">
        <f>Sheet3!$E74</f>
        <v>55.96</v>
      </c>
      <c r="M47" s="11"/>
      <c r="N47" s="11">
        <f>Sheet1!$F74</f>
        <v>28.96</v>
      </c>
      <c r="O47" s="11">
        <f>Sheet2!$F74</f>
        <v>18.079999999999998</v>
      </c>
      <c r="P47" s="11">
        <f>Sheet3!$F74</f>
        <v>35.67</v>
      </c>
      <c r="Q47" s="11"/>
      <c r="R47" s="11">
        <f>Sheet1!$E46</f>
        <v>35.118000000000002</v>
      </c>
      <c r="S47" s="11">
        <f>Sheet2!$E46</f>
        <v>16.283999999999999</v>
      </c>
      <c r="T47" s="11">
        <f>Sheet3!$E46</f>
        <v>55.96</v>
      </c>
      <c r="U47" s="11"/>
      <c r="V47" s="11">
        <f>Sheet1!$F46</f>
        <v>28.96</v>
      </c>
      <c r="W47" s="11">
        <f>Sheet2!$F46</f>
        <v>18.079999999999998</v>
      </c>
      <c r="X47" s="11">
        <f>Sheet3!$F46</f>
        <v>35.67</v>
      </c>
    </row>
    <row r="48" spans="1:24" ht="15.75" customHeight="1" x14ac:dyDescent="0.25">
      <c r="A48" t="str">
        <f>A31</f>
        <v>Region of the Americas</v>
      </c>
      <c r="B48" s="11">
        <f>Sheet1!$E20</f>
        <v>20.355</v>
      </c>
      <c r="C48" s="11">
        <f>Sheet2!$E20</f>
        <v>15.057</v>
      </c>
      <c r="D48" s="11">
        <f>Sheet3!$E20</f>
        <v>26.635999999999999</v>
      </c>
      <c r="E48" s="11"/>
      <c r="F48" s="12">
        <f>Sheet1!$F20</f>
        <v>15.62</v>
      </c>
      <c r="G48" s="12">
        <f>Sheet2!$F20</f>
        <v>15.48</v>
      </c>
      <c r="H48" s="12">
        <f>Sheet3!$F20</f>
        <v>15.88</v>
      </c>
      <c r="I48" s="12"/>
      <c r="J48" s="11">
        <f>Sheet1!$E76</f>
        <v>39.122999999999998</v>
      </c>
      <c r="K48" s="11">
        <f>Sheet2!$E76</f>
        <v>17.809999999999999</v>
      </c>
      <c r="L48" s="11">
        <f>Sheet3!$E76</f>
        <v>61.573</v>
      </c>
      <c r="M48" s="11"/>
      <c r="N48" s="11">
        <f>Sheet1!$F76</f>
        <v>30.02</v>
      </c>
      <c r="O48" s="11">
        <f>Sheet2!$F76</f>
        <v>18.309999999999999</v>
      </c>
      <c r="P48" s="11">
        <f>Sheet3!$F76</f>
        <v>36.71</v>
      </c>
      <c r="Q48" s="11"/>
      <c r="R48" s="11">
        <f>Sheet1!$E48</f>
        <v>39.122999999999998</v>
      </c>
      <c r="S48" s="11">
        <f>Sheet2!$E48</f>
        <v>17.809999999999999</v>
      </c>
      <c r="T48" s="11">
        <f>Sheet3!$E48</f>
        <v>61.573</v>
      </c>
      <c r="U48" s="11"/>
      <c r="V48" s="11">
        <f>Sheet1!$F48</f>
        <v>30.02</v>
      </c>
      <c r="W48" s="11">
        <f>Sheet2!$F48</f>
        <v>18.309999999999999</v>
      </c>
      <c r="X48" s="11">
        <f>Sheet3!$F48</f>
        <v>36.71</v>
      </c>
    </row>
    <row r="49" spans="1:24" ht="15.75" customHeight="1" x14ac:dyDescent="0.25">
      <c r="A49" t="str">
        <f>A32</f>
        <v>South-East Asia Region</v>
      </c>
      <c r="B49" s="11">
        <f>Sheet1!$E21</f>
        <v>30.891999999999999</v>
      </c>
      <c r="C49" s="11">
        <f>Sheet2!$E21</f>
        <v>22.777999999999999</v>
      </c>
      <c r="D49" s="11">
        <f>Sheet3!$E21</f>
        <v>40.284999999999997</v>
      </c>
      <c r="E49" s="11"/>
      <c r="F49" s="12">
        <f>Sheet1!$F21</f>
        <v>13.76</v>
      </c>
      <c r="G49" s="12">
        <f>Sheet2!$F21</f>
        <v>13.63</v>
      </c>
      <c r="H49" s="12">
        <f>Sheet3!$F21</f>
        <v>13.84</v>
      </c>
      <c r="I49" s="12"/>
      <c r="J49" s="11">
        <f>Sheet1!$E77</f>
        <v>58.295000000000002</v>
      </c>
      <c r="K49" s="11">
        <f>Sheet2!$E77</f>
        <v>26.484999999999999</v>
      </c>
      <c r="L49" s="11">
        <f>Sheet3!$E77</f>
        <v>93.983999999999995</v>
      </c>
      <c r="M49" s="11"/>
      <c r="N49" s="11">
        <f>Sheet1!$F77</f>
        <v>25.97</v>
      </c>
      <c r="O49" s="11">
        <f>Sheet2!$F77</f>
        <v>15.85</v>
      </c>
      <c r="P49" s="11">
        <f>Sheet3!$F77</f>
        <v>32.299999999999997</v>
      </c>
      <c r="Q49" s="11"/>
      <c r="R49" s="11">
        <f>Sheet1!$E49</f>
        <v>58.295000000000002</v>
      </c>
      <c r="S49" s="11">
        <f>Sheet2!$E49</f>
        <v>26.484999999999999</v>
      </c>
      <c r="T49" s="11">
        <f>Sheet3!$E49</f>
        <v>93.983999999999995</v>
      </c>
      <c r="U49" s="11"/>
      <c r="V49" s="11">
        <f>Sheet1!$F49</f>
        <v>25.97</v>
      </c>
      <c r="W49" s="11">
        <f>Sheet2!$F49</f>
        <v>15.85</v>
      </c>
      <c r="X49" s="11">
        <f>Sheet3!$F49</f>
        <v>32.299999999999997</v>
      </c>
    </row>
    <row r="50" spans="1:24" ht="15.75" customHeight="1" x14ac:dyDescent="0.25">
      <c r="A50" t="str">
        <f>A33</f>
        <v>Western Pacific Region</v>
      </c>
      <c r="B50" s="11">
        <f>Sheet1!$E22</f>
        <v>27.491</v>
      </c>
      <c r="C50" s="11">
        <f>Sheet2!$E22</f>
        <v>20.456</v>
      </c>
      <c r="D50" s="11">
        <f>Sheet3!$E22</f>
        <v>35.78</v>
      </c>
      <c r="E50" s="11"/>
      <c r="F50" s="12">
        <f>Sheet1!$F22</f>
        <v>13.13</v>
      </c>
      <c r="G50" s="12">
        <f>Sheet2!$F22</f>
        <v>13.06</v>
      </c>
      <c r="H50" s="12">
        <f>Sheet3!$F22</f>
        <v>13.19</v>
      </c>
      <c r="I50" s="12"/>
      <c r="J50" s="11">
        <f>Sheet1!$E78</f>
        <v>56.798000000000002</v>
      </c>
      <c r="K50" s="11">
        <f>Sheet2!$E78</f>
        <v>25.338000000000001</v>
      </c>
      <c r="L50" s="11">
        <f>Sheet3!$E78</f>
        <v>90.272000000000006</v>
      </c>
      <c r="M50" s="11"/>
      <c r="N50" s="11">
        <f>Sheet1!$F78</f>
        <v>27.14</v>
      </c>
      <c r="O50" s="11">
        <f>Sheet2!$F78</f>
        <v>16.18</v>
      </c>
      <c r="P50" s="11">
        <f>Sheet3!$F78</f>
        <v>33.270000000000003</v>
      </c>
      <c r="Q50" s="11"/>
      <c r="R50" s="11">
        <f>Sheet1!$E50</f>
        <v>56.798000000000002</v>
      </c>
      <c r="S50" s="11">
        <f>Sheet2!$E50</f>
        <v>25.338000000000001</v>
      </c>
      <c r="T50" s="11">
        <f>Sheet3!$E50</f>
        <v>90.272000000000006</v>
      </c>
      <c r="U50" s="11"/>
      <c r="V50" s="11">
        <f>Sheet1!$F50</f>
        <v>27.14</v>
      </c>
      <c r="W50" s="11">
        <f>Sheet2!$F50</f>
        <v>16.18</v>
      </c>
      <c r="X50" s="11">
        <f>Sheet3!$F50</f>
        <v>33.270000000000003</v>
      </c>
    </row>
    <row r="51" spans="1:24" ht="15.75" customHeight="1" x14ac:dyDescent="0.25">
      <c r="B51" s="11"/>
      <c r="C51" s="11"/>
      <c r="D51" s="11"/>
      <c r="E51" s="11"/>
      <c r="F51" s="12"/>
      <c r="G51" s="12"/>
      <c r="H51" s="12"/>
      <c r="I51" s="1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15.75" customHeight="1" x14ac:dyDescent="0.25">
      <c r="A52" s="4"/>
      <c r="B52" s="13" t="s">
        <v>1</v>
      </c>
      <c r="C52" s="13"/>
      <c r="D52" s="13"/>
      <c r="E52" s="13"/>
      <c r="F52" s="13"/>
      <c r="G52" s="13"/>
      <c r="H52" s="13"/>
      <c r="I52" s="14"/>
      <c r="J52" s="13" t="s">
        <v>2</v>
      </c>
      <c r="K52" s="13"/>
      <c r="L52" s="13"/>
      <c r="M52" s="13"/>
      <c r="N52" s="13"/>
      <c r="O52" s="13"/>
      <c r="P52" s="13"/>
      <c r="Q52" s="14"/>
      <c r="R52" s="13" t="s">
        <v>3</v>
      </c>
      <c r="S52" s="13"/>
      <c r="T52" s="13"/>
      <c r="U52" s="13"/>
      <c r="V52" s="13"/>
      <c r="W52" s="13"/>
      <c r="X52" s="13"/>
    </row>
    <row r="53" spans="1:24" ht="15.75" customHeight="1" x14ac:dyDescent="0.25">
      <c r="A53" s="4"/>
      <c r="B53" s="13" t="s">
        <v>19</v>
      </c>
      <c r="C53" s="13"/>
      <c r="D53" s="13"/>
      <c r="E53" s="14"/>
      <c r="F53" s="13" t="s">
        <v>9</v>
      </c>
      <c r="G53" s="13"/>
      <c r="H53" s="13"/>
      <c r="I53" s="14"/>
      <c r="J53" s="13" t="str">
        <f>B53</f>
        <v>YLLs</v>
      </c>
      <c r="K53" s="13"/>
      <c r="L53" s="13"/>
      <c r="M53" s="14"/>
      <c r="N53" s="13" t="s">
        <v>9</v>
      </c>
      <c r="O53" s="13"/>
      <c r="P53" s="13"/>
      <c r="Q53" s="14"/>
      <c r="R53" s="13" t="str">
        <f>J53</f>
        <v>YLLs</v>
      </c>
      <c r="S53" s="13"/>
      <c r="T53" s="13"/>
      <c r="U53" s="14"/>
      <c r="V53" s="13" t="s">
        <v>9</v>
      </c>
      <c r="W53" s="13"/>
      <c r="X53" s="13"/>
    </row>
    <row r="54" spans="1:24" ht="15.75" customHeight="1" x14ac:dyDescent="0.25">
      <c r="A54" s="4"/>
      <c r="B54" s="12" t="s">
        <v>10</v>
      </c>
      <c r="C54" s="12" t="s">
        <v>12</v>
      </c>
      <c r="D54" s="12" t="s">
        <v>11</v>
      </c>
      <c r="E54" s="12"/>
      <c r="F54" s="12" t="s">
        <v>10</v>
      </c>
      <c r="G54" s="12" t="s">
        <v>12</v>
      </c>
      <c r="H54" s="12" t="s">
        <v>11</v>
      </c>
      <c r="I54" s="12"/>
      <c r="J54" s="12" t="s">
        <v>10</v>
      </c>
      <c r="K54" s="12" t="s">
        <v>12</v>
      </c>
      <c r="L54" s="12" t="s">
        <v>11</v>
      </c>
      <c r="M54" s="12"/>
      <c r="N54" s="12" t="s">
        <v>10</v>
      </c>
      <c r="O54" s="12" t="s">
        <v>12</v>
      </c>
      <c r="P54" s="12" t="s">
        <v>11</v>
      </c>
      <c r="Q54" s="12"/>
      <c r="R54" s="12" t="s">
        <v>10</v>
      </c>
      <c r="S54" s="12" t="s">
        <v>12</v>
      </c>
      <c r="T54" s="12" t="s">
        <v>11</v>
      </c>
      <c r="U54" s="12"/>
      <c r="V54" s="12" t="s">
        <v>10</v>
      </c>
      <c r="W54" s="12" t="s">
        <v>12</v>
      </c>
      <c r="X54" s="12" t="s">
        <v>11</v>
      </c>
    </row>
    <row r="55" spans="1:24" ht="15.75" customHeight="1" x14ac:dyDescent="0.25">
      <c r="A55" t="s">
        <v>0</v>
      </c>
      <c r="B55" s="11">
        <f>[1]table1_global_val!$D$5</f>
        <v>1.7000000000000001E-2</v>
      </c>
      <c r="C55" s="11">
        <f>[2]table1_global_lower!$D$5</f>
        <v>1.6E-2</v>
      </c>
      <c r="D55" s="11">
        <f>[3]table1_global_upper!$D$5</f>
        <v>2.1000000000000001E-2</v>
      </c>
      <c r="E55" s="11"/>
      <c r="F55" s="12">
        <f>[1]table1_global_val!$E$5</f>
        <v>0</v>
      </c>
      <c r="G55" s="12">
        <f>[2]table1_global_lower!$E$5</f>
        <v>0</v>
      </c>
      <c r="H55" s="12">
        <f>[3]table1_global_upper!$E$5</f>
        <v>0</v>
      </c>
      <c r="I55" s="12"/>
      <c r="J55" s="11">
        <f>[1]table1_global_val!$D$9</f>
        <v>62.414999999999999</v>
      </c>
      <c r="K55" s="11">
        <f>[2]table1_global_lower!$D$9</f>
        <v>43.771999999999998</v>
      </c>
      <c r="L55" s="11">
        <f>[3]table1_global_upper!$D$9</f>
        <v>96.471999999999994</v>
      </c>
      <c r="M55" s="11"/>
      <c r="N55" s="11">
        <f>[1]table1_global_val!$E$9</f>
        <v>3.72</v>
      </c>
      <c r="O55" s="11">
        <f>[2]table1_global_lower!$E$9</f>
        <v>2.8</v>
      </c>
      <c r="P55" s="11">
        <f>[3]table1_global_upper!$E$9</f>
        <v>5.33</v>
      </c>
      <c r="Q55" s="11"/>
      <c r="R55" s="11">
        <f>[1]table1_global_val!$D$17</f>
        <v>120.155</v>
      </c>
      <c r="S55" s="11">
        <f>[2]table1_global_lower!$D$17</f>
        <v>99.962000000000003</v>
      </c>
      <c r="T55" s="11">
        <f>[3]table1_global_upper!$D$17</f>
        <v>144.911</v>
      </c>
      <c r="U55" s="11"/>
      <c r="V55" s="11">
        <f>[1]table1_global_val!$E$17</f>
        <v>7.16</v>
      </c>
      <c r="W55" s="11">
        <f>[2]table1_global_lower!$E$17</f>
        <v>6.4</v>
      </c>
      <c r="X55" s="11">
        <f>[3]table1_global_upper!$E$17</f>
        <v>8</v>
      </c>
    </row>
    <row r="56" spans="1:24" ht="15.75" customHeight="1" x14ac:dyDescent="0.25">
      <c r="B56" s="11"/>
      <c r="C56" s="11"/>
      <c r="D56" s="11"/>
      <c r="E56" s="11"/>
      <c r="F56" s="12"/>
      <c r="G56" s="12"/>
      <c r="H56" s="12"/>
      <c r="I56" s="12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ht="15.75" customHeight="1" x14ac:dyDescent="0.25">
      <c r="A57" t="s">
        <v>4</v>
      </c>
      <c r="B57" s="11">
        <f>[4]table1_income_val!E17</f>
        <v>1.0999999999999999E-2</v>
      </c>
      <c r="C57" s="11">
        <f>[5]table1_income_lower!E17</f>
        <v>8.9999999999999993E-3</v>
      </c>
      <c r="D57" s="11">
        <f>[6]table1_income_upper!E17</f>
        <v>1.2999999999999999E-2</v>
      </c>
      <c r="E57" s="11"/>
      <c r="F57" s="11">
        <f>[4]table1_income_val!F17</f>
        <v>0.01</v>
      </c>
      <c r="G57" s="11">
        <f>[5]table1_income_lower!F17</f>
        <v>0</v>
      </c>
      <c r="H57" s="11">
        <f>[6]table1_income_upper!F17</f>
        <v>0.01</v>
      </c>
      <c r="I57" s="12"/>
      <c r="J57" s="11">
        <f>[4]table1_income_val!E37</f>
        <v>15.254</v>
      </c>
      <c r="K57" s="11">
        <f>[5]table1_income_lower!E37</f>
        <v>9.3409999999999993</v>
      </c>
      <c r="L57" s="11">
        <f>[6]table1_income_upper!E37</f>
        <v>26.324000000000002</v>
      </c>
      <c r="M57" s="11"/>
      <c r="N57" s="11">
        <f>[4]table1_income_val!F37</f>
        <v>7.88</v>
      </c>
      <c r="O57" s="11">
        <f>[5]table1_income_lower!F37</f>
        <v>5.04</v>
      </c>
      <c r="P57" s="11">
        <f>[6]table1_income_upper!F37</f>
        <v>12.96</v>
      </c>
      <c r="Q57" s="11"/>
      <c r="R57" s="11">
        <f>[4]table1_income_val!E57</f>
        <v>16.015999999999998</v>
      </c>
      <c r="S57" s="11">
        <f>[5]table1_income_lower!E57</f>
        <v>13.749000000000001</v>
      </c>
      <c r="T57" s="11">
        <f>[6]table1_income_upper!E57</f>
        <v>18.774999999999999</v>
      </c>
      <c r="U57" s="11"/>
      <c r="V57" s="11">
        <f>[4]table1_income_val!F57</f>
        <v>8.2799999999999994</v>
      </c>
      <c r="W57" s="11">
        <f>[5]table1_income_lower!F57</f>
        <v>7.42</v>
      </c>
      <c r="X57" s="11">
        <f>[6]table1_income_upper!F57</f>
        <v>9.24</v>
      </c>
    </row>
    <row r="58" spans="1:24" ht="15.75" customHeight="1" x14ac:dyDescent="0.25">
      <c r="A58" t="s">
        <v>5</v>
      </c>
      <c r="B58" s="11">
        <f>[4]table1_income_val!E18</f>
        <v>4.0000000000000001E-3</v>
      </c>
      <c r="C58" s="11">
        <f>[5]table1_income_lower!E18</f>
        <v>3.0000000000000001E-3</v>
      </c>
      <c r="D58" s="11">
        <f>[6]table1_income_upper!E18</f>
        <v>6.0000000000000001E-3</v>
      </c>
      <c r="E58" s="11"/>
      <c r="F58" s="11">
        <f>[4]table1_income_val!F18</f>
        <v>0</v>
      </c>
      <c r="G58" s="11">
        <f>[5]table1_income_lower!F18</f>
        <v>0</v>
      </c>
      <c r="H58" s="11">
        <f>[6]table1_income_upper!F18</f>
        <v>0</v>
      </c>
      <c r="I58" s="12"/>
      <c r="J58" s="11">
        <f>[4]table1_income_val!E38</f>
        <v>20.844999999999999</v>
      </c>
      <c r="K58" s="11">
        <f>[5]table1_income_lower!E38</f>
        <v>12.568</v>
      </c>
      <c r="L58" s="11">
        <f>[6]table1_income_upper!E38</f>
        <v>36.801000000000002</v>
      </c>
      <c r="M58" s="11"/>
      <c r="N58" s="11">
        <f>[4]table1_income_val!F38</f>
        <v>4.1399999999999997</v>
      </c>
      <c r="O58" s="11">
        <f>[5]table1_income_lower!F38</f>
        <v>2.86</v>
      </c>
      <c r="P58" s="11">
        <f>[6]table1_income_upper!F38</f>
        <v>6.4</v>
      </c>
      <c r="Q58" s="11"/>
      <c r="R58" s="11">
        <f>[4]table1_income_val!E58</f>
        <v>35.033999999999999</v>
      </c>
      <c r="S58" s="11">
        <f>[5]table1_income_lower!E58</f>
        <v>27.309000000000001</v>
      </c>
      <c r="T58" s="11">
        <f>[6]table1_income_upper!E58</f>
        <v>44.627000000000002</v>
      </c>
      <c r="U58" s="11"/>
      <c r="V58" s="11">
        <f>[4]table1_income_val!F58</f>
        <v>6.95</v>
      </c>
      <c r="W58" s="11">
        <f>[5]table1_income_lower!F58</f>
        <v>6.21</v>
      </c>
      <c r="X58" s="11">
        <f>[6]table1_income_upper!F58</f>
        <v>7.76</v>
      </c>
    </row>
    <row r="59" spans="1:24" ht="15.75" customHeight="1" x14ac:dyDescent="0.25">
      <c r="A59" t="s">
        <v>6</v>
      </c>
      <c r="B59" s="11">
        <f>[4]table1_income_val!E19</f>
        <v>2E-3</v>
      </c>
      <c r="C59" s="11">
        <f>[5]table1_income_lower!E19</f>
        <v>1E-3</v>
      </c>
      <c r="D59" s="11">
        <f>[6]table1_income_upper!E19</f>
        <v>7.0000000000000001E-3</v>
      </c>
      <c r="E59" s="11"/>
      <c r="F59" s="11">
        <f>[4]table1_income_val!F19</f>
        <v>0</v>
      </c>
      <c r="G59" s="11">
        <f>[5]table1_income_lower!F19</f>
        <v>0</v>
      </c>
      <c r="H59" s="11">
        <f>[6]table1_income_upper!F19</f>
        <v>0</v>
      </c>
      <c r="I59" s="12"/>
      <c r="J59" s="11">
        <f>[4]table1_income_val!E39</f>
        <v>23.02</v>
      </c>
      <c r="K59" s="11">
        <f>[5]table1_income_lower!E39</f>
        <v>16.033999999999999</v>
      </c>
      <c r="L59" s="11">
        <f>[6]table1_income_upper!E39</f>
        <v>34.286999999999999</v>
      </c>
      <c r="M59" s="11"/>
      <c r="N59" s="11">
        <f>[4]table1_income_val!F39</f>
        <v>3.12</v>
      </c>
      <c r="O59" s="11">
        <f>[5]table1_income_lower!F39</f>
        <v>2.5</v>
      </c>
      <c r="P59" s="11">
        <f>[6]table1_income_upper!F39</f>
        <v>4.04</v>
      </c>
      <c r="Q59" s="11"/>
      <c r="R59" s="11">
        <f>[4]table1_income_val!E59</f>
        <v>50.113999999999997</v>
      </c>
      <c r="S59" s="11">
        <f>[5]table1_income_lower!E59</f>
        <v>37.941000000000003</v>
      </c>
      <c r="T59" s="11">
        <f>[6]table1_income_upper!E59</f>
        <v>65.231999999999999</v>
      </c>
      <c r="U59" s="11"/>
      <c r="V59" s="11">
        <f>[4]table1_income_val!F59</f>
        <v>6.79</v>
      </c>
      <c r="W59" s="11">
        <f>[5]table1_income_lower!F59</f>
        <v>5.91</v>
      </c>
      <c r="X59" s="11">
        <f>[6]table1_income_upper!F59</f>
        <v>7.69</v>
      </c>
    </row>
    <row r="60" spans="1:24" ht="15.75" customHeight="1" x14ac:dyDescent="0.25">
      <c r="A60" t="s">
        <v>7</v>
      </c>
      <c r="B60" s="11">
        <f>[4]table1_income_val!E20</f>
        <v>0</v>
      </c>
      <c r="C60" s="11">
        <f>[5]table1_income_lower!E20</f>
        <v>0</v>
      </c>
      <c r="D60" s="11">
        <f>[6]table1_income_upper!E20</f>
        <v>1E-3</v>
      </c>
      <c r="E60" s="11"/>
      <c r="F60" s="11">
        <f>[4]table1_income_val!F20</f>
        <v>0</v>
      </c>
      <c r="G60" s="11">
        <f>[5]table1_income_lower!F20</f>
        <v>0</v>
      </c>
      <c r="H60" s="11">
        <f>[6]table1_income_upper!F20</f>
        <v>0</v>
      </c>
      <c r="I60" s="12"/>
      <c r="J60" s="11">
        <f>[4]table1_income_val!E40</f>
        <v>3.2650000000000001</v>
      </c>
      <c r="K60" s="11">
        <f>[5]table1_income_lower!E40</f>
        <v>2.0249999999999999</v>
      </c>
      <c r="L60" s="11">
        <f>[6]table1_income_upper!E40</f>
        <v>5.2279999999999998</v>
      </c>
      <c r="M60" s="11"/>
      <c r="N60" s="11">
        <f>[4]table1_income_val!F40</f>
        <v>1.36</v>
      </c>
      <c r="O60" s="11">
        <f>[5]table1_income_lower!F40</f>
        <v>1.01</v>
      </c>
      <c r="P60" s="11">
        <f>[6]table1_income_upper!F40</f>
        <v>1.82</v>
      </c>
      <c r="Q60" s="11"/>
      <c r="R60" s="11">
        <f>[4]table1_income_val!E60</f>
        <v>15.673</v>
      </c>
      <c r="S60" s="11">
        <f>[5]table1_income_lower!E60</f>
        <v>11.384</v>
      </c>
      <c r="T60" s="11">
        <f>[6]table1_income_upper!E60</f>
        <v>21.544</v>
      </c>
      <c r="U60" s="11"/>
      <c r="V60" s="11">
        <f>[4]table1_income_val!F60</f>
        <v>6.53</v>
      </c>
      <c r="W60" s="11">
        <f>[5]table1_income_lower!F60</f>
        <v>5.66</v>
      </c>
      <c r="X60" s="11">
        <f>[6]table1_income_upper!F60</f>
        <v>7.49</v>
      </c>
    </row>
    <row r="61" spans="1:24" ht="15.75" customHeight="1" x14ac:dyDescent="0.25">
      <c r="A61" s="1"/>
      <c r="B61" s="11"/>
      <c r="C61" s="11"/>
      <c r="D61" s="11"/>
      <c r="E61" s="11"/>
      <c r="F61" s="12"/>
      <c r="G61" s="12"/>
      <c r="H61" s="12"/>
      <c r="I61" s="12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15.75" customHeight="1" x14ac:dyDescent="0.25">
      <c r="A62" t="str">
        <f>A45</f>
        <v>African Region</v>
      </c>
      <c r="B62" s="11">
        <f>Sheet1!$E23</f>
        <v>1E-3</v>
      </c>
      <c r="C62" s="11">
        <f>Sheet2!$E23</f>
        <v>0</v>
      </c>
      <c r="D62" s="11">
        <f>Sheet3!$E23</f>
        <v>2E-3</v>
      </c>
      <c r="E62" s="11"/>
      <c r="F62" s="12">
        <f>Sheet1!$F23</f>
        <v>0</v>
      </c>
      <c r="G62" s="12">
        <f>Sheet2!$F23</f>
        <v>0</v>
      </c>
      <c r="H62" s="12">
        <f>Sheet3!$F23</f>
        <v>0</v>
      </c>
      <c r="I62" s="12"/>
      <c r="J62" s="11">
        <f>Sheet1!$E79</f>
        <v>5.43</v>
      </c>
      <c r="K62" s="11">
        <f>Sheet2!$E79</f>
        <v>3.4390000000000001</v>
      </c>
      <c r="L62" s="11">
        <f>Sheet3!$E79</f>
        <v>8.7080000000000002</v>
      </c>
      <c r="M62" s="11"/>
      <c r="N62" s="11">
        <f>Sheet1!$F79</f>
        <v>1.34</v>
      </c>
      <c r="O62" s="11">
        <f>Sheet2!$F79</f>
        <v>1</v>
      </c>
      <c r="P62" s="11">
        <f>Sheet3!$F79</f>
        <v>1.81</v>
      </c>
      <c r="Q62" s="11"/>
      <c r="R62" s="11">
        <f>Sheet1!$E51</f>
        <v>23.831</v>
      </c>
      <c r="S62" s="11">
        <f>Sheet2!$E51</f>
        <v>17.759</v>
      </c>
      <c r="T62" s="11">
        <f>Sheet3!$E51</f>
        <v>32.100999999999999</v>
      </c>
      <c r="U62" s="11"/>
      <c r="V62" s="11">
        <f>Sheet1!$F51</f>
        <v>5.86</v>
      </c>
      <c r="W62" s="11">
        <f>Sheet2!$F51</f>
        <v>5.14</v>
      </c>
      <c r="X62" s="11">
        <f>Sheet3!$F51</f>
        <v>6.66</v>
      </c>
    </row>
    <row r="63" spans="1:24" ht="15.75" customHeight="1" x14ac:dyDescent="0.25">
      <c r="A63" t="str">
        <f>A46</f>
        <v>Eastern Mediterranean Region</v>
      </c>
      <c r="B63" s="11">
        <f>Sheet1!$E24</f>
        <v>0</v>
      </c>
      <c r="C63" s="11">
        <f>Sheet2!$E24</f>
        <v>0</v>
      </c>
      <c r="D63" s="11">
        <f>Sheet3!$E24</f>
        <v>1E-3</v>
      </c>
      <c r="E63" s="11"/>
      <c r="F63" s="12">
        <f>Sheet1!$F24</f>
        <v>0</v>
      </c>
      <c r="G63" s="12">
        <f>Sheet2!$F24</f>
        <v>0</v>
      </c>
      <c r="H63" s="12">
        <f>Sheet3!$F24</f>
        <v>0</v>
      </c>
      <c r="I63" s="12"/>
      <c r="J63" s="11">
        <f>Sheet1!$E80</f>
        <v>3.6920000000000002</v>
      </c>
      <c r="K63" s="11">
        <f>Sheet2!$E80</f>
        <v>2.1110000000000002</v>
      </c>
      <c r="L63" s="11">
        <f>Sheet3!$E80</f>
        <v>6.3250000000000002</v>
      </c>
      <c r="M63" s="11"/>
      <c r="N63" s="11">
        <f>Sheet1!$F80</f>
        <v>2.17</v>
      </c>
      <c r="O63" s="11">
        <f>Sheet2!$F80</f>
        <v>1.46</v>
      </c>
      <c r="P63" s="11">
        <f>Sheet3!$F80</f>
        <v>3.17</v>
      </c>
      <c r="Q63" s="11"/>
      <c r="R63" s="11">
        <f>Sheet1!$E52</f>
        <v>13.151999999999999</v>
      </c>
      <c r="S63" s="11">
        <f>Sheet2!$E52</f>
        <v>9.6980000000000004</v>
      </c>
      <c r="T63" s="11">
        <f>Sheet3!$E52</f>
        <v>17.603000000000002</v>
      </c>
      <c r="U63" s="11"/>
      <c r="V63" s="11">
        <f>Sheet1!$F52</f>
        <v>7.73</v>
      </c>
      <c r="W63" s="11">
        <f>Sheet2!$F52</f>
        <v>6.7</v>
      </c>
      <c r="X63" s="11">
        <f>Sheet3!$F52</f>
        <v>8.81</v>
      </c>
    </row>
    <row r="64" spans="1:24" ht="15.75" customHeight="1" x14ac:dyDescent="0.25">
      <c r="A64" t="str">
        <f>A47</f>
        <v>European Region</v>
      </c>
      <c r="B64" s="11">
        <f>Sheet1!$E25</f>
        <v>6.0000000000000001E-3</v>
      </c>
      <c r="C64" s="11">
        <f>Sheet2!$E25</f>
        <v>4.0000000000000001E-3</v>
      </c>
      <c r="D64" s="11">
        <f>Sheet3!$E25</f>
        <v>7.0000000000000001E-3</v>
      </c>
      <c r="E64" s="11"/>
      <c r="F64" s="12">
        <f>Sheet1!$F25</f>
        <v>0</v>
      </c>
      <c r="G64" s="12">
        <f>Sheet2!$F25</f>
        <v>0</v>
      </c>
      <c r="H64" s="12">
        <f>Sheet3!$F25</f>
        <v>0</v>
      </c>
      <c r="I64" s="12"/>
      <c r="J64" s="11">
        <f>Sheet1!$E81</f>
        <v>11.420999999999999</v>
      </c>
      <c r="K64" s="11">
        <f>Sheet2!$E81</f>
        <v>7.1970000000000001</v>
      </c>
      <c r="L64" s="11">
        <f>Sheet3!$E81</f>
        <v>19.596</v>
      </c>
      <c r="M64" s="11"/>
      <c r="N64" s="11">
        <f>Sheet1!$F81</f>
        <v>6.28</v>
      </c>
      <c r="O64" s="11">
        <f>Sheet2!$F81</f>
        <v>4.37</v>
      </c>
      <c r="P64" s="11">
        <f>Sheet3!$F81</f>
        <v>9.7100000000000009</v>
      </c>
      <c r="Q64" s="11"/>
      <c r="R64" s="11">
        <f>Sheet1!$E53</f>
        <v>13.634</v>
      </c>
      <c r="S64" s="11">
        <f>Sheet2!$E53</f>
        <v>11.066000000000001</v>
      </c>
      <c r="T64" s="11">
        <f>Sheet3!$E53</f>
        <v>16.853999999999999</v>
      </c>
      <c r="U64" s="11"/>
      <c r="V64" s="11">
        <f>Sheet1!$F53</f>
        <v>7.5</v>
      </c>
      <c r="W64" s="11">
        <f>Sheet2!$F53</f>
        <v>6.72</v>
      </c>
      <c r="X64" s="11">
        <f>Sheet3!$F53</f>
        <v>8.35</v>
      </c>
    </row>
    <row r="65" spans="1:24" ht="15.75" customHeight="1" x14ac:dyDescent="0.25">
      <c r="A65" t="str">
        <f>A48</f>
        <v>Region of the Americas</v>
      </c>
      <c r="B65" s="11">
        <f>Sheet1!$E27</f>
        <v>3.0000000000000001E-3</v>
      </c>
      <c r="C65" s="11">
        <f>Sheet2!$E27</f>
        <v>3.0000000000000001E-3</v>
      </c>
      <c r="D65" s="11">
        <f>Sheet3!$E27</f>
        <v>4.0000000000000001E-3</v>
      </c>
      <c r="E65" s="11"/>
      <c r="F65" s="12">
        <f>Sheet1!$F27</f>
        <v>0</v>
      </c>
      <c r="G65" s="12">
        <f>Sheet2!$F27</f>
        <v>0</v>
      </c>
      <c r="H65" s="12">
        <f>Sheet3!$F27</f>
        <v>0</v>
      </c>
      <c r="I65" s="12"/>
      <c r="J65" s="11">
        <f>Sheet1!$E83</f>
        <v>8.9320000000000004</v>
      </c>
      <c r="K65" s="11">
        <f>Sheet2!$E83</f>
        <v>5.8150000000000004</v>
      </c>
      <c r="L65" s="11">
        <f>Sheet3!$E83</f>
        <v>14.724</v>
      </c>
      <c r="M65" s="11"/>
      <c r="N65" s="11">
        <f>Sheet1!$F83</f>
        <v>5.12</v>
      </c>
      <c r="O65" s="11">
        <f>Sheet2!$F83</f>
        <v>3.61</v>
      </c>
      <c r="P65" s="11">
        <f>Sheet3!$F83</f>
        <v>7.75</v>
      </c>
      <c r="Q65" s="11"/>
      <c r="R65" s="11">
        <f>Sheet1!$E55</f>
        <v>14.987</v>
      </c>
      <c r="S65" s="11">
        <f>Sheet2!$E55</f>
        <v>12.456</v>
      </c>
      <c r="T65" s="11">
        <f>Sheet3!$E55</f>
        <v>18.228000000000002</v>
      </c>
      <c r="U65" s="11"/>
      <c r="V65" s="11">
        <f>Sheet1!$F55</f>
        <v>8.59</v>
      </c>
      <c r="W65" s="11">
        <f>Sheet2!$F55</f>
        <v>7.74</v>
      </c>
      <c r="X65" s="11">
        <f>Sheet3!$F55</f>
        <v>9.59</v>
      </c>
    </row>
    <row r="66" spans="1:24" ht="15.75" customHeight="1" x14ac:dyDescent="0.25">
      <c r="A66" t="str">
        <f>A49</f>
        <v>South-East Asia Region</v>
      </c>
      <c r="B66" s="11">
        <f>Sheet1!$E28</f>
        <v>2E-3</v>
      </c>
      <c r="C66" s="11">
        <f>Sheet2!$E28</f>
        <v>1E-3</v>
      </c>
      <c r="D66" s="11">
        <f>Sheet3!$E28</f>
        <v>5.0000000000000001E-3</v>
      </c>
      <c r="E66" s="11"/>
      <c r="F66" s="12">
        <f>Sheet1!$F28</f>
        <v>0</v>
      </c>
      <c r="G66" s="12">
        <f>Sheet2!$F28</f>
        <v>0</v>
      </c>
      <c r="H66" s="12">
        <f>Sheet3!$F28</f>
        <v>0</v>
      </c>
      <c r="I66" s="12"/>
      <c r="J66" s="11">
        <f>Sheet1!$E84</f>
        <v>17.372</v>
      </c>
      <c r="K66" s="11">
        <f>Sheet2!$E84</f>
        <v>12.506</v>
      </c>
      <c r="L66" s="11">
        <f>Sheet3!$E84</f>
        <v>25.102</v>
      </c>
      <c r="M66" s="11"/>
      <c r="N66" s="11">
        <f>Sheet1!$F84</f>
        <v>4.0599999999999996</v>
      </c>
      <c r="O66" s="11">
        <f>Sheet2!$F84</f>
        <v>3.3</v>
      </c>
      <c r="P66" s="11">
        <f>Sheet3!$F84</f>
        <v>5.19</v>
      </c>
      <c r="Q66" s="11"/>
      <c r="R66" s="11">
        <f>Sheet1!$E56</f>
        <v>31.099</v>
      </c>
      <c r="S66" s="11">
        <f>Sheet2!$E56</f>
        <v>23.806999999999999</v>
      </c>
      <c r="T66" s="11">
        <f>Sheet3!$E56</f>
        <v>39.814999999999998</v>
      </c>
      <c r="U66" s="11"/>
      <c r="V66" s="11">
        <f>Sheet1!$F56</f>
        <v>7.26</v>
      </c>
      <c r="W66" s="11">
        <f>Sheet2!$F56</f>
        <v>6.29</v>
      </c>
      <c r="X66" s="11">
        <f>Sheet3!$F56</f>
        <v>8.23</v>
      </c>
    </row>
    <row r="67" spans="1:24" ht="15.75" customHeight="1" x14ac:dyDescent="0.25">
      <c r="A67" t="str">
        <f>A50</f>
        <v>Western Pacific Region</v>
      </c>
      <c r="B67" s="11">
        <f>Sheet1!$E29</f>
        <v>6.0000000000000001E-3</v>
      </c>
      <c r="C67" s="11">
        <f>Sheet2!$E29</f>
        <v>5.0000000000000001E-3</v>
      </c>
      <c r="D67" s="11">
        <f>Sheet3!$E29</f>
        <v>7.0000000000000001E-3</v>
      </c>
      <c r="E67" s="11"/>
      <c r="F67" s="12">
        <f>Sheet1!$F29</f>
        <v>0</v>
      </c>
      <c r="G67" s="12">
        <f>Sheet2!$F29</f>
        <v>0</v>
      </c>
      <c r="H67" s="12">
        <f>Sheet3!$F29</f>
        <v>0</v>
      </c>
      <c r="I67" s="12"/>
      <c r="J67" s="11">
        <f>Sheet1!$E85</f>
        <v>15.24</v>
      </c>
      <c r="K67" s="11">
        <f>Sheet2!$E85</f>
        <v>8.7219999999999995</v>
      </c>
      <c r="L67" s="11">
        <f>Sheet3!$E85</f>
        <v>27.666</v>
      </c>
      <c r="M67" s="11"/>
      <c r="N67" s="11">
        <f>Sheet1!$F85</f>
        <v>4.9000000000000004</v>
      </c>
      <c r="O67" s="11">
        <f>Sheet2!$F85</f>
        <v>3.22</v>
      </c>
      <c r="P67" s="11">
        <f>Sheet3!$F85</f>
        <v>7.83</v>
      </c>
      <c r="Q67" s="11"/>
      <c r="R67" s="11">
        <f>Sheet1!$E57</f>
        <v>19.901</v>
      </c>
      <c r="S67" s="11">
        <f>Sheet2!$E57</f>
        <v>15.436999999999999</v>
      </c>
      <c r="T67" s="11">
        <f>Sheet3!$E57</f>
        <v>25.236999999999998</v>
      </c>
      <c r="U67" s="11"/>
      <c r="V67" s="11">
        <f>Sheet1!$F57</f>
        <v>6.4</v>
      </c>
      <c r="W67" s="11">
        <f>Sheet2!$F57</f>
        <v>5.7</v>
      </c>
      <c r="X67" s="11">
        <f>Sheet3!$F57</f>
        <v>7.14</v>
      </c>
    </row>
  </sheetData>
  <mergeCells count="36">
    <mergeCell ref="V2:X2"/>
    <mergeCell ref="R1:X1"/>
    <mergeCell ref="J1:P1"/>
    <mergeCell ref="B1:H1"/>
    <mergeCell ref="R2:T2"/>
    <mergeCell ref="J2:L2"/>
    <mergeCell ref="B2:D2"/>
    <mergeCell ref="F2:H2"/>
    <mergeCell ref="N2:P2"/>
    <mergeCell ref="B18:H18"/>
    <mergeCell ref="J18:P18"/>
    <mergeCell ref="R18:X18"/>
    <mergeCell ref="B19:D19"/>
    <mergeCell ref="F19:H19"/>
    <mergeCell ref="J19:L19"/>
    <mergeCell ref="N19:P19"/>
    <mergeCell ref="R19:T19"/>
    <mergeCell ref="V19:X19"/>
    <mergeCell ref="B35:H35"/>
    <mergeCell ref="J35:P35"/>
    <mergeCell ref="R35:X35"/>
    <mergeCell ref="B36:D36"/>
    <mergeCell ref="F36:H36"/>
    <mergeCell ref="J36:L36"/>
    <mergeCell ref="N36:P36"/>
    <mergeCell ref="R36:T36"/>
    <mergeCell ref="V36:X36"/>
    <mergeCell ref="B52:H52"/>
    <mergeCell ref="J52:P52"/>
    <mergeCell ref="R52:X52"/>
    <mergeCell ref="B53:D53"/>
    <mergeCell ref="F53:H53"/>
    <mergeCell ref="J53:L53"/>
    <mergeCell ref="N53:P53"/>
    <mergeCell ref="R53:T53"/>
    <mergeCell ref="V53:X53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2342-9069-442B-9B47-D42BBBD0874A}">
  <dimension ref="A2:L7"/>
  <sheetViews>
    <sheetView workbookViewId="0">
      <selection activeCell="B5" sqref="B5"/>
    </sheetView>
  </sheetViews>
  <sheetFormatPr defaultRowHeight="15" x14ac:dyDescent="0.25"/>
  <cols>
    <col min="1" max="1" width="15.85546875" customWidth="1"/>
    <col min="5" max="5" width="1.7109375" customWidth="1"/>
    <col min="9" max="9" width="1.7109375" customWidth="1"/>
  </cols>
  <sheetData>
    <row r="2" spans="1:12" x14ac:dyDescent="0.25">
      <c r="A2" s="5"/>
      <c r="B2" s="9" t="str">
        <f>[10]table2_lower!B2</f>
        <v>Original GBD method</v>
      </c>
      <c r="C2" s="9"/>
      <c r="D2" s="9"/>
      <c r="E2" s="2"/>
      <c r="F2" s="9" t="str">
        <f>[10]table2_lower!C2</f>
        <v>Original GBD method</v>
      </c>
      <c r="G2" s="9"/>
      <c r="H2" s="9"/>
      <c r="I2" s="2"/>
      <c r="J2" s="9" t="str">
        <f>[10]table2_lower!D2</f>
        <v>Original GBD method</v>
      </c>
      <c r="K2" s="9"/>
      <c r="L2" s="9"/>
    </row>
    <row r="3" spans="1:12" ht="30" x14ac:dyDescent="0.25">
      <c r="A3" s="6" t="s">
        <v>13</v>
      </c>
      <c r="B3" s="6" t="s">
        <v>10</v>
      </c>
      <c r="C3" s="6" t="s">
        <v>12</v>
      </c>
      <c r="D3" s="6" t="s">
        <v>11</v>
      </c>
      <c r="E3" s="6"/>
      <c r="F3" s="6" t="s">
        <v>10</v>
      </c>
      <c r="G3" s="6" t="s">
        <v>12</v>
      </c>
      <c r="H3" s="6" t="s">
        <v>11</v>
      </c>
      <c r="I3" s="6"/>
      <c r="J3" s="6" t="s">
        <v>10</v>
      </c>
      <c r="K3" s="6" t="s">
        <v>12</v>
      </c>
      <c r="L3" s="6" t="s">
        <v>11</v>
      </c>
    </row>
    <row r="4" spans="1:12" x14ac:dyDescent="0.25">
      <c r="A4" s="5" t="s">
        <v>14</v>
      </c>
      <c r="B4" s="5">
        <f>[11]table2!B3</f>
        <v>0.13</v>
      </c>
      <c r="C4" s="5">
        <f>[10]table2_lower!B3</f>
        <v>0</v>
      </c>
      <c r="D4" s="5">
        <f>[12]table2_upper!$B3</f>
        <v>0.16</v>
      </c>
      <c r="E4" s="5"/>
      <c r="F4" s="5">
        <f>[11]table2!C3</f>
        <v>0.3</v>
      </c>
      <c r="G4" s="5">
        <f>[10]table2_lower!C3</f>
        <v>0.09</v>
      </c>
      <c r="H4" s="5">
        <f>[12]table2_upper!$C3</f>
        <v>0.47</v>
      </c>
      <c r="I4" s="5"/>
      <c r="J4" s="5">
        <f>[11]table2!D3</f>
        <v>0.36</v>
      </c>
      <c r="K4" s="5">
        <f>[10]table2_lower!D3</f>
        <v>0</v>
      </c>
      <c r="L4" s="5">
        <f>[12]table2_upper!$D3</f>
        <v>0.52</v>
      </c>
    </row>
    <row r="5" spans="1:12" x14ac:dyDescent="0.25">
      <c r="A5" s="5" t="s">
        <v>15</v>
      </c>
      <c r="B5" s="5">
        <f>[11]table2!B4</f>
        <v>0.63</v>
      </c>
      <c r="C5" s="5">
        <f>[10]table2_lower!B4</f>
        <v>0</v>
      </c>
      <c r="D5" s="5">
        <f>[12]table2_upper!$B4</f>
        <v>0.82</v>
      </c>
      <c r="E5" s="5"/>
      <c r="F5" s="5">
        <f>[11]table2!C4</f>
        <v>1.5</v>
      </c>
      <c r="G5" s="5">
        <f>[10]table2_lower!C4</f>
        <v>0.46</v>
      </c>
      <c r="H5" s="5">
        <f>[12]table2_upper!$C4</f>
        <v>2.34</v>
      </c>
      <c r="I5" s="5"/>
      <c r="J5" s="5">
        <f>[11]table2!D4</f>
        <v>1.79</v>
      </c>
      <c r="K5" s="5">
        <f>[10]table2_lower!D4</f>
        <v>0</v>
      </c>
      <c r="L5" s="5">
        <f>[12]table2_upper!$D4</f>
        <v>2.6</v>
      </c>
    </row>
    <row r="6" spans="1:12" x14ac:dyDescent="0.25">
      <c r="A6" s="5" t="s">
        <v>16</v>
      </c>
      <c r="B6" s="5">
        <f>[11]table2!B5</f>
        <v>1.42</v>
      </c>
      <c r="C6" s="5">
        <f>[10]table2_lower!B5</f>
        <v>0</v>
      </c>
      <c r="D6" s="5">
        <f>[12]table2_upper!$B5</f>
        <v>1.85</v>
      </c>
      <c r="E6" s="5"/>
      <c r="F6" s="5">
        <f>[11]table2!C5</f>
        <v>3.41</v>
      </c>
      <c r="G6" s="5">
        <f>[10]table2_lower!C5</f>
        <v>1.06</v>
      </c>
      <c r="H6" s="5">
        <f>[12]table2_upper!$C5</f>
        <v>5.32</v>
      </c>
      <c r="I6" s="5"/>
      <c r="J6" s="5">
        <f>[11]table2!D5</f>
        <v>4.07</v>
      </c>
      <c r="K6" s="5">
        <f>[10]table2_lower!D5</f>
        <v>0</v>
      </c>
      <c r="L6" s="5">
        <f>[12]table2_upper!$D5</f>
        <v>5.91</v>
      </c>
    </row>
    <row r="7" spans="1:12" x14ac:dyDescent="0.25">
      <c r="A7" s="5" t="s">
        <v>17</v>
      </c>
      <c r="B7" s="5">
        <f>[11]table2!B6</f>
        <v>4.2699999999999996</v>
      </c>
      <c r="C7" s="5">
        <f>[10]table2_lower!B6</f>
        <v>0</v>
      </c>
      <c r="D7" s="5">
        <f>[12]table2_upper!$B6</f>
        <v>5.55</v>
      </c>
      <c r="E7" s="5"/>
      <c r="F7" s="5">
        <f>[11]table2!C6</f>
        <v>10.24</v>
      </c>
      <c r="G7" s="5">
        <f>[10]table2_lower!C6</f>
        <v>3.17</v>
      </c>
      <c r="H7" s="5">
        <f>[12]table2_upper!$C6</f>
        <v>15.95</v>
      </c>
      <c r="I7" s="5"/>
      <c r="J7" s="5">
        <f>[11]table2!D6</f>
        <v>12.2</v>
      </c>
      <c r="K7" s="5">
        <f>[10]table2_lower!D6</f>
        <v>0</v>
      </c>
      <c r="L7" s="5">
        <f>[12]table2_upper!$D6</f>
        <v>17.73</v>
      </c>
    </row>
  </sheetData>
  <mergeCells count="3">
    <mergeCell ref="B2:D2"/>
    <mergeCell ref="F2:H2"/>
    <mergeCell ref="J2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table1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Arias</dc:creator>
  <cp:lastModifiedBy>Daniel Arias</cp:lastModifiedBy>
  <dcterms:created xsi:type="dcterms:W3CDTF">2021-02-06T19:39:23Z</dcterms:created>
  <dcterms:modified xsi:type="dcterms:W3CDTF">2021-03-23T15:38:21Z</dcterms:modified>
</cp:coreProperties>
</file>