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C0022846-6480-48F1-AA9B-921AD11BE2F6}" xr6:coauthVersionLast="46" xr6:coauthVersionMax="46" xr10:uidLastSave="{00000000-0000-0000-0000-000000000000}"/>
  <bookViews>
    <workbookView xWindow="8820" yWindow="2100" windowWidth="19005" windowHeight="13365" activeTab="1" xr2:uid="{09EDDA4F-F879-48C5-871F-ACF535CF1A26}"/>
  </bookViews>
  <sheets>
    <sheet name="table1" sheetId="1" r:id="rId1"/>
    <sheet name="table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  <c r="W11" i="1"/>
  <c r="W12" i="1"/>
  <c r="W13" i="1"/>
  <c r="W14" i="1"/>
  <c r="W15" i="1"/>
  <c r="O11" i="1"/>
  <c r="O12" i="1"/>
  <c r="O13" i="1"/>
  <c r="O14" i="1"/>
  <c r="O15" i="1"/>
  <c r="G11" i="1"/>
  <c r="G12" i="1"/>
  <c r="G13" i="1"/>
  <c r="G14" i="1"/>
  <c r="G15" i="1"/>
  <c r="S11" i="1"/>
  <c r="S12" i="1"/>
  <c r="S13" i="1"/>
  <c r="S14" i="1"/>
  <c r="S15" i="1"/>
  <c r="K11" i="1"/>
  <c r="K12" i="1"/>
  <c r="K13" i="1"/>
  <c r="K14" i="1"/>
  <c r="K15" i="1"/>
  <c r="C11" i="1"/>
  <c r="C12" i="1"/>
  <c r="C13" i="1"/>
  <c r="C14" i="1"/>
  <c r="C15" i="1"/>
  <c r="H11" i="1"/>
  <c r="H12" i="1"/>
  <c r="H13" i="1"/>
  <c r="H14" i="1"/>
  <c r="H15" i="1"/>
  <c r="P11" i="1"/>
  <c r="P12" i="1"/>
  <c r="P13" i="1"/>
  <c r="P14" i="1"/>
  <c r="P15" i="1"/>
  <c r="X11" i="1"/>
  <c r="X12" i="1"/>
  <c r="X13" i="1"/>
  <c r="X14" i="1"/>
  <c r="X15" i="1"/>
  <c r="T11" i="1"/>
  <c r="T12" i="1"/>
  <c r="T13" i="1"/>
  <c r="T14" i="1"/>
  <c r="T15" i="1"/>
  <c r="L11" i="1"/>
  <c r="L12" i="1"/>
  <c r="L13" i="1"/>
  <c r="L14" i="1"/>
  <c r="L15" i="1"/>
  <c r="D11" i="1"/>
  <c r="D12" i="1"/>
  <c r="D13" i="1"/>
  <c r="D14" i="1"/>
  <c r="D15" i="1"/>
  <c r="H6" i="1"/>
  <c r="H7" i="1"/>
  <c r="H8" i="1"/>
  <c r="H9" i="1"/>
  <c r="P6" i="1"/>
  <c r="P7" i="1"/>
  <c r="P8" i="1"/>
  <c r="P9" i="1"/>
  <c r="X6" i="1"/>
  <c r="X7" i="1"/>
  <c r="X8" i="1"/>
  <c r="X9" i="1"/>
  <c r="T6" i="1"/>
  <c r="T7" i="1"/>
  <c r="T8" i="1"/>
  <c r="T9" i="1"/>
  <c r="L6" i="1"/>
  <c r="L7" i="1"/>
  <c r="L8" i="1"/>
  <c r="L9" i="1"/>
  <c r="D6" i="1"/>
  <c r="D7" i="1"/>
  <c r="D8" i="1"/>
  <c r="D9" i="1"/>
  <c r="G6" i="1"/>
  <c r="G7" i="1"/>
  <c r="G8" i="1"/>
  <c r="G9" i="1"/>
  <c r="O6" i="1"/>
  <c r="O7" i="1"/>
  <c r="O8" i="1"/>
  <c r="O9" i="1"/>
  <c r="W6" i="1"/>
  <c r="W7" i="1"/>
  <c r="W8" i="1"/>
  <c r="W9" i="1"/>
  <c r="S6" i="1"/>
  <c r="S7" i="1"/>
  <c r="S8" i="1"/>
  <c r="S9" i="1"/>
  <c r="K6" i="1"/>
  <c r="K7" i="1"/>
  <c r="K8" i="1"/>
  <c r="K9" i="1"/>
  <c r="C6" i="1"/>
  <c r="C7" i="1"/>
  <c r="C8" i="1"/>
  <c r="C9" i="1"/>
  <c r="X4" i="1"/>
  <c r="W4" i="1"/>
  <c r="T4" i="1"/>
  <c r="S4" i="1"/>
  <c r="L4" i="1"/>
  <c r="P4" i="1"/>
  <c r="O4" i="1"/>
  <c r="K4" i="1"/>
  <c r="H4" i="1"/>
  <c r="G4" i="1"/>
  <c r="D4" i="1"/>
  <c r="C4" i="1"/>
  <c r="R11" i="1"/>
  <c r="V11" i="1"/>
  <c r="R12" i="1"/>
  <c r="V12" i="1"/>
  <c r="R13" i="1"/>
  <c r="V13" i="1"/>
  <c r="R14" i="1"/>
  <c r="V14" i="1"/>
  <c r="R15" i="1"/>
  <c r="V15" i="1"/>
  <c r="J11" i="1"/>
  <c r="N11" i="1"/>
  <c r="J12" i="1"/>
  <c r="N12" i="1"/>
  <c r="J13" i="1"/>
  <c r="N13" i="1"/>
  <c r="J14" i="1"/>
  <c r="N14" i="1"/>
  <c r="J15" i="1"/>
  <c r="N15" i="1"/>
  <c r="B11" i="1"/>
  <c r="F11" i="1"/>
  <c r="B12" i="1"/>
  <c r="F12" i="1"/>
  <c r="B13" i="1"/>
  <c r="F13" i="1"/>
  <c r="B14" i="1"/>
  <c r="F14" i="1"/>
  <c r="B15" i="1"/>
  <c r="F15" i="1"/>
  <c r="A11" i="1"/>
  <c r="A12" i="1"/>
  <c r="A13" i="1"/>
  <c r="A14" i="1"/>
  <c r="A15" i="1"/>
  <c r="R6" i="1"/>
  <c r="V6" i="1"/>
  <c r="R7" i="1"/>
  <c r="V7" i="1"/>
  <c r="R8" i="1"/>
  <c r="V8" i="1"/>
  <c r="R9" i="1"/>
  <c r="V9" i="1"/>
  <c r="J6" i="1"/>
  <c r="N6" i="1"/>
  <c r="J7" i="1"/>
  <c r="N7" i="1"/>
  <c r="J8" i="1"/>
  <c r="N8" i="1"/>
  <c r="J9" i="1"/>
  <c r="N9" i="1"/>
  <c r="B6" i="1"/>
  <c r="F6" i="1"/>
  <c r="B7" i="1"/>
  <c r="F7" i="1"/>
  <c r="B8" i="1"/>
  <c r="F8" i="1"/>
  <c r="B9" i="1"/>
  <c r="F9" i="1"/>
  <c r="V4" i="1"/>
  <c r="R4" i="1"/>
  <c r="N4" i="1"/>
  <c r="J4" i="1"/>
  <c r="F4" i="1"/>
  <c r="B4" i="1"/>
</calcChain>
</file>

<file path=xl/sharedStrings.xml><?xml version="1.0" encoding="utf-8"?>
<sst xmlns="http://schemas.openxmlformats.org/spreadsheetml/2006/main" count="46" uniqueCount="18">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</sst>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"/>
    </sheetNames>
    <sheetDataSet>
      <sheetData sheetId="0">
        <row r="2">
          <cell r="C2">
            <v>125.31100000000001</v>
          </cell>
          <cell r="D2">
            <v>4.9400000000000004</v>
          </cell>
        </row>
        <row r="3">
          <cell r="C3">
            <v>300.72699999999998</v>
          </cell>
          <cell r="D3">
            <v>11.85</v>
          </cell>
        </row>
        <row r="4">
          <cell r="C4">
            <v>358.46600000000001</v>
          </cell>
          <cell r="D4">
            <v>14.12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Revised - Vigo et al. method</v>
          </cell>
          <cell r="D2" t="str">
            <v>Revised - Composite method</v>
          </cell>
        </row>
        <row r="3">
          <cell r="B3">
            <v>0.09</v>
          </cell>
          <cell r="C3">
            <v>0.16</v>
          </cell>
          <cell r="D3">
            <v>0.21</v>
          </cell>
        </row>
        <row r="4">
          <cell r="B4">
            <v>0.46</v>
          </cell>
          <cell r="C4">
            <v>0.79</v>
          </cell>
          <cell r="D4">
            <v>1.06</v>
          </cell>
        </row>
        <row r="5">
          <cell r="B5">
            <v>1.06</v>
          </cell>
          <cell r="C5">
            <v>1.8</v>
          </cell>
          <cell r="D5">
            <v>2.41</v>
          </cell>
        </row>
        <row r="6">
          <cell r="B6">
            <v>3.17</v>
          </cell>
          <cell r="C6">
            <v>5.4</v>
          </cell>
          <cell r="D6">
            <v>7.23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C2">
            <v>92.995000000000005</v>
          </cell>
          <cell r="D2">
            <v>4.07</v>
          </cell>
        </row>
        <row r="3">
          <cell r="C3">
            <v>158.57</v>
          </cell>
          <cell r="D3">
            <v>6.94</v>
          </cell>
        </row>
        <row r="4">
          <cell r="C4">
            <v>212.29499999999999</v>
          </cell>
          <cell r="D4">
            <v>9.2899999999999991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C2">
            <v>163.178</v>
          </cell>
          <cell r="D2">
            <v>5.81</v>
          </cell>
        </row>
        <row r="3">
          <cell r="C3">
            <v>468.55</v>
          </cell>
          <cell r="D3">
            <v>16.670000000000002</v>
          </cell>
        </row>
        <row r="4">
          <cell r="C4">
            <v>520.76400000000001</v>
          </cell>
          <cell r="D4">
            <v>18.53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"/>
    </sheetNames>
    <sheetDataSet>
      <sheetData sheetId="0">
        <row r="2">
          <cell r="D2">
            <v>24.52</v>
          </cell>
          <cell r="E2">
            <v>6.68</v>
          </cell>
        </row>
        <row r="3">
          <cell r="D3">
            <v>45.645000000000003</v>
          </cell>
          <cell r="E3">
            <v>5.57</v>
          </cell>
        </row>
        <row r="4">
          <cell r="D4">
            <v>44.924999999999997</v>
          </cell>
          <cell r="E4">
            <v>4.28</v>
          </cell>
        </row>
        <row r="5">
          <cell r="D5">
            <v>10.146000000000001</v>
          </cell>
          <cell r="E5">
            <v>3.36</v>
          </cell>
        </row>
        <row r="7">
          <cell r="D7">
            <v>66.054000000000002</v>
          </cell>
          <cell r="E7">
            <v>17.989999999999998</v>
          </cell>
        </row>
        <row r="8">
          <cell r="D8">
            <v>110.012</v>
          </cell>
          <cell r="E8">
            <v>13.43</v>
          </cell>
        </row>
        <row r="9">
          <cell r="D9">
            <v>105.06699999999999</v>
          </cell>
          <cell r="E9">
            <v>10.02</v>
          </cell>
        </row>
        <row r="10">
          <cell r="D10">
            <v>19.427</v>
          </cell>
          <cell r="E10">
            <v>6.44</v>
          </cell>
        </row>
        <row r="12">
          <cell r="D12">
            <v>66.816000000000003</v>
          </cell>
          <cell r="E12">
            <v>18.2</v>
          </cell>
        </row>
        <row r="13">
          <cell r="D13">
            <v>124.20099999999999</v>
          </cell>
          <cell r="E13">
            <v>15.16</v>
          </cell>
        </row>
        <row r="14">
          <cell r="D14">
            <v>132.161</v>
          </cell>
          <cell r="E14">
            <v>12.6</v>
          </cell>
        </row>
        <row r="15">
          <cell r="D15">
            <v>31.835000000000001</v>
          </cell>
          <cell r="E15">
            <v>10.55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D2">
            <v>18.146000000000001</v>
          </cell>
          <cell r="E2">
            <v>5.67</v>
          </cell>
        </row>
        <row r="3">
          <cell r="D3">
            <v>33.823999999999998</v>
          </cell>
          <cell r="E3">
            <v>4.74</v>
          </cell>
        </row>
        <row r="4">
          <cell r="D4">
            <v>33</v>
          </cell>
          <cell r="E4">
            <v>3.59</v>
          </cell>
        </row>
        <row r="5">
          <cell r="D5">
            <v>7.3680000000000003</v>
          </cell>
          <cell r="E5">
            <v>2.85</v>
          </cell>
        </row>
        <row r="7">
          <cell r="D7">
            <v>32.859000000000002</v>
          </cell>
          <cell r="E7">
            <v>10.26</v>
          </cell>
        </row>
        <row r="8">
          <cell r="D8">
            <v>54.555</v>
          </cell>
          <cell r="E8">
            <v>7.64</v>
          </cell>
        </row>
        <row r="9">
          <cell r="D9">
            <v>55.308</v>
          </cell>
          <cell r="E9">
            <v>6.02</v>
          </cell>
        </row>
        <row r="10">
          <cell r="D10">
            <v>10.48</v>
          </cell>
          <cell r="E10">
            <v>4.05</v>
          </cell>
        </row>
        <row r="12">
          <cell r="D12">
            <v>36.39</v>
          </cell>
          <cell r="E12">
            <v>11.37</v>
          </cell>
        </row>
        <row r="13">
          <cell r="D13">
            <v>68.236999999999995</v>
          </cell>
          <cell r="E13">
            <v>9.56</v>
          </cell>
        </row>
        <row r="14">
          <cell r="D14">
            <v>76.222999999999999</v>
          </cell>
          <cell r="E14">
            <v>8.3000000000000007</v>
          </cell>
        </row>
        <row r="15">
          <cell r="D15">
            <v>19.614000000000001</v>
          </cell>
          <cell r="E15">
            <v>7.59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D2">
            <v>32.036000000000001</v>
          </cell>
          <cell r="E2">
            <v>7.63</v>
          </cell>
        </row>
        <row r="3">
          <cell r="D3">
            <v>59.694000000000003</v>
          </cell>
          <cell r="E3">
            <v>6.4</v>
          </cell>
        </row>
        <row r="4">
          <cell r="D4">
            <v>58.929000000000002</v>
          </cell>
          <cell r="E4">
            <v>4.93</v>
          </cell>
        </row>
        <row r="5">
          <cell r="D5">
            <v>13.468</v>
          </cell>
          <cell r="E5">
            <v>3.82</v>
          </cell>
        </row>
        <row r="7">
          <cell r="D7">
            <v>105.119</v>
          </cell>
          <cell r="E7">
            <v>25.05</v>
          </cell>
        </row>
        <row r="8">
          <cell r="D8">
            <v>177.09700000000001</v>
          </cell>
          <cell r="E8">
            <v>18.98</v>
          </cell>
        </row>
        <row r="9">
          <cell r="D9">
            <v>165.34200000000001</v>
          </cell>
          <cell r="E9">
            <v>13.83</v>
          </cell>
        </row>
        <row r="10">
          <cell r="D10">
            <v>30.821000000000002</v>
          </cell>
          <cell r="E10">
            <v>8.74</v>
          </cell>
        </row>
        <row r="12">
          <cell r="D12">
            <v>98.707999999999998</v>
          </cell>
          <cell r="E12">
            <v>23.52</v>
          </cell>
        </row>
        <row r="13">
          <cell r="D13">
            <v>186.78399999999999</v>
          </cell>
          <cell r="E13">
            <v>20.02</v>
          </cell>
        </row>
        <row r="14">
          <cell r="D14">
            <v>197.64400000000001</v>
          </cell>
          <cell r="E14">
            <v>16.53</v>
          </cell>
        </row>
        <row r="15">
          <cell r="D15">
            <v>47.482999999999997</v>
          </cell>
          <cell r="E15">
            <v>13.47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>
        <row r="2">
          <cell r="B2" t="str">
            <v>Europe</v>
          </cell>
          <cell r="D2">
            <v>14.439</v>
          </cell>
          <cell r="E2">
            <v>5.69</v>
          </cell>
        </row>
        <row r="3">
          <cell r="B3" t="str">
            <v>Asia</v>
          </cell>
          <cell r="D3">
            <v>70.012</v>
          </cell>
          <cell r="E3">
            <v>5.04</v>
          </cell>
        </row>
        <row r="4">
          <cell r="B4" t="str">
            <v>Oceania</v>
          </cell>
          <cell r="D4">
            <v>0.877</v>
          </cell>
          <cell r="E4">
            <v>6.81</v>
          </cell>
        </row>
        <row r="5">
          <cell r="B5" t="str">
            <v>Americas</v>
          </cell>
          <cell r="D5">
            <v>20.359000000000002</v>
          </cell>
          <cell r="E5">
            <v>6.68</v>
          </cell>
        </row>
        <row r="6">
          <cell r="B6" t="str">
            <v>Africa</v>
          </cell>
          <cell r="D6">
            <v>19.547999999999998</v>
          </cell>
          <cell r="E6">
            <v>3.4</v>
          </cell>
        </row>
        <row r="7">
          <cell r="D7">
            <v>39.512999999999998</v>
          </cell>
          <cell r="E7">
            <v>15.56</v>
          </cell>
        </row>
        <row r="8">
          <cell r="D8">
            <v>172.024</v>
          </cell>
          <cell r="E8">
            <v>12.37</v>
          </cell>
        </row>
        <row r="9">
          <cell r="D9">
            <v>1.94</v>
          </cell>
          <cell r="E9">
            <v>15.06</v>
          </cell>
        </row>
        <row r="10">
          <cell r="D10">
            <v>48.06</v>
          </cell>
          <cell r="E10">
            <v>15.77</v>
          </cell>
        </row>
        <row r="11">
          <cell r="D11">
            <v>39.023000000000003</v>
          </cell>
          <cell r="E11">
            <v>6.79</v>
          </cell>
        </row>
        <row r="12">
          <cell r="D12">
            <v>41.031999999999996</v>
          </cell>
          <cell r="E12">
            <v>16.16</v>
          </cell>
        </row>
        <row r="13">
          <cell r="D13">
            <v>197.46899999999999</v>
          </cell>
          <cell r="E13">
            <v>14.21</v>
          </cell>
        </row>
        <row r="14">
          <cell r="D14">
            <v>2.1619999999999999</v>
          </cell>
          <cell r="E14">
            <v>16.78</v>
          </cell>
        </row>
        <row r="15">
          <cell r="D15">
            <v>54.113999999999997</v>
          </cell>
          <cell r="E15">
            <v>17.760000000000002</v>
          </cell>
        </row>
        <row r="16">
          <cell r="D16">
            <v>60.235999999999997</v>
          </cell>
          <cell r="E16">
            <v>10.48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2">
          <cell r="D2">
            <v>10.643000000000001</v>
          </cell>
          <cell r="E2">
            <v>4.8</v>
          </cell>
        </row>
        <row r="3">
          <cell r="D3">
            <v>51.761000000000003</v>
          </cell>
          <cell r="E3">
            <v>4.25</v>
          </cell>
        </row>
        <row r="4">
          <cell r="D4">
            <v>0.64500000000000002</v>
          </cell>
          <cell r="E4">
            <v>5.9</v>
          </cell>
        </row>
        <row r="5">
          <cell r="D5">
            <v>15.061</v>
          </cell>
          <cell r="E5">
            <v>5.66</v>
          </cell>
        </row>
        <row r="6">
          <cell r="D6">
            <v>14.228</v>
          </cell>
          <cell r="E6">
            <v>2.87</v>
          </cell>
        </row>
        <row r="7">
          <cell r="D7">
            <v>20.509</v>
          </cell>
          <cell r="E7">
            <v>9.25</v>
          </cell>
        </row>
        <row r="8">
          <cell r="D8">
            <v>87.001999999999995</v>
          </cell>
          <cell r="E8">
            <v>7.15</v>
          </cell>
        </row>
        <row r="9">
          <cell r="D9">
            <v>1.028</v>
          </cell>
          <cell r="E9">
            <v>9.4</v>
          </cell>
        </row>
        <row r="10">
          <cell r="D10">
            <v>24.084</v>
          </cell>
          <cell r="E10">
            <v>9.0399999999999991</v>
          </cell>
        </row>
        <row r="11">
          <cell r="D11">
            <v>20.579000000000001</v>
          </cell>
          <cell r="E11">
            <v>4.16</v>
          </cell>
        </row>
        <row r="12">
          <cell r="D12">
            <v>23.170999999999999</v>
          </cell>
          <cell r="E12">
            <v>10.45</v>
          </cell>
        </row>
        <row r="13">
          <cell r="D13">
            <v>109.18</v>
          </cell>
          <cell r="E13">
            <v>8.9700000000000006</v>
          </cell>
        </row>
        <row r="14">
          <cell r="D14">
            <v>1.242</v>
          </cell>
          <cell r="E14">
            <v>11.36</v>
          </cell>
        </row>
        <row r="15">
          <cell r="D15">
            <v>30.268000000000001</v>
          </cell>
          <cell r="E15">
            <v>11.37</v>
          </cell>
        </row>
        <row r="16">
          <cell r="D16">
            <v>36.603000000000002</v>
          </cell>
          <cell r="E16">
            <v>7.39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2">
          <cell r="D2">
            <v>18.937000000000001</v>
          </cell>
          <cell r="E2">
            <v>6.52</v>
          </cell>
        </row>
        <row r="3">
          <cell r="D3">
            <v>91.448999999999998</v>
          </cell>
          <cell r="E3">
            <v>5.79</v>
          </cell>
        </row>
        <row r="4">
          <cell r="D4">
            <v>1.153</v>
          </cell>
          <cell r="E4">
            <v>7.6</v>
          </cell>
        </row>
        <row r="5">
          <cell r="D5">
            <v>26.640999999999998</v>
          </cell>
          <cell r="E5">
            <v>7.65</v>
          </cell>
        </row>
        <row r="6">
          <cell r="D6">
            <v>25.948</v>
          </cell>
          <cell r="E6">
            <v>3.89</v>
          </cell>
        </row>
        <row r="7">
          <cell r="D7">
            <v>63.347999999999999</v>
          </cell>
          <cell r="E7">
            <v>21.82</v>
          </cell>
        </row>
        <row r="8">
          <cell r="D8">
            <v>273.88600000000002</v>
          </cell>
          <cell r="E8">
            <v>17.329999999999998</v>
          </cell>
        </row>
        <row r="9">
          <cell r="D9">
            <v>3.0329999999999999</v>
          </cell>
          <cell r="E9">
            <v>19.98</v>
          </cell>
        </row>
        <row r="10">
          <cell r="D10">
            <v>75.671999999999997</v>
          </cell>
          <cell r="E10">
            <v>21.74</v>
          </cell>
        </row>
        <row r="11">
          <cell r="D11">
            <v>62.441000000000003</v>
          </cell>
          <cell r="E11">
            <v>9.36</v>
          </cell>
        </row>
        <row r="12">
          <cell r="D12">
            <v>60.942999999999998</v>
          </cell>
          <cell r="E12">
            <v>20.99</v>
          </cell>
        </row>
        <row r="13">
          <cell r="D13">
            <v>296.53699999999998</v>
          </cell>
          <cell r="E13">
            <v>18.77</v>
          </cell>
        </row>
        <row r="14">
          <cell r="D14">
            <v>3.1920000000000002</v>
          </cell>
          <cell r="E14">
            <v>21.03</v>
          </cell>
        </row>
        <row r="15">
          <cell r="D15">
            <v>79.807000000000002</v>
          </cell>
          <cell r="E15">
            <v>22.93</v>
          </cell>
        </row>
        <row r="16">
          <cell r="D16">
            <v>90.141999999999996</v>
          </cell>
          <cell r="E16">
            <v>13.51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15"/>
  <sheetViews>
    <sheetView zoomScale="70" zoomScaleNormal="70" workbookViewId="0">
      <selection activeCell="X15" sqref="B4:X15"/>
    </sheetView>
  </sheetViews>
  <sheetFormatPr defaultRowHeight="15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2" width="8.425781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" customHeight="1" x14ac:dyDescent="0.25">
      <c r="B1" s="7" t="s">
        <v>1</v>
      </c>
      <c r="C1" s="7"/>
      <c r="D1" s="7"/>
      <c r="E1" s="7"/>
      <c r="F1" s="7"/>
      <c r="G1" s="7"/>
      <c r="H1" s="7"/>
      <c r="I1" s="3"/>
      <c r="J1" s="7" t="s">
        <v>2</v>
      </c>
      <c r="K1" s="7"/>
      <c r="L1" s="7"/>
      <c r="M1" s="7"/>
      <c r="N1" s="7"/>
      <c r="O1" s="7"/>
      <c r="P1" s="7"/>
      <c r="Q1" s="3"/>
      <c r="R1" s="7" t="s">
        <v>3</v>
      </c>
      <c r="S1" s="7"/>
      <c r="T1" s="7"/>
      <c r="U1" s="7"/>
      <c r="V1" s="7"/>
      <c r="W1" s="7"/>
      <c r="X1" s="7"/>
    </row>
    <row r="2" spans="1:24" s="4" customFormat="1" x14ac:dyDescent="0.25">
      <c r="B2" s="7" t="s">
        <v>8</v>
      </c>
      <c r="C2" s="7"/>
      <c r="D2" s="7"/>
      <c r="E2" s="3"/>
      <c r="F2" s="7" t="s">
        <v>9</v>
      </c>
      <c r="G2" s="7"/>
      <c r="H2" s="7"/>
      <c r="I2" s="3"/>
      <c r="J2" s="7" t="s">
        <v>8</v>
      </c>
      <c r="K2" s="7"/>
      <c r="L2" s="7"/>
      <c r="M2" s="3"/>
      <c r="N2" s="7" t="s">
        <v>9</v>
      </c>
      <c r="O2" s="7"/>
      <c r="P2" s="7"/>
      <c r="Q2" s="3"/>
      <c r="R2" s="7" t="s">
        <v>8</v>
      </c>
      <c r="S2" s="7"/>
      <c r="T2" s="7"/>
      <c r="U2" s="3"/>
      <c r="V2" s="7" t="s">
        <v>9</v>
      </c>
      <c r="W2" s="7"/>
      <c r="X2" s="7"/>
    </row>
    <row r="3" spans="1:24" s="4" customFormat="1" ht="30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x14ac:dyDescent="0.25">
      <c r="A4" t="s">
        <v>0</v>
      </c>
      <c r="B4">
        <f>[1]table1_global!$C$2</f>
        <v>125.31100000000001</v>
      </c>
      <c r="C4">
        <f>[2]table1_global_lower!$C$2</f>
        <v>92.995000000000005</v>
      </c>
      <c r="D4">
        <f>[3]table1_global_upper!$C$2</f>
        <v>163.178</v>
      </c>
      <c r="F4" s="4">
        <f>[1]table1_global!$D$2</f>
        <v>4.9400000000000004</v>
      </c>
      <c r="G4" s="4">
        <f>[2]table1_global_lower!$D$2</f>
        <v>4.07</v>
      </c>
      <c r="H4" s="4">
        <f>[3]table1_global_upper!$D$2</f>
        <v>5.81</v>
      </c>
      <c r="J4">
        <f>[1]table1_global!$C$3</f>
        <v>300.72699999999998</v>
      </c>
      <c r="K4">
        <f>[2]table1_global_lower!$C$3</f>
        <v>158.57</v>
      </c>
      <c r="L4">
        <f>[3]table1_global_upper!$C$3</f>
        <v>468.55</v>
      </c>
      <c r="N4">
        <f>[1]table1_global!$D$3</f>
        <v>11.85</v>
      </c>
      <c r="O4">
        <f>[2]table1_global_lower!$D$3</f>
        <v>6.94</v>
      </c>
      <c r="P4">
        <f>[3]table1_global_upper!$D$3</f>
        <v>16.670000000000002</v>
      </c>
      <c r="R4">
        <f>[1]table1_global!$C$4</f>
        <v>358.46600000000001</v>
      </c>
      <c r="S4">
        <f>[2]table1_global_lower!$C$4</f>
        <v>212.29499999999999</v>
      </c>
      <c r="T4">
        <f>[3]table1_global_upper!$C$4</f>
        <v>520.76400000000001</v>
      </c>
      <c r="V4">
        <f>[1]table1_global!$D$4</f>
        <v>14.12</v>
      </c>
      <c r="W4">
        <f>[2]table1_global_lower!$D$4</f>
        <v>9.2899999999999991</v>
      </c>
      <c r="X4">
        <f>[3]table1_global_upper!$D$4</f>
        <v>18.53</v>
      </c>
    </row>
    <row r="6" spans="1:24" x14ac:dyDescent="0.25">
      <c r="A6" t="s">
        <v>4</v>
      </c>
      <c r="B6">
        <f>[4]table1_income!D2</f>
        <v>24.52</v>
      </c>
      <c r="C6">
        <f>[5]table1_income_lower!D2</f>
        <v>18.146000000000001</v>
      </c>
      <c r="D6">
        <f>[6]table1_income_upper!D2</f>
        <v>32.036000000000001</v>
      </c>
      <c r="F6" s="4">
        <f>[4]table1_income!E2</f>
        <v>6.68</v>
      </c>
      <c r="G6" s="4">
        <f>[5]table1_income_lower!E2</f>
        <v>5.67</v>
      </c>
      <c r="H6" s="4">
        <f>[6]table1_income_upper!E2</f>
        <v>7.63</v>
      </c>
      <c r="J6">
        <f>[4]table1_income!D7</f>
        <v>66.054000000000002</v>
      </c>
      <c r="K6">
        <f>[5]table1_income_lower!D7</f>
        <v>32.859000000000002</v>
      </c>
      <c r="L6">
        <f>[6]table1_income_upper!D7</f>
        <v>105.119</v>
      </c>
      <c r="N6">
        <f>[4]table1_income!E7</f>
        <v>17.989999999999998</v>
      </c>
      <c r="O6">
        <f>[5]table1_income_lower!E7</f>
        <v>10.26</v>
      </c>
      <c r="P6">
        <f>[6]table1_income_upper!E7</f>
        <v>25.05</v>
      </c>
      <c r="R6">
        <f>[4]table1_income!D12</f>
        <v>66.816000000000003</v>
      </c>
      <c r="S6">
        <f>[5]table1_income_lower!D12</f>
        <v>36.39</v>
      </c>
      <c r="T6">
        <f>[6]table1_income_upper!D12</f>
        <v>98.707999999999998</v>
      </c>
      <c r="V6">
        <f>[4]table1_income!E12</f>
        <v>18.2</v>
      </c>
      <c r="W6">
        <f>[5]table1_income_lower!E12</f>
        <v>11.37</v>
      </c>
      <c r="X6">
        <f>[6]table1_income_upper!E12</f>
        <v>23.52</v>
      </c>
    </row>
    <row r="7" spans="1:24" x14ac:dyDescent="0.25">
      <c r="A7" t="s">
        <v>5</v>
      </c>
      <c r="B7">
        <f>[4]table1_income!D3</f>
        <v>45.645000000000003</v>
      </c>
      <c r="C7">
        <f>[5]table1_income_lower!D3</f>
        <v>33.823999999999998</v>
      </c>
      <c r="D7">
        <f>[6]table1_income_upper!D3</f>
        <v>59.694000000000003</v>
      </c>
      <c r="F7" s="4">
        <f>[4]table1_income!E3</f>
        <v>5.57</v>
      </c>
      <c r="G7" s="4">
        <f>[5]table1_income_lower!E3</f>
        <v>4.74</v>
      </c>
      <c r="H7" s="4">
        <f>[6]table1_income_upper!E3</f>
        <v>6.4</v>
      </c>
      <c r="J7">
        <f>[4]table1_income!D8</f>
        <v>110.012</v>
      </c>
      <c r="K7">
        <f>[5]table1_income_lower!D8</f>
        <v>54.555</v>
      </c>
      <c r="L7">
        <f>[6]table1_income_upper!D8</f>
        <v>177.09700000000001</v>
      </c>
      <c r="N7">
        <f>[4]table1_income!E8</f>
        <v>13.43</v>
      </c>
      <c r="O7">
        <f>[5]table1_income_lower!E8</f>
        <v>7.64</v>
      </c>
      <c r="P7">
        <f>[6]table1_income_upper!E8</f>
        <v>18.98</v>
      </c>
      <c r="R7">
        <f>[4]table1_income!D13</f>
        <v>124.20099999999999</v>
      </c>
      <c r="S7">
        <f>[5]table1_income_lower!D13</f>
        <v>68.236999999999995</v>
      </c>
      <c r="T7">
        <f>[6]table1_income_upper!D13</f>
        <v>186.78399999999999</v>
      </c>
      <c r="V7">
        <f>[4]table1_income!E13</f>
        <v>15.16</v>
      </c>
      <c r="W7">
        <f>[5]table1_income_lower!E13</f>
        <v>9.56</v>
      </c>
      <c r="X7">
        <f>[6]table1_income_upper!E13</f>
        <v>20.02</v>
      </c>
    </row>
    <row r="8" spans="1:24" x14ac:dyDescent="0.25">
      <c r="A8" t="s">
        <v>6</v>
      </c>
      <c r="B8">
        <f>[4]table1_income!D4</f>
        <v>44.924999999999997</v>
      </c>
      <c r="C8">
        <f>[5]table1_income_lower!D4</f>
        <v>33</v>
      </c>
      <c r="D8">
        <f>[6]table1_income_upper!D4</f>
        <v>58.929000000000002</v>
      </c>
      <c r="F8" s="4">
        <f>[4]table1_income!E4</f>
        <v>4.28</v>
      </c>
      <c r="G8" s="4">
        <f>[5]table1_income_lower!E4</f>
        <v>3.59</v>
      </c>
      <c r="H8" s="4">
        <f>[6]table1_income_upper!E4</f>
        <v>4.93</v>
      </c>
      <c r="J8">
        <f>[4]table1_income!D9</f>
        <v>105.06699999999999</v>
      </c>
      <c r="K8">
        <f>[5]table1_income_lower!D9</f>
        <v>55.308</v>
      </c>
      <c r="L8">
        <f>[6]table1_income_upper!D9</f>
        <v>165.34200000000001</v>
      </c>
      <c r="N8">
        <f>[4]table1_income!E9</f>
        <v>10.02</v>
      </c>
      <c r="O8">
        <f>[5]table1_income_lower!E9</f>
        <v>6.02</v>
      </c>
      <c r="P8">
        <f>[6]table1_income_upper!E9</f>
        <v>13.83</v>
      </c>
      <c r="R8">
        <f>[4]table1_income!D14</f>
        <v>132.161</v>
      </c>
      <c r="S8">
        <f>[5]table1_income_lower!D14</f>
        <v>76.222999999999999</v>
      </c>
      <c r="T8">
        <f>[6]table1_income_upper!D14</f>
        <v>197.64400000000001</v>
      </c>
      <c r="V8">
        <f>[4]table1_income!E14</f>
        <v>12.6</v>
      </c>
      <c r="W8">
        <f>[5]table1_income_lower!E14</f>
        <v>8.3000000000000007</v>
      </c>
      <c r="X8">
        <f>[6]table1_income_upper!E14</f>
        <v>16.53</v>
      </c>
    </row>
    <row r="9" spans="1:24" x14ac:dyDescent="0.25">
      <c r="A9" t="s">
        <v>7</v>
      </c>
      <c r="B9">
        <f>[4]table1_income!D5</f>
        <v>10.146000000000001</v>
      </c>
      <c r="C9">
        <f>[5]table1_income_lower!D5</f>
        <v>7.3680000000000003</v>
      </c>
      <c r="D9">
        <f>[6]table1_income_upper!D5</f>
        <v>13.468</v>
      </c>
      <c r="F9" s="4">
        <f>[4]table1_income!E5</f>
        <v>3.36</v>
      </c>
      <c r="G9" s="4">
        <f>[5]table1_income_lower!E5</f>
        <v>2.85</v>
      </c>
      <c r="H9" s="4">
        <f>[6]table1_income_upper!E5</f>
        <v>3.82</v>
      </c>
      <c r="J9">
        <f>[4]table1_income!D10</f>
        <v>19.427</v>
      </c>
      <c r="K9">
        <f>[5]table1_income_lower!D10</f>
        <v>10.48</v>
      </c>
      <c r="L9">
        <f>[6]table1_income_upper!D10</f>
        <v>30.821000000000002</v>
      </c>
      <c r="N9">
        <f>[4]table1_income!E10</f>
        <v>6.44</v>
      </c>
      <c r="O9">
        <f>[5]table1_income_lower!E10</f>
        <v>4.05</v>
      </c>
      <c r="P9">
        <f>[6]table1_income_upper!E10</f>
        <v>8.74</v>
      </c>
      <c r="R9">
        <f>[4]table1_income!D15</f>
        <v>31.835000000000001</v>
      </c>
      <c r="S9">
        <f>[5]table1_income_lower!D15</f>
        <v>19.614000000000001</v>
      </c>
      <c r="T9">
        <f>[6]table1_income_upper!D15</f>
        <v>47.482999999999997</v>
      </c>
      <c r="V9">
        <f>[4]table1_income!E15</f>
        <v>10.55</v>
      </c>
      <c r="W9">
        <f>[5]table1_income_lower!E15</f>
        <v>7.59</v>
      </c>
      <c r="X9">
        <f>[6]table1_income_upper!E15</f>
        <v>13.47</v>
      </c>
    </row>
    <row r="10" spans="1:24" x14ac:dyDescent="0.25">
      <c r="A10" s="1"/>
    </row>
    <row r="11" spans="1:24" x14ac:dyDescent="0.25">
      <c r="A11" t="str">
        <f>[7]table1_region!B2</f>
        <v>Europe</v>
      </c>
      <c r="B11">
        <f>[7]table1_region!D2</f>
        <v>14.439</v>
      </c>
      <c r="C11">
        <f>[8]table1_region_lower!D2</f>
        <v>10.643000000000001</v>
      </c>
      <c r="D11">
        <f>[9]table1_region_upper!D2</f>
        <v>18.937000000000001</v>
      </c>
      <c r="F11" s="4">
        <f>[7]table1_region!E2</f>
        <v>5.69</v>
      </c>
      <c r="G11" s="4">
        <f>[8]table1_region_lower!E2</f>
        <v>4.8</v>
      </c>
      <c r="H11" s="4">
        <f>[9]table1_region_upper!E2</f>
        <v>6.52</v>
      </c>
      <c r="J11">
        <f>[7]table1_region!D7</f>
        <v>39.512999999999998</v>
      </c>
      <c r="K11" s="4">
        <f>[8]table1_region_lower!D7</f>
        <v>20.509</v>
      </c>
      <c r="L11">
        <f>[9]table1_region_upper!D7</f>
        <v>63.347999999999999</v>
      </c>
      <c r="N11">
        <f>[7]table1_region!E7</f>
        <v>15.56</v>
      </c>
      <c r="O11">
        <f>[8]table1_region_lower!E7</f>
        <v>9.25</v>
      </c>
      <c r="P11">
        <f>[9]table1_region_upper!E7</f>
        <v>21.82</v>
      </c>
      <c r="R11">
        <f>[7]table1_region!D12</f>
        <v>41.031999999999996</v>
      </c>
      <c r="S11">
        <f>[8]table1_region_lower!D12</f>
        <v>23.170999999999999</v>
      </c>
      <c r="T11">
        <f>[9]table1_region_upper!D12</f>
        <v>60.942999999999998</v>
      </c>
      <c r="V11">
        <f>[7]table1_region!E12</f>
        <v>16.16</v>
      </c>
      <c r="W11">
        <f>[8]table1_region_lower!E12</f>
        <v>10.45</v>
      </c>
      <c r="X11">
        <f>[9]table1_region_upper!E12</f>
        <v>20.99</v>
      </c>
    </row>
    <row r="12" spans="1:24" x14ac:dyDescent="0.25">
      <c r="A12" t="str">
        <f>[7]table1_region!B3</f>
        <v>Asia</v>
      </c>
      <c r="B12">
        <f>[7]table1_region!D3</f>
        <v>70.012</v>
      </c>
      <c r="C12">
        <f>[8]table1_region_lower!D3</f>
        <v>51.761000000000003</v>
      </c>
      <c r="D12">
        <f>[9]table1_region_upper!D3</f>
        <v>91.448999999999998</v>
      </c>
      <c r="F12" s="4">
        <f>[7]table1_region!E3</f>
        <v>5.04</v>
      </c>
      <c r="G12" s="4">
        <f>[8]table1_region_lower!E3</f>
        <v>4.25</v>
      </c>
      <c r="H12" s="4">
        <f>[9]table1_region_upper!E3</f>
        <v>5.79</v>
      </c>
      <c r="J12">
        <f>[7]table1_region!D8</f>
        <v>172.024</v>
      </c>
      <c r="K12" s="4">
        <f>[8]table1_region_lower!D8</f>
        <v>87.001999999999995</v>
      </c>
      <c r="L12">
        <f>[9]table1_region_upper!D8</f>
        <v>273.88600000000002</v>
      </c>
      <c r="N12">
        <f>[7]table1_region!E8</f>
        <v>12.37</v>
      </c>
      <c r="O12">
        <f>[8]table1_region_lower!E8</f>
        <v>7.15</v>
      </c>
      <c r="P12">
        <f>[9]table1_region_upper!E8</f>
        <v>17.329999999999998</v>
      </c>
      <c r="R12">
        <f>[7]table1_region!D13</f>
        <v>197.46899999999999</v>
      </c>
      <c r="S12">
        <f>[8]table1_region_lower!D13</f>
        <v>109.18</v>
      </c>
      <c r="T12">
        <f>[9]table1_region_upper!D13</f>
        <v>296.53699999999998</v>
      </c>
      <c r="V12">
        <f>[7]table1_region!E13</f>
        <v>14.21</v>
      </c>
      <c r="W12">
        <f>[8]table1_region_lower!E13</f>
        <v>8.9700000000000006</v>
      </c>
      <c r="X12">
        <f>[9]table1_region_upper!E13</f>
        <v>18.77</v>
      </c>
    </row>
    <row r="13" spans="1:24" x14ac:dyDescent="0.25">
      <c r="A13" t="str">
        <f>[7]table1_region!B4</f>
        <v>Oceania</v>
      </c>
      <c r="B13">
        <f>[7]table1_region!D4</f>
        <v>0.877</v>
      </c>
      <c r="C13">
        <f>[8]table1_region_lower!D4</f>
        <v>0.64500000000000002</v>
      </c>
      <c r="D13">
        <f>[9]table1_region_upper!D4</f>
        <v>1.153</v>
      </c>
      <c r="F13" s="4">
        <f>[7]table1_region!E4</f>
        <v>6.81</v>
      </c>
      <c r="G13" s="4">
        <f>[8]table1_region_lower!E4</f>
        <v>5.9</v>
      </c>
      <c r="H13" s="4">
        <f>[9]table1_region_upper!E4</f>
        <v>7.6</v>
      </c>
      <c r="J13">
        <f>[7]table1_region!D9</f>
        <v>1.94</v>
      </c>
      <c r="K13" s="4">
        <f>[8]table1_region_lower!D9</f>
        <v>1.028</v>
      </c>
      <c r="L13">
        <f>[9]table1_region_upper!D9</f>
        <v>3.0329999999999999</v>
      </c>
      <c r="N13">
        <f>[7]table1_region!E9</f>
        <v>15.06</v>
      </c>
      <c r="O13">
        <f>[8]table1_region_lower!E9</f>
        <v>9.4</v>
      </c>
      <c r="P13">
        <f>[9]table1_region_upper!E9</f>
        <v>19.98</v>
      </c>
      <c r="R13">
        <f>[7]table1_region!D14</f>
        <v>2.1619999999999999</v>
      </c>
      <c r="S13">
        <f>[8]table1_region_lower!D14</f>
        <v>1.242</v>
      </c>
      <c r="T13">
        <f>[9]table1_region_upper!D14</f>
        <v>3.1920000000000002</v>
      </c>
      <c r="V13">
        <f>[7]table1_region!E14</f>
        <v>16.78</v>
      </c>
      <c r="W13">
        <f>[8]table1_region_lower!E14</f>
        <v>11.36</v>
      </c>
      <c r="X13">
        <f>[9]table1_region_upper!E14</f>
        <v>21.03</v>
      </c>
    </row>
    <row r="14" spans="1:24" x14ac:dyDescent="0.25">
      <c r="A14" t="str">
        <f>[7]table1_region!B5</f>
        <v>Americas</v>
      </c>
      <c r="B14">
        <f>[7]table1_region!D5</f>
        <v>20.359000000000002</v>
      </c>
      <c r="C14">
        <f>[8]table1_region_lower!D5</f>
        <v>15.061</v>
      </c>
      <c r="D14">
        <f>[9]table1_region_upper!D5</f>
        <v>26.640999999999998</v>
      </c>
      <c r="F14" s="4">
        <f>[7]table1_region!E5</f>
        <v>6.68</v>
      </c>
      <c r="G14" s="4">
        <f>[8]table1_region_lower!E5</f>
        <v>5.66</v>
      </c>
      <c r="H14" s="4">
        <f>[9]table1_region_upper!E5</f>
        <v>7.65</v>
      </c>
      <c r="J14">
        <f>[7]table1_region!D10</f>
        <v>48.06</v>
      </c>
      <c r="K14" s="4">
        <f>[8]table1_region_lower!D10</f>
        <v>24.084</v>
      </c>
      <c r="L14">
        <f>[9]table1_region_upper!D10</f>
        <v>75.671999999999997</v>
      </c>
      <c r="N14">
        <f>[7]table1_region!E10</f>
        <v>15.77</v>
      </c>
      <c r="O14">
        <f>[8]table1_region_lower!E10</f>
        <v>9.0399999999999991</v>
      </c>
      <c r="P14">
        <f>[9]table1_region_upper!E10</f>
        <v>21.74</v>
      </c>
      <c r="R14">
        <f>[7]table1_region!D15</f>
        <v>54.113999999999997</v>
      </c>
      <c r="S14">
        <f>[8]table1_region_lower!D15</f>
        <v>30.268000000000001</v>
      </c>
      <c r="T14">
        <f>[9]table1_region_upper!D15</f>
        <v>79.807000000000002</v>
      </c>
      <c r="V14">
        <f>[7]table1_region!E15</f>
        <v>17.760000000000002</v>
      </c>
      <c r="W14">
        <f>[8]table1_region_lower!E15</f>
        <v>11.37</v>
      </c>
      <c r="X14">
        <f>[9]table1_region_upper!E15</f>
        <v>22.93</v>
      </c>
    </row>
    <row r="15" spans="1:24" x14ac:dyDescent="0.25">
      <c r="A15" t="str">
        <f>[7]table1_region!B6</f>
        <v>Africa</v>
      </c>
      <c r="B15">
        <f>[7]table1_region!D6</f>
        <v>19.547999999999998</v>
      </c>
      <c r="C15">
        <f>[8]table1_region_lower!D6</f>
        <v>14.228</v>
      </c>
      <c r="D15">
        <f>[9]table1_region_upper!D6</f>
        <v>25.948</v>
      </c>
      <c r="F15" s="4">
        <f>[7]table1_region!E6</f>
        <v>3.4</v>
      </c>
      <c r="G15" s="4">
        <f>[8]table1_region_lower!E6</f>
        <v>2.87</v>
      </c>
      <c r="H15" s="4">
        <f>[9]table1_region_upper!E6</f>
        <v>3.89</v>
      </c>
      <c r="J15">
        <f>[7]table1_region!D11</f>
        <v>39.023000000000003</v>
      </c>
      <c r="K15" s="4">
        <f>[8]table1_region_lower!D11</f>
        <v>20.579000000000001</v>
      </c>
      <c r="L15">
        <f>[9]table1_region_upper!D11</f>
        <v>62.441000000000003</v>
      </c>
      <c r="N15">
        <f>[7]table1_region!E11</f>
        <v>6.79</v>
      </c>
      <c r="O15">
        <f>[8]table1_region_lower!E11</f>
        <v>4.16</v>
      </c>
      <c r="P15">
        <f>[9]table1_region_upper!E11</f>
        <v>9.36</v>
      </c>
      <c r="R15">
        <f>[7]table1_region!D16</f>
        <v>60.235999999999997</v>
      </c>
      <c r="S15">
        <f>[8]table1_region_lower!D16</f>
        <v>36.603000000000002</v>
      </c>
      <c r="T15">
        <f>[9]table1_region_upper!D16</f>
        <v>90.141999999999996</v>
      </c>
      <c r="V15">
        <f>[7]table1_region!E16</f>
        <v>10.48</v>
      </c>
      <c r="W15">
        <f>[8]table1_region_lower!E16</f>
        <v>7.39</v>
      </c>
      <c r="X15">
        <f>[9]table1_region_upper!E16</f>
        <v>13.51</v>
      </c>
    </row>
  </sheetData>
  <mergeCells count="9">
    <mergeCell ref="V2:X2"/>
    <mergeCell ref="R1:X1"/>
    <mergeCell ref="J1:P1"/>
    <mergeCell ref="B1:H1"/>
    <mergeCell ref="R2:T2"/>
    <mergeCell ref="J2:L2"/>
    <mergeCell ref="B2:D2"/>
    <mergeCell ref="F2:H2"/>
    <mergeCell ref="N2: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tabSelected="1" workbookViewId="0">
      <selection activeCell="L7" sqref="B4:L7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8" t="str">
        <f>[10]table2_lower!B2</f>
        <v>Original GBD method</v>
      </c>
      <c r="C2" s="8"/>
      <c r="D2" s="8"/>
      <c r="E2" s="2"/>
      <c r="F2" s="8" t="str">
        <f>[10]table2_lower!C2</f>
        <v>Revised - Vigo et al. method</v>
      </c>
      <c r="G2" s="8"/>
      <c r="H2" s="8"/>
      <c r="I2" s="2"/>
      <c r="J2" s="8" t="str">
        <f>[10]table2_lower!D2</f>
        <v>Revised - Composite method</v>
      </c>
      <c r="K2" s="8"/>
      <c r="L2" s="8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[11]table2!B3</f>
        <v>0.13</v>
      </c>
      <c r="C4" s="5">
        <f>[10]table2_lower!B3</f>
        <v>0.09</v>
      </c>
      <c r="D4" s="5">
        <f>[12]table2_upper!$B3</f>
        <v>0.16</v>
      </c>
      <c r="E4" s="5"/>
      <c r="F4" s="5">
        <f>[11]table2!C3</f>
        <v>0.3</v>
      </c>
      <c r="G4" s="5">
        <f>[10]table2_lower!C3</f>
        <v>0.16</v>
      </c>
      <c r="H4" s="5">
        <f>[12]table2_upper!$C3</f>
        <v>0.47</v>
      </c>
      <c r="I4" s="5"/>
      <c r="J4" s="5">
        <f>[11]table2!D3</f>
        <v>0.36</v>
      </c>
      <c r="K4" s="5">
        <f>[10]table2_lower!D3</f>
        <v>0.21</v>
      </c>
      <c r="L4" s="5">
        <f>[12]table2_upper!$D3</f>
        <v>0.52</v>
      </c>
    </row>
    <row r="5" spans="1:12" x14ac:dyDescent="0.25">
      <c r="A5" s="5" t="s">
        <v>15</v>
      </c>
      <c r="B5" s="5">
        <f>[11]table2!B4</f>
        <v>0.63</v>
      </c>
      <c r="C5" s="5">
        <f>[10]table2_lower!B4</f>
        <v>0.46</v>
      </c>
      <c r="D5" s="5">
        <f>[12]table2_upper!$B4</f>
        <v>0.82</v>
      </c>
      <c r="E5" s="5"/>
      <c r="F5" s="5">
        <f>[11]table2!C4</f>
        <v>1.5</v>
      </c>
      <c r="G5" s="5">
        <f>[10]table2_lower!C4</f>
        <v>0.79</v>
      </c>
      <c r="H5" s="5">
        <f>[12]table2_upper!$C4</f>
        <v>2.34</v>
      </c>
      <c r="I5" s="5"/>
      <c r="J5" s="5">
        <f>[11]table2!D4</f>
        <v>1.79</v>
      </c>
      <c r="K5" s="5">
        <f>[10]table2_lower!D4</f>
        <v>1.06</v>
      </c>
      <c r="L5" s="5">
        <f>[12]table2_upper!$D4</f>
        <v>2.6</v>
      </c>
    </row>
    <row r="6" spans="1:12" x14ac:dyDescent="0.25">
      <c r="A6" s="5" t="s">
        <v>16</v>
      </c>
      <c r="B6" s="5">
        <f>[11]table2!B5</f>
        <v>1.42</v>
      </c>
      <c r="C6" s="5">
        <f>[10]table2_lower!B5</f>
        <v>1.06</v>
      </c>
      <c r="D6" s="5">
        <f>[12]table2_upper!$B5</f>
        <v>1.85</v>
      </c>
      <c r="E6" s="5"/>
      <c r="F6" s="5">
        <f>[11]table2!C5</f>
        <v>3.41</v>
      </c>
      <c r="G6" s="5">
        <f>[10]table2_lower!C5</f>
        <v>1.8</v>
      </c>
      <c r="H6" s="5">
        <f>[12]table2_upper!$C5</f>
        <v>5.32</v>
      </c>
      <c r="I6" s="5"/>
      <c r="J6" s="5">
        <f>[11]table2!D5</f>
        <v>4.07</v>
      </c>
      <c r="K6" s="5">
        <f>[10]table2_lower!D5</f>
        <v>2.41</v>
      </c>
      <c r="L6" s="5">
        <f>[12]table2_upper!$D5</f>
        <v>5.91</v>
      </c>
    </row>
    <row r="7" spans="1:12" x14ac:dyDescent="0.25">
      <c r="A7" s="5" t="s">
        <v>17</v>
      </c>
      <c r="B7" s="5">
        <f>[11]table2!B6</f>
        <v>4.2699999999999996</v>
      </c>
      <c r="C7" s="5">
        <f>[10]table2_lower!B6</f>
        <v>3.17</v>
      </c>
      <c r="D7" s="5">
        <f>[12]table2_upper!$B6</f>
        <v>5.55</v>
      </c>
      <c r="E7" s="5"/>
      <c r="F7" s="5">
        <f>[11]table2!C6</f>
        <v>10.24</v>
      </c>
      <c r="G7" s="5">
        <f>[10]table2_lower!C6</f>
        <v>5.4</v>
      </c>
      <c r="H7" s="5">
        <f>[12]table2_upper!$C6</f>
        <v>15.95</v>
      </c>
      <c r="I7" s="5"/>
      <c r="J7" s="5">
        <f>[11]table2!D6</f>
        <v>12.2</v>
      </c>
      <c r="K7" s="5">
        <f>[10]table2_lower!D6</f>
        <v>7.23</v>
      </c>
      <c r="L7" s="5">
        <f>[12]table2_upper!$D6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2021-02-07T15:08:34Z</dcterms:modified>
</cp:coreProperties>
</file>